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9BFE1A9-597A-48F6-9C83-C347F35101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W + entropi" sheetId="3" r:id="rId1"/>
    <sheet name="Entropy_Weights" sheetId="2" r:id="rId2"/>
  </sheets>
  <definedNames>
    <definedName name="_xlnm._FilterDatabase" localSheetId="0" hidden="1">'SAW + entropi'!$E$1:$E$107</definedName>
  </definedNames>
  <calcPr calcId="181029"/>
</workbook>
</file>

<file path=xl/calcChain.xml><?xml version="1.0" encoding="utf-8"?>
<calcChain xmlns="http://schemas.openxmlformats.org/spreadsheetml/2006/main">
  <c r="G106" i="3" l="1"/>
  <c r="F106" i="3"/>
  <c r="E106" i="3"/>
  <c r="G105" i="3"/>
  <c r="F105" i="3"/>
  <c r="E105" i="3"/>
  <c r="G104" i="3"/>
  <c r="F104" i="3"/>
  <c r="E104" i="3"/>
  <c r="G103" i="3"/>
  <c r="F103" i="3"/>
  <c r="E103" i="3"/>
  <c r="G102" i="3"/>
  <c r="F102" i="3"/>
  <c r="E10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Q2" i="3" a="1"/>
  <c r="Q2" i="3" s="1"/>
  <c r="Q5" i="3" s="1"/>
  <c r="P2" i="3" a="1"/>
  <c r="P2" i="3" s="1"/>
  <c r="P5" i="3" s="1"/>
  <c r="O2" i="3" a="1"/>
  <c r="O2" i="3" s="1"/>
  <c r="O5" i="3" s="1"/>
  <c r="O7" i="3" s="1"/>
  <c r="P7" i="3" l="1"/>
  <c r="Q7" i="3"/>
  <c r="I16" i="3"/>
  <c r="H6" i="3"/>
  <c r="I64" i="3"/>
  <c r="E108" i="3"/>
  <c r="H55" i="3" s="1"/>
  <c r="I80" i="3"/>
  <c r="H23" i="3"/>
  <c r="I96" i="3"/>
  <c r="I32" i="3"/>
  <c r="H22" i="3"/>
  <c r="I48" i="3"/>
  <c r="H38" i="3"/>
  <c r="G108" i="3"/>
  <c r="H39" i="3"/>
  <c r="F108" i="3"/>
  <c r="I86" i="3" s="1"/>
  <c r="I6" i="3"/>
  <c r="H17" i="3"/>
  <c r="I22" i="3"/>
  <c r="H33" i="3"/>
  <c r="I38" i="3"/>
  <c r="H49" i="3"/>
  <c r="I54" i="3"/>
  <c r="H65" i="3"/>
  <c r="I70" i="3"/>
  <c r="H81" i="3"/>
  <c r="I102" i="3"/>
  <c r="H88" i="3"/>
  <c r="H72" i="3"/>
  <c r="H56" i="3"/>
  <c r="H40" i="3"/>
  <c r="H24" i="3"/>
  <c r="H8" i="3"/>
  <c r="H92" i="3"/>
  <c r="H12" i="3"/>
  <c r="H91" i="3"/>
  <c r="H41" i="3"/>
  <c r="H76" i="3"/>
  <c r="H44" i="3"/>
  <c r="H94" i="3"/>
  <c r="H78" i="3"/>
  <c r="H62" i="3"/>
  <c r="H46" i="3"/>
  <c r="H30" i="3"/>
  <c r="H14" i="3"/>
  <c r="H79" i="3"/>
  <c r="H63" i="3"/>
  <c r="H47" i="3"/>
  <c r="H31" i="3"/>
  <c r="H15" i="3"/>
  <c r="H98" i="3"/>
  <c r="H82" i="3"/>
  <c r="H66" i="3"/>
  <c r="H50" i="3"/>
  <c r="H37" i="3"/>
  <c r="H21" i="3"/>
  <c r="H5" i="3"/>
  <c r="I7" i="3"/>
  <c r="I23" i="3"/>
  <c r="I39" i="3"/>
  <c r="I55" i="3"/>
  <c r="I71" i="3"/>
  <c r="I87" i="3"/>
  <c r="I103" i="3"/>
  <c r="I91" i="3"/>
  <c r="I75" i="3"/>
  <c r="I59" i="3"/>
  <c r="I43" i="3"/>
  <c r="I27" i="3"/>
  <c r="I11" i="3"/>
  <c r="I94" i="3"/>
  <c r="I78" i="3"/>
  <c r="I62" i="3"/>
  <c r="I46" i="3"/>
  <c r="I30" i="3"/>
  <c r="I14" i="3"/>
  <c r="I12" i="3"/>
  <c r="I79" i="3"/>
  <c r="I47" i="3"/>
  <c r="I18" i="3"/>
  <c r="I97" i="3"/>
  <c r="I81" i="3"/>
  <c r="I65" i="3"/>
  <c r="I49" i="3"/>
  <c r="I33" i="3"/>
  <c r="I17" i="3"/>
  <c r="I92" i="3"/>
  <c r="I44" i="3"/>
  <c r="I95" i="3"/>
  <c r="I31" i="3"/>
  <c r="I60" i="3"/>
  <c r="I28" i="3"/>
  <c r="I2" i="3"/>
  <c r="I76" i="3"/>
  <c r="I63" i="3"/>
  <c r="I98" i="3"/>
  <c r="I82" i="3"/>
  <c r="I66" i="3"/>
  <c r="I50" i="3"/>
  <c r="I34" i="3"/>
  <c r="I101" i="3"/>
  <c r="I85" i="3"/>
  <c r="I69" i="3"/>
  <c r="I53" i="3"/>
  <c r="I37" i="3"/>
  <c r="I21" i="3"/>
  <c r="I5" i="3"/>
  <c r="I15" i="3"/>
  <c r="I104" i="3"/>
  <c r="I88" i="3"/>
  <c r="I72" i="3"/>
  <c r="I56" i="3"/>
  <c r="I40" i="3"/>
  <c r="I24" i="3"/>
  <c r="I8" i="3"/>
  <c r="H45" i="3"/>
  <c r="H61" i="3"/>
  <c r="H77" i="3"/>
  <c r="H93" i="3"/>
  <c r="I13" i="3"/>
  <c r="I29" i="3"/>
  <c r="I45" i="3"/>
  <c r="I61" i="3"/>
  <c r="I77" i="3"/>
  <c r="I93" i="3"/>
  <c r="I99" i="3"/>
  <c r="I3" i="3"/>
  <c r="I19" i="3"/>
  <c r="I35" i="3"/>
  <c r="I51" i="3"/>
  <c r="I67" i="3"/>
  <c r="I83" i="3"/>
  <c r="I41" i="3"/>
  <c r="H10" i="3"/>
  <c r="I9" i="3"/>
  <c r="I25" i="3"/>
  <c r="H52" i="3"/>
  <c r="H68" i="3"/>
  <c r="H84" i="3"/>
  <c r="H100" i="3"/>
  <c r="I4" i="3"/>
  <c r="I20" i="3"/>
  <c r="I68" i="3"/>
  <c r="I100" i="3"/>
  <c r="I10" i="3"/>
  <c r="I26" i="3"/>
  <c r="I42" i="3"/>
  <c r="I58" i="3"/>
  <c r="I74" i="3"/>
  <c r="I90" i="3"/>
  <c r="I106" i="3"/>
  <c r="H4" i="3"/>
  <c r="H20" i="3"/>
  <c r="H36" i="3"/>
  <c r="I57" i="3"/>
  <c r="I73" i="3"/>
  <c r="I89" i="3"/>
  <c r="I105" i="3"/>
  <c r="I36" i="3"/>
  <c r="I52" i="3"/>
  <c r="I84" i="3"/>
  <c r="H96" i="3"/>
  <c r="H80" i="3" l="1"/>
  <c r="H69" i="3"/>
  <c r="H102" i="3"/>
  <c r="H95" i="3"/>
  <c r="H106" i="3"/>
  <c r="H90" i="3"/>
  <c r="H13" i="3"/>
  <c r="H85" i="3"/>
  <c r="H25" i="3"/>
  <c r="H11" i="3"/>
  <c r="H87" i="3"/>
  <c r="H86" i="3"/>
  <c r="H7" i="3"/>
  <c r="H83" i="3"/>
  <c r="H105" i="3"/>
  <c r="H67" i="3"/>
  <c r="H74" i="3"/>
  <c r="H89" i="3"/>
  <c r="H71" i="3"/>
  <c r="H58" i="3"/>
  <c r="H2" i="3"/>
  <c r="H108" i="3" s="1"/>
  <c r="H28" i="3"/>
  <c r="H43" i="3"/>
  <c r="H54" i="3"/>
  <c r="H73" i="3"/>
  <c r="H103" i="3"/>
  <c r="H48" i="3"/>
  <c r="H51" i="3"/>
  <c r="H101" i="3"/>
  <c r="H70" i="3"/>
  <c r="H35" i="3"/>
  <c r="H42" i="3"/>
  <c r="H19" i="3"/>
  <c r="H18" i="3"/>
  <c r="H60" i="3"/>
  <c r="H59" i="3"/>
  <c r="H97" i="3"/>
  <c r="H99" i="3"/>
  <c r="H53" i="3"/>
  <c r="H104" i="3"/>
  <c r="H29" i="3"/>
  <c r="H9" i="3"/>
  <c r="H64" i="3"/>
  <c r="H27" i="3"/>
  <c r="H32" i="3"/>
  <c r="H16" i="3"/>
  <c r="H26" i="3"/>
  <c r="H3" i="3"/>
  <c r="H34" i="3"/>
  <c r="H57" i="3"/>
  <c r="H75" i="3"/>
  <c r="I10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tc={415825FD-6804-41AC-BECA-C5703CBDF179}</author>
    <author>tc={DA8D23CF-EF41-43AF-9142-E41FCF19B730}</author>
    <author>tc={E609B779-6DE6-4E9C-8AE1-5807694E15BE}</author>
  </authors>
  <commentList>
    <comment ref="J2" authorId="0" shapeId="0" xr:uid="{415825FD-6804-41AC-BECA-C5703CBDF1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Rumus aij (sum per kolom)</t>
        </r>
      </text>
    </comment>
    <comment ref="F29" authorId="1" shapeId="0" xr:uid="{64227A61-A6A5-479F-9740-C58249AC5BC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Normalisasi (1/51)</t>
        </r>
      </text>
    </comment>
    <comment ref="G29" authorId="2" shapeId="0" xr:uid="{DEC03315-7AAD-449D-A151-DE9AE58CADD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Xij/xijmax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<sst xmlns="http://schemas.openxmlformats.org/spreadsheetml/2006/main" count="135" uniqueCount="133">
  <si>
    <t>Name</t>
  </si>
  <si>
    <t>C1_Rating</t>
  </si>
  <si>
    <t>C2_Cost</t>
  </si>
  <si>
    <t>C3_Delivery</t>
  </si>
  <si>
    <t>C2_Cost_inv</t>
  </si>
  <si>
    <t>C3_Delivery_inv</t>
  </si>
  <si>
    <t>r_C1</t>
  </si>
  <si>
    <t>r_C2</t>
  </si>
  <si>
    <t>r_C3</t>
  </si>
  <si>
    <t>p_C1</t>
  </si>
  <si>
    <t>p_C2</t>
  </si>
  <si>
    <t>p_C3</t>
  </si>
  <si>
    <t>SAW_Score</t>
  </si>
  <si>
    <t>Rank</t>
  </si>
  <si>
    <t>Apna Food Court</t>
  </si>
  <si>
    <t>ORRA PIZZERIA</t>
  </si>
  <si>
    <t>Buddha Belly</t>
  </si>
  <si>
    <t>Cocoon - Dragonfly Hotel</t>
  </si>
  <si>
    <t>Street Food Karvaan</t>
  </si>
  <si>
    <t>Shaolin Monks</t>
  </si>
  <si>
    <t>House of Momo</t>
  </si>
  <si>
    <t>99 East</t>
  </si>
  <si>
    <t>Roots Of India</t>
  </si>
  <si>
    <t>Clove &amp; Vinegar</t>
  </si>
  <si>
    <t>Thotrin Cafe</t>
  </si>
  <si>
    <t>Bombay Kitchen</t>
  </si>
  <si>
    <t>Hit &amp; Run</t>
  </si>
  <si>
    <t>Al Nizami Darbar</t>
  </si>
  <si>
    <t>Fat Monk Chinese</t>
  </si>
  <si>
    <t>China Valley</t>
  </si>
  <si>
    <t>Hotel Sudarshan</t>
  </si>
  <si>
    <t>Hotel Grand Central</t>
  </si>
  <si>
    <t>TUKI</t>
  </si>
  <si>
    <t>Nine Cuisine  Family Resto Bar</t>
  </si>
  <si>
    <t>CARTER'S BLUE</t>
  </si>
  <si>
    <t>Garnish Peninsula</t>
  </si>
  <si>
    <t>NEW AIRPORT RESTAURANT</t>
  </si>
  <si>
    <t>Shubham Greens</t>
  </si>
  <si>
    <t>Puran poli kitchen</t>
  </si>
  <si>
    <t>Juicy Stuff</t>
  </si>
  <si>
    <t>Maharana Kamath</t>
  </si>
  <si>
    <t>Vaishali Garden Restaurant</t>
  </si>
  <si>
    <t>Cafe Udipi</t>
  </si>
  <si>
    <t>One By Two</t>
  </si>
  <si>
    <t>Dragon Food Court</t>
  </si>
  <si>
    <t>Krishna Sagar</t>
  </si>
  <si>
    <t>Sagar Bar &amp; Restaurant</t>
  </si>
  <si>
    <t>Sarvodaya Pure Veg</t>
  </si>
  <si>
    <t>Madras cafe</t>
  </si>
  <si>
    <t>Granville Greens</t>
  </si>
  <si>
    <t>Lalta Pav Bhaji (Vikrant Circle)</t>
  </si>
  <si>
    <t>Shree GuruKrupa (Tilak Road)</t>
  </si>
  <si>
    <t>Vedha</t>
  </si>
  <si>
    <t>One Square Meal</t>
  </si>
  <si>
    <t>UNNATI KITCHEN</t>
  </si>
  <si>
    <t>Sunny Restaurant And Bar</t>
  </si>
  <si>
    <t>Oriental Majik</t>
  </si>
  <si>
    <t>Global Foodie</t>
  </si>
  <si>
    <t>Sudarshan Veg Restaurant</t>
  </si>
  <si>
    <t>FoodPost</t>
  </si>
  <si>
    <t>Gurukripa (Powai)</t>
  </si>
  <si>
    <t>The Good Bowl</t>
  </si>
  <si>
    <t>Laxmi Next</t>
  </si>
  <si>
    <t>Oh My Wraps</t>
  </si>
  <si>
    <t>lan lan restaurant</t>
  </si>
  <si>
    <t>Alex Dragon Food court</t>
  </si>
  <si>
    <t>Gopala's Next</t>
  </si>
  <si>
    <t>Classic Veg Restaurant</t>
  </si>
  <si>
    <t>Gopal Krishna's veg restaurant</t>
  </si>
  <si>
    <t>Kung Fu Panda</t>
  </si>
  <si>
    <t>Cakes and rolls</t>
  </si>
  <si>
    <t>Hariprasad</t>
  </si>
  <si>
    <t>Oishi Oishi By Persian Darbar</t>
  </si>
  <si>
    <t>5 Spice</t>
  </si>
  <si>
    <t>Amar Juice Centre</t>
  </si>
  <si>
    <t>Gopala's Veg Kitchen</t>
  </si>
  <si>
    <t>East Pan Asian</t>
  </si>
  <si>
    <t>DIMSUM WU (Chinese, Momo, Shushi &amp; more)</t>
  </si>
  <si>
    <t>Wow! Momo</t>
  </si>
  <si>
    <t>Cafe Quba</t>
  </si>
  <si>
    <t>PUSHPAK COMBOZ</t>
  </si>
  <si>
    <t>Cafe Sahar</t>
  </si>
  <si>
    <t>Suraj Chinese</t>
  </si>
  <si>
    <t>Ching Asia</t>
  </si>
  <si>
    <t>ROYAL SYMPHONY</t>
  </si>
  <si>
    <t>Anna Punjabi Veg Restaurant</t>
  </si>
  <si>
    <t>Gourmet Couch By ITC Maratha</t>
  </si>
  <si>
    <t>Cheftoon</t>
  </si>
  <si>
    <t>Hungry.Com</t>
  </si>
  <si>
    <t>Navya - The Regale by Tunga</t>
  </si>
  <si>
    <t>Cafe Safar ( Andheri East )</t>
  </si>
  <si>
    <t>Shalimar</t>
  </si>
  <si>
    <t>Shokoufeh</t>
  </si>
  <si>
    <t>Chopssticks</t>
  </si>
  <si>
    <t>Persian Darbar</t>
  </si>
  <si>
    <t>Social</t>
  </si>
  <si>
    <t>Hungry Head</t>
  </si>
  <si>
    <t>BusaGo</t>
  </si>
  <si>
    <t>K3 Snacks &amp; Sweets</t>
  </si>
  <si>
    <t>Shaolin (Since 2001)</t>
  </si>
  <si>
    <t>China Bite</t>
  </si>
  <si>
    <t>Mitran Da Dhaba</t>
  </si>
  <si>
    <t>Bigg Bite (Bhandup)</t>
  </si>
  <si>
    <t>Say Cheese</t>
  </si>
  <si>
    <t>Paa G Delhi chaap wale</t>
  </si>
  <si>
    <t>Veg Sutra</t>
  </si>
  <si>
    <t>the egg magic</t>
  </si>
  <si>
    <t>Sai Lazeez</t>
  </si>
  <si>
    <t>Hamdan Restaurant</t>
  </si>
  <si>
    <t>Sai Restaurant</t>
  </si>
  <si>
    <t>Unicon Family Restaurant</t>
  </si>
  <si>
    <t>Mandarin Oak- The Heavenly Chinese</t>
  </si>
  <si>
    <t>SHIV SAGAR VEG KITCHEN</t>
  </si>
  <si>
    <t>The Combo Company</t>
  </si>
  <si>
    <t>Shiv Sagar (Sakinaka)</t>
  </si>
  <si>
    <t>Forks and Spoons (Gourmet Chinese &amp; Thai)</t>
  </si>
  <si>
    <t>SOY N SCHEZWAN ( Chinese ,Combos &amp; more )</t>
  </si>
  <si>
    <t>Kriteria</t>
  </si>
  <si>
    <t>Entropy</t>
  </si>
  <si>
    <t>Diversifikasi</t>
  </si>
  <si>
    <t>Bobot Entropy</t>
  </si>
  <si>
    <t>Rating (C1)</t>
  </si>
  <si>
    <t>Cost (C2)</t>
  </si>
  <si>
    <t>Delivery Time (C3)</t>
  </si>
  <si>
    <t>ENTROPI P_C1</t>
  </si>
  <si>
    <t>ENTROPI P_C2</t>
  </si>
  <si>
    <t>ENTROPI P_C3</t>
  </si>
  <si>
    <t>Dispersi_c1</t>
  </si>
  <si>
    <t>Dispersi_c2</t>
  </si>
  <si>
    <t>Dispersi_c3</t>
  </si>
  <si>
    <t>bobot_c1</t>
  </si>
  <si>
    <t>bobot_c2</t>
  </si>
  <si>
    <t>bobot_c3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</si>
</sst>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shiqa nariswari" id="{7D8081DC-1DC7-47DA-9384-52703BA94409}" userId="89db0ca6aba7c011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4-15T12:39:52.74" personId="{7D8081DC-1DC7-47DA-9384-52703BA94409}" id="{DA8D23CF-EF41-43AF-9142-E41FCF19B730}">
    <text>Normalisasi (1/51)</text>
  </threadedComment>
  <threadedComment ref="G2" dT="2025-04-15T12:42:07.20" personId="{7D8081DC-1DC7-47DA-9384-52703BA94409}" id="{E609B779-6DE6-4E9C-8AE1-5807694E15BE}">
    <text>Xij/xijmax</text>
  </threadedComment>
  <threadedComment ref="J2" dT="2025-04-15T12:45:56.50" personId="{7D8081DC-1DC7-47DA-9384-52703BA94409}" id="{415825FD-6804-41AC-BECA-C5703CBDF179}">
    <text>Rumus aij (sum per kolom)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58BD-49ED-4AE1-9875-1B971E0BDD10}">
  <dimension ref="A1:Q108"/>
  <sheetViews>
    <sheetView tabSelected="1" zoomScale="61" zoomScaleNormal="72" workbookViewId="0">
      <selection activeCell="P52" sqref="P52"/>
    </sheetView>
  </sheetViews>
  <sheetFormatPr defaultRowHeight="14.5" x14ac:dyDescent="0.35"/>
  <cols>
    <col min="1" max="1" width="31.54296875" customWidth="1"/>
    <col min="2" max="2" width="9.08984375" style="3"/>
    <col min="5" max="5" width="20.36328125" style="3" customWidth="1"/>
    <col min="6" max="6" width="15.08984375" style="3" customWidth="1"/>
    <col min="7" max="9" width="9.08984375" style="5"/>
    <col min="10" max="12" width="9.08984375" style="7"/>
    <col min="15" max="15" width="15.36328125" customWidth="1"/>
    <col min="16" max="16" width="15.81640625" customWidth="1"/>
    <col min="17" max="17" width="15.54296875" customWidth="1"/>
  </cols>
  <sheetData>
    <row r="1" spans="1:17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t="s">
        <v>124</v>
      </c>
      <c r="P1" t="s">
        <v>125</v>
      </c>
      <c r="Q1" t="s">
        <v>126</v>
      </c>
    </row>
    <row r="2" spans="1:17" x14ac:dyDescent="0.35">
      <c r="A2" t="s">
        <v>43</v>
      </c>
      <c r="B2" s="3">
        <v>4.3</v>
      </c>
      <c r="C2">
        <v>100</v>
      </c>
      <c r="D2">
        <v>51</v>
      </c>
      <c r="E2" s="3">
        <f>MIN($C$2:$C$106)/C2</f>
        <v>1</v>
      </c>
      <c r="F2" s="3">
        <f>MIN($D$2:$D$106)/D2</f>
        <v>0.70588235294117652</v>
      </c>
      <c r="G2" s="5">
        <f>B2/5</f>
        <v>0.86</v>
      </c>
      <c r="H2" s="5">
        <f>E2/$E$108</f>
        <v>1</v>
      </c>
      <c r="I2" s="5">
        <f>F2/$F$108</f>
        <v>0.70588235294117652</v>
      </c>
      <c r="J2" s="7">
        <v>9.6261473024401144E-3</v>
      </c>
      <c r="K2" s="7">
        <v>3.389399034295721E-2</v>
      </c>
      <c r="L2" s="7">
        <v>9.3558945749201532E-3</v>
      </c>
      <c r="M2">
        <v>0.97598693502375666</v>
      </c>
      <c r="N2">
        <v>1</v>
      </c>
      <c r="O2" cm="1">
        <f t="array" ref="O2" xml:space="preserve"> (-1 / LN(105)) *SUMPRODUCT(J2:J106, LN(J2:J106))</f>
        <v>0.9997513880520752</v>
      </c>
      <c r="P2" cm="1">
        <f t="array" ref="P2" xml:space="preserve"> (-1 / LN(105)) *SUMPRODUCT(K2:K106, LN(K2:K106))</f>
        <v>0.97767443784693375</v>
      </c>
      <c r="Q2" cm="1">
        <f t="array" ref="Q2" xml:space="preserve"> (-1 / LN(105)) *SUMPRODUCT(L2:L106, LN(L2:L106))</f>
        <v>0.99812195175345975</v>
      </c>
    </row>
    <row r="3" spans="1:17" x14ac:dyDescent="0.35">
      <c r="A3" t="s">
        <v>112</v>
      </c>
      <c r="B3" s="3">
        <v>4</v>
      </c>
      <c r="C3">
        <v>150</v>
      </c>
      <c r="D3">
        <v>44</v>
      </c>
      <c r="E3" s="3">
        <f>MIN($C$2:$C$106)/C3</f>
        <v>0.66666666666666663</v>
      </c>
      <c r="F3" s="3">
        <f>MIN($D$2:$D$106)/D3</f>
        <v>0.81818181818181823</v>
      </c>
      <c r="G3" s="5">
        <f>B3/5</f>
        <v>0.8</v>
      </c>
      <c r="H3" s="5">
        <f>E3/$E$108</f>
        <v>0.66666666666666663</v>
      </c>
      <c r="I3" s="5">
        <f>F3/$F$108</f>
        <v>0.81818181818181823</v>
      </c>
      <c r="J3" s="7">
        <v>8.9545556301768511E-3</v>
      </c>
      <c r="K3" s="7">
        <v>2.2595993561971471E-2</v>
      </c>
      <c r="L3" s="7">
        <v>1.0844332348202909E-2</v>
      </c>
      <c r="M3">
        <v>0.67965939263796016</v>
      </c>
      <c r="N3">
        <v>2</v>
      </c>
    </row>
    <row r="4" spans="1:17" x14ac:dyDescent="0.35">
      <c r="A4" t="s">
        <v>15</v>
      </c>
      <c r="B4" s="3">
        <v>4.8</v>
      </c>
      <c r="C4">
        <v>150</v>
      </c>
      <c r="D4">
        <v>51</v>
      </c>
      <c r="E4" s="3">
        <f>MIN($C$2:$C$106)/C4</f>
        <v>0.66666666666666663</v>
      </c>
      <c r="F4" s="3">
        <f>MIN($D$2:$D$106)/D4</f>
        <v>0.70588235294117652</v>
      </c>
      <c r="G4" s="5">
        <f>B4/5</f>
        <v>0.96</v>
      </c>
      <c r="H4" s="5">
        <f>E4/$E$108</f>
        <v>0.66666666666666663</v>
      </c>
      <c r="I4" s="5">
        <f>F4/$F$108</f>
        <v>0.70588235294117652</v>
      </c>
      <c r="J4" s="7">
        <v>1.074546675621222E-2</v>
      </c>
      <c r="K4" s="7">
        <v>2.2595993561971471E-2</v>
      </c>
      <c r="L4" s="7">
        <v>9.3558945749201532E-3</v>
      </c>
      <c r="M4">
        <v>0.67266101434405945</v>
      </c>
      <c r="N4">
        <v>3</v>
      </c>
      <c r="O4" t="s">
        <v>127</v>
      </c>
      <c r="P4" t="s">
        <v>128</v>
      </c>
      <c r="Q4" t="s">
        <v>129</v>
      </c>
    </row>
    <row r="5" spans="1:17" x14ac:dyDescent="0.35">
      <c r="A5" t="s">
        <v>38</v>
      </c>
      <c r="B5" s="3">
        <v>4.4000000000000004</v>
      </c>
      <c r="C5">
        <v>150</v>
      </c>
      <c r="D5">
        <v>53</v>
      </c>
      <c r="E5" s="3">
        <f>MIN($C$2:$C$106)/C5</f>
        <v>0.66666666666666663</v>
      </c>
      <c r="F5" s="3">
        <f>MIN($D$2:$D$106)/D5</f>
        <v>0.67924528301886788</v>
      </c>
      <c r="G5" s="5">
        <f>B5/5</f>
        <v>0.88000000000000012</v>
      </c>
      <c r="H5" s="5">
        <f>E5/$E$108</f>
        <v>0.66666666666666663</v>
      </c>
      <c r="I5" s="5">
        <f>F5/$F$108</f>
        <v>0.67924528301886788</v>
      </c>
      <c r="J5" s="7">
        <v>9.8500111931945373E-3</v>
      </c>
      <c r="K5" s="7">
        <v>2.2595993561971471E-2</v>
      </c>
      <c r="L5" s="7">
        <v>9.0028419494514681E-3</v>
      </c>
      <c r="M5">
        <v>0.66980177900336624</v>
      </c>
      <c r="N5">
        <v>4</v>
      </c>
      <c r="O5">
        <f>1-O2</f>
        <v>2.486119479248039E-4</v>
      </c>
      <c r="P5">
        <f t="shared" ref="P5:Q5" si="0">1-P2</f>
        <v>2.2325562153066247E-2</v>
      </c>
      <c r="Q5">
        <f t="shared" si="0"/>
        <v>1.8780482465402537E-3</v>
      </c>
    </row>
    <row r="6" spans="1:17" x14ac:dyDescent="0.35">
      <c r="A6" t="s">
        <v>20</v>
      </c>
      <c r="B6" s="3">
        <v>4.4000000000000004</v>
      </c>
      <c r="C6">
        <v>200</v>
      </c>
      <c r="D6">
        <v>48</v>
      </c>
      <c r="E6" s="3">
        <f>MIN($C$2:$C$106)/C6</f>
        <v>0.5</v>
      </c>
      <c r="F6" s="3">
        <f>MIN($D$2:$D$106)/D6</f>
        <v>0.75</v>
      </c>
      <c r="G6" s="5">
        <f>B6/5</f>
        <v>0.88000000000000012</v>
      </c>
      <c r="H6" s="5">
        <f>E6/$E$108</f>
        <v>0.5</v>
      </c>
      <c r="I6" s="5">
        <f>F6/$F$108</f>
        <v>0.75</v>
      </c>
      <c r="J6" s="7">
        <v>9.8500111931945373E-3</v>
      </c>
      <c r="K6" s="7">
        <v>1.6946995171478609E-2</v>
      </c>
      <c r="L6" s="7">
        <v>9.9406379858526621E-3</v>
      </c>
      <c r="M6">
        <v>0.52306475844325184</v>
      </c>
      <c r="N6">
        <v>5</v>
      </c>
      <c r="O6" t="s">
        <v>130</v>
      </c>
      <c r="P6" t="s">
        <v>131</v>
      </c>
      <c r="Q6" t="s">
        <v>132</v>
      </c>
    </row>
    <row r="7" spans="1:17" x14ac:dyDescent="0.35">
      <c r="A7" t="s">
        <v>114</v>
      </c>
      <c r="B7" s="3">
        <v>4</v>
      </c>
      <c r="C7">
        <v>200</v>
      </c>
      <c r="D7">
        <v>49</v>
      </c>
      <c r="E7" s="3">
        <f>MIN($C$2:$C$106)/C7</f>
        <v>0.5</v>
      </c>
      <c r="F7" s="3">
        <f>MIN($D$2:$D$106)/D7</f>
        <v>0.73469387755102045</v>
      </c>
      <c r="G7" s="5">
        <f>B7/5</f>
        <v>0.8</v>
      </c>
      <c r="H7" s="5">
        <f>E7/$E$108</f>
        <v>0.5</v>
      </c>
      <c r="I7" s="5">
        <f>F7/$F$108</f>
        <v>0.73469387755102045</v>
      </c>
      <c r="J7" s="7">
        <v>8.9545556301768511E-3</v>
      </c>
      <c r="K7" s="7">
        <v>1.6946995171478609E-2</v>
      </c>
      <c r="L7" s="7">
        <v>9.7377678228760776E-3</v>
      </c>
      <c r="M7">
        <v>0.52107579434954299</v>
      </c>
      <c r="N7">
        <v>6</v>
      </c>
      <c r="O7">
        <f>O5/SUM($O$5:$Q$5)</f>
        <v>1.016725369135635E-2</v>
      </c>
      <c r="P7">
        <f t="shared" ref="P7:Q7" si="1">P5/SUM($O$5:$Q$5)</f>
        <v>0.91302793814649874</v>
      </c>
      <c r="Q7">
        <f t="shared" si="1"/>
        <v>7.6804808162144869E-2</v>
      </c>
    </row>
    <row r="8" spans="1:17" x14ac:dyDescent="0.35">
      <c r="A8" t="s">
        <v>50</v>
      </c>
      <c r="B8" s="3">
        <v>4.3</v>
      </c>
      <c r="C8">
        <v>200</v>
      </c>
      <c r="D8">
        <v>52</v>
      </c>
      <c r="E8" s="3">
        <f>MIN($C$2:$C$106)/C8</f>
        <v>0.5</v>
      </c>
      <c r="F8" s="3">
        <f>MIN($D$2:$D$106)/D8</f>
        <v>0.69230769230769229</v>
      </c>
      <c r="G8" s="5">
        <f>B8/5</f>
        <v>0.86</v>
      </c>
      <c r="H8" s="5">
        <f>E8/$E$108</f>
        <v>0.5</v>
      </c>
      <c r="I8" s="5">
        <f>F8/$F$108</f>
        <v>0.69230769230769229</v>
      </c>
      <c r="J8" s="7">
        <v>9.6261473024401144E-3</v>
      </c>
      <c r="K8" s="7">
        <v>1.6946995171478609E-2</v>
      </c>
      <c r="L8" s="7">
        <v>9.1759735254024598E-3</v>
      </c>
      <c r="M8">
        <v>0.51843036674468579</v>
      </c>
      <c r="N8">
        <v>7</v>
      </c>
    </row>
    <row r="9" spans="1:17" x14ac:dyDescent="0.35">
      <c r="A9" t="s">
        <v>70</v>
      </c>
      <c r="B9" s="3">
        <v>4.2</v>
      </c>
      <c r="C9">
        <v>200</v>
      </c>
      <c r="D9">
        <v>53</v>
      </c>
      <c r="E9" s="3">
        <f>MIN($C$2:$C$106)/C9</f>
        <v>0.5</v>
      </c>
      <c r="F9" s="3">
        <f>MIN($D$2:$D$106)/D9</f>
        <v>0.67924528301886788</v>
      </c>
      <c r="G9" s="5">
        <f>B9/5</f>
        <v>0.84000000000000008</v>
      </c>
      <c r="H9" s="5">
        <f>E9/$E$108</f>
        <v>0.5</v>
      </c>
      <c r="I9" s="5">
        <f>F9/$F$108</f>
        <v>0.67924528301886788</v>
      </c>
      <c r="J9" s="7">
        <v>9.4022834116856933E-3</v>
      </c>
      <c r="K9" s="7">
        <v>1.6946995171478609E-2</v>
      </c>
      <c r="L9" s="7">
        <v>9.0028419494514681E-3</v>
      </c>
      <c r="M9">
        <v>0.51722376583129515</v>
      </c>
      <c r="N9">
        <v>8</v>
      </c>
    </row>
    <row r="10" spans="1:17" x14ac:dyDescent="0.35">
      <c r="A10" t="s">
        <v>104</v>
      </c>
      <c r="B10" s="3">
        <v>4</v>
      </c>
      <c r="C10">
        <v>200</v>
      </c>
      <c r="D10">
        <v>55</v>
      </c>
      <c r="E10" s="3">
        <f>MIN($C$2:$C$106)/C10</f>
        <v>0.5</v>
      </c>
      <c r="F10" s="3">
        <f>MIN($D$2:$D$106)/D10</f>
        <v>0.65454545454545454</v>
      </c>
      <c r="G10" s="5">
        <f>B10/5</f>
        <v>0.8</v>
      </c>
      <c r="H10" s="5">
        <f>E10/$E$108</f>
        <v>0.5</v>
      </c>
      <c r="I10" s="5">
        <f>F10/$F$108</f>
        <v>0.65454545454545454</v>
      </c>
      <c r="J10" s="7">
        <v>8.9545556301768511E-3</v>
      </c>
      <c r="K10" s="7">
        <v>1.6946995171478609E-2</v>
      </c>
      <c r="L10" s="7">
        <v>8.6754658785623238E-3</v>
      </c>
      <c r="M10">
        <v>0.51492001009610244</v>
      </c>
      <c r="N10">
        <v>9</v>
      </c>
    </row>
    <row r="11" spans="1:17" x14ac:dyDescent="0.35">
      <c r="A11" t="s">
        <v>62</v>
      </c>
      <c r="B11" s="3">
        <v>4.3</v>
      </c>
      <c r="C11">
        <v>250</v>
      </c>
      <c r="D11">
        <v>38</v>
      </c>
      <c r="E11" s="3">
        <f>MIN($C$2:$C$106)/C11</f>
        <v>0.4</v>
      </c>
      <c r="F11" s="3">
        <f>MIN($D$2:$D$106)/D11</f>
        <v>0.94736842105263153</v>
      </c>
      <c r="G11" s="5">
        <f>B11/5</f>
        <v>0.86</v>
      </c>
      <c r="H11" s="5">
        <f>E11/$E$108</f>
        <v>0.4</v>
      </c>
      <c r="I11" s="5">
        <f>F11/$F$108</f>
        <v>0.94736842105263153</v>
      </c>
      <c r="J11" s="7">
        <v>9.6261473024401144E-3</v>
      </c>
      <c r="K11" s="7">
        <v>1.355759613718288E-2</v>
      </c>
      <c r="L11" s="7">
        <v>1.2556595350550729E-2</v>
      </c>
      <c r="M11">
        <v>0.44671746327098649</v>
      </c>
      <c r="N11">
        <v>10</v>
      </c>
    </row>
    <row r="12" spans="1:17" x14ac:dyDescent="0.35">
      <c r="A12" t="s">
        <v>56</v>
      </c>
      <c r="B12" s="3">
        <v>4.3</v>
      </c>
      <c r="C12">
        <v>250</v>
      </c>
      <c r="D12">
        <v>43</v>
      </c>
      <c r="E12" s="3">
        <f>MIN($C$2:$C$106)/C12</f>
        <v>0.4</v>
      </c>
      <c r="F12" s="3">
        <f>MIN($D$2:$D$106)/D12</f>
        <v>0.83720930232558144</v>
      </c>
      <c r="G12" s="5">
        <f>B12/5</f>
        <v>0.86</v>
      </c>
      <c r="H12" s="5">
        <f>E12/$E$108</f>
        <v>0.4</v>
      </c>
      <c r="I12" s="5">
        <f>F12/$F$108</f>
        <v>0.83720930232558144</v>
      </c>
      <c r="J12" s="7">
        <v>9.6261473024401144E-3</v>
      </c>
      <c r="K12" s="7">
        <v>1.355759613718288E-2</v>
      </c>
      <c r="L12" s="7">
        <v>1.109652612374251E-2</v>
      </c>
      <c r="M12">
        <v>0.43825671328984511</v>
      </c>
      <c r="N12">
        <v>11</v>
      </c>
    </row>
    <row r="13" spans="1:17" x14ac:dyDescent="0.35">
      <c r="A13" t="s">
        <v>90</v>
      </c>
      <c r="B13" s="3">
        <v>4.0999999999999996</v>
      </c>
      <c r="C13">
        <v>250</v>
      </c>
      <c r="D13">
        <v>45</v>
      </c>
      <c r="E13" s="3">
        <f>MIN($C$2:$C$106)/C13</f>
        <v>0.4</v>
      </c>
      <c r="F13" s="3">
        <f>MIN($D$2:$D$106)/D13</f>
        <v>0.8</v>
      </c>
      <c r="G13" s="5">
        <f>B13/5</f>
        <v>0.82</v>
      </c>
      <c r="H13" s="5">
        <f>E13/$E$108</f>
        <v>0.4</v>
      </c>
      <c r="I13" s="5">
        <f>F13/$F$108</f>
        <v>0.8</v>
      </c>
      <c r="J13" s="7">
        <v>9.1784195209312722E-3</v>
      </c>
      <c r="K13" s="7">
        <v>1.355759613718288E-2</v>
      </c>
      <c r="L13" s="7">
        <v>1.060334718490951E-2</v>
      </c>
      <c r="M13">
        <v>0.43499216981522731</v>
      </c>
      <c r="N13">
        <v>12</v>
      </c>
    </row>
    <row r="14" spans="1:17" x14ac:dyDescent="0.35">
      <c r="A14" t="s">
        <v>107</v>
      </c>
      <c r="B14" s="3">
        <v>4</v>
      </c>
      <c r="C14">
        <v>250</v>
      </c>
      <c r="D14">
        <v>46</v>
      </c>
      <c r="E14" s="3">
        <f>MIN($C$2:$C$106)/C14</f>
        <v>0.4</v>
      </c>
      <c r="F14" s="3">
        <f>MIN($D$2:$D$106)/D14</f>
        <v>0.78260869565217395</v>
      </c>
      <c r="G14" s="5">
        <f>B14/5</f>
        <v>0.8</v>
      </c>
      <c r="H14" s="5">
        <f>E14/$E$108</f>
        <v>0.4</v>
      </c>
      <c r="I14" s="5">
        <f>F14/$F$108</f>
        <v>0.78260869565217395</v>
      </c>
      <c r="J14" s="7">
        <v>8.9545556301768511E-3</v>
      </c>
      <c r="K14" s="7">
        <v>1.355759613718288E-2</v>
      </c>
      <c r="L14" s="7">
        <v>1.0372839637411471E-2</v>
      </c>
      <c r="M14">
        <v>0.43345308894727591</v>
      </c>
      <c r="N14">
        <v>13</v>
      </c>
    </row>
    <row r="15" spans="1:17" x14ac:dyDescent="0.35">
      <c r="A15" t="s">
        <v>113</v>
      </c>
      <c r="B15" s="3">
        <v>4</v>
      </c>
      <c r="C15">
        <v>250</v>
      </c>
      <c r="D15">
        <v>46</v>
      </c>
      <c r="E15" s="3">
        <f>MIN($C$2:$C$106)/C15</f>
        <v>0.4</v>
      </c>
      <c r="F15" s="3">
        <f>MIN($D$2:$D$106)/D15</f>
        <v>0.78260869565217395</v>
      </c>
      <c r="G15" s="5">
        <f>B15/5</f>
        <v>0.8</v>
      </c>
      <c r="H15" s="5">
        <f>E15/$E$108</f>
        <v>0.4</v>
      </c>
      <c r="I15" s="5">
        <f>F15/$F$108</f>
        <v>0.78260869565217395</v>
      </c>
      <c r="J15" s="7">
        <v>8.9545556301768511E-3</v>
      </c>
      <c r="K15" s="7">
        <v>1.355759613718288E-2</v>
      </c>
      <c r="L15" s="7">
        <v>1.0372839637411471E-2</v>
      </c>
      <c r="M15">
        <v>0.43345308894727591</v>
      </c>
      <c r="N15">
        <v>13</v>
      </c>
    </row>
    <row r="16" spans="1:17" x14ac:dyDescent="0.35">
      <c r="A16" t="s">
        <v>23</v>
      </c>
      <c r="B16" s="3">
        <v>4.5999999999999996</v>
      </c>
      <c r="C16">
        <v>250</v>
      </c>
      <c r="D16">
        <v>47</v>
      </c>
      <c r="E16" s="3">
        <f>MIN($C$2:$C$106)/C16</f>
        <v>0.4</v>
      </c>
      <c r="F16" s="3">
        <f>MIN($D$2:$D$106)/D16</f>
        <v>0.76595744680851063</v>
      </c>
      <c r="G16" s="5">
        <f>B16/5</f>
        <v>0.91999999999999993</v>
      </c>
      <c r="H16" s="5">
        <f>E16/$E$108</f>
        <v>0.4</v>
      </c>
      <c r="I16" s="5">
        <f>F16/$F$108</f>
        <v>0.76595744680851063</v>
      </c>
      <c r="J16" s="7">
        <v>1.0297738974703379E-2</v>
      </c>
      <c r="K16" s="7">
        <v>1.355759613718288E-2</v>
      </c>
      <c r="L16" s="7">
        <v>1.0152140921721869E-2</v>
      </c>
      <c r="M16">
        <v>0.43339426341714149</v>
      </c>
      <c r="N16">
        <v>15</v>
      </c>
    </row>
    <row r="17" spans="1:14" x14ac:dyDescent="0.35">
      <c r="A17" t="s">
        <v>103</v>
      </c>
      <c r="B17" s="3">
        <v>4</v>
      </c>
      <c r="C17">
        <v>250</v>
      </c>
      <c r="D17">
        <v>54</v>
      </c>
      <c r="E17" s="3">
        <f>MIN($C$2:$C$106)/C17</f>
        <v>0.4</v>
      </c>
      <c r="F17" s="3">
        <f>MIN($D$2:$D$106)/D17</f>
        <v>0.66666666666666663</v>
      </c>
      <c r="G17" s="5">
        <f>B17/5</f>
        <v>0.8</v>
      </c>
      <c r="H17" s="5">
        <f>E17/$E$108</f>
        <v>0.4</v>
      </c>
      <c r="I17" s="5">
        <f>F17/$F$108</f>
        <v>0.66666666666666663</v>
      </c>
      <c r="J17" s="7">
        <v>8.9545556301768511E-3</v>
      </c>
      <c r="K17" s="7">
        <v>1.355759613718288E-2</v>
      </c>
      <c r="L17" s="7">
        <v>8.8361226540912552E-3</v>
      </c>
      <c r="M17">
        <v>0.42454818365311481</v>
      </c>
      <c r="N17">
        <v>16</v>
      </c>
    </row>
    <row r="18" spans="1:14" x14ac:dyDescent="0.35">
      <c r="A18" t="s">
        <v>54</v>
      </c>
      <c r="B18" s="3">
        <v>4.3</v>
      </c>
      <c r="C18">
        <v>250</v>
      </c>
      <c r="D18">
        <v>55</v>
      </c>
      <c r="E18" s="3">
        <f>MIN($C$2:$C$106)/C18</f>
        <v>0.4</v>
      </c>
      <c r="F18" s="3">
        <f>MIN($D$2:$D$106)/D18</f>
        <v>0.65454545454545454</v>
      </c>
      <c r="G18" s="5">
        <f>B18/5</f>
        <v>0.86</v>
      </c>
      <c r="H18" s="5">
        <f>E18/$E$108</f>
        <v>0.4</v>
      </c>
      <c r="I18" s="5">
        <f>F18/$F$108</f>
        <v>0.65454545454545454</v>
      </c>
      <c r="J18" s="7">
        <v>9.6261473024401144E-3</v>
      </c>
      <c r="K18" s="7">
        <v>1.355759613718288E-2</v>
      </c>
      <c r="L18" s="7">
        <v>8.6754658785623238E-3</v>
      </c>
      <c r="M18">
        <v>0.42422725150293411</v>
      </c>
      <c r="N18">
        <v>17</v>
      </c>
    </row>
    <row r="19" spans="1:14" x14ac:dyDescent="0.35">
      <c r="A19" t="s">
        <v>102</v>
      </c>
      <c r="B19" s="3">
        <v>4</v>
      </c>
      <c r="C19">
        <v>250</v>
      </c>
      <c r="D19">
        <v>59</v>
      </c>
      <c r="E19" s="3">
        <f>MIN($C$2:$C$106)/C19</f>
        <v>0.4</v>
      </c>
      <c r="F19" s="3">
        <f>MIN($D$2:$D$106)/D19</f>
        <v>0.61016949152542377</v>
      </c>
      <c r="G19" s="5">
        <f>B19/5</f>
        <v>0.8</v>
      </c>
      <c r="H19" s="5">
        <f>E19/$E$108</f>
        <v>0.4</v>
      </c>
      <c r="I19" s="5">
        <f>F19/$F$108</f>
        <v>0.61016949152542377</v>
      </c>
      <c r="J19" s="7">
        <v>8.9545556301768511E-3</v>
      </c>
      <c r="K19" s="7">
        <v>1.355759613718288E-2</v>
      </c>
      <c r="L19" s="7">
        <v>8.0872987003547097E-3</v>
      </c>
      <c r="M19">
        <v>0.42020892895468881</v>
      </c>
      <c r="N19">
        <v>18</v>
      </c>
    </row>
    <row r="20" spans="1:14" x14ac:dyDescent="0.35">
      <c r="A20" t="s">
        <v>63</v>
      </c>
      <c r="B20" s="3">
        <v>4.2</v>
      </c>
      <c r="C20">
        <v>250</v>
      </c>
      <c r="D20">
        <v>62</v>
      </c>
      <c r="E20" s="3">
        <f>MIN($C$2:$C$106)/C20</f>
        <v>0.4</v>
      </c>
      <c r="F20" s="3">
        <f>MIN($D$2:$D$106)/D20</f>
        <v>0.58064516129032262</v>
      </c>
      <c r="G20" s="5">
        <f>B20/5</f>
        <v>0.84000000000000008</v>
      </c>
      <c r="H20" s="5">
        <f>E20/$E$108</f>
        <v>0.4</v>
      </c>
      <c r="I20" s="5">
        <f>F20/$F$108</f>
        <v>0.58064516129032262</v>
      </c>
      <c r="J20" s="7">
        <v>9.4022834116856933E-3</v>
      </c>
      <c r="K20" s="7">
        <v>1.355759613718288E-2</v>
      </c>
      <c r="L20" s="7">
        <v>7.6959777954988366E-3</v>
      </c>
      <c r="M20">
        <v>0.41834800858252058</v>
      </c>
      <c r="N20">
        <v>19</v>
      </c>
    </row>
    <row r="21" spans="1:14" x14ac:dyDescent="0.35">
      <c r="A21" t="s">
        <v>78</v>
      </c>
      <c r="B21" s="3">
        <v>4.2</v>
      </c>
      <c r="C21">
        <v>300</v>
      </c>
      <c r="D21">
        <v>38</v>
      </c>
      <c r="E21" s="3">
        <f>MIN($C$2:$C$106)/C21</f>
        <v>0.33333333333333331</v>
      </c>
      <c r="F21" s="3">
        <f>MIN($D$2:$D$106)/D21</f>
        <v>0.94736842105263153</v>
      </c>
      <c r="G21" s="5">
        <f>B21/5</f>
        <v>0.84000000000000008</v>
      </c>
      <c r="H21" s="5">
        <f>E21/$E$108</f>
        <v>0.33333333333333331</v>
      </c>
      <c r="I21" s="5">
        <f>F21/$F$108</f>
        <v>0.94736842105263153</v>
      </c>
      <c r="J21" s="7">
        <v>9.4022834116856933E-3</v>
      </c>
      <c r="K21" s="7">
        <v>1.1297996780985741E-2</v>
      </c>
      <c r="L21" s="7">
        <v>1.2556595350550729E-2</v>
      </c>
      <c r="M21">
        <v>0.38564558898739271</v>
      </c>
      <c r="N21">
        <v>20</v>
      </c>
    </row>
    <row r="22" spans="1:14" x14ac:dyDescent="0.35">
      <c r="A22" t="s">
        <v>116</v>
      </c>
      <c r="B22" s="3">
        <v>4</v>
      </c>
      <c r="C22">
        <v>300</v>
      </c>
      <c r="D22">
        <v>40</v>
      </c>
      <c r="E22" s="3">
        <f>MIN($C$2:$C$106)/C22</f>
        <v>0.33333333333333331</v>
      </c>
      <c r="F22" s="3">
        <f>MIN($D$2:$D$106)/D22</f>
        <v>0.9</v>
      </c>
      <c r="G22" s="5">
        <f>B22/5</f>
        <v>0.8</v>
      </c>
      <c r="H22" s="5">
        <f>E22/$E$108</f>
        <v>0.33333333333333331</v>
      </c>
      <c r="I22" s="5">
        <f>F22/$F$108</f>
        <v>0.9</v>
      </c>
      <c r="J22" s="7">
        <v>8.9545556301768511E-3</v>
      </c>
      <c r="K22" s="7">
        <v>1.1297996780985741E-2</v>
      </c>
      <c r="L22" s="7">
        <v>1.19287655830232E-2</v>
      </c>
      <c r="M22">
        <v>0.38160077634784739</v>
      </c>
      <c r="N22">
        <v>21</v>
      </c>
    </row>
    <row r="23" spans="1:14" x14ac:dyDescent="0.35">
      <c r="A23" t="s">
        <v>16</v>
      </c>
      <c r="B23" s="3">
        <v>4.8</v>
      </c>
      <c r="C23">
        <v>300</v>
      </c>
      <c r="D23">
        <v>42</v>
      </c>
      <c r="E23" s="3">
        <f>MIN($C$2:$C$106)/C23</f>
        <v>0.33333333333333331</v>
      </c>
      <c r="F23" s="3">
        <f>MIN($D$2:$D$106)/D23</f>
        <v>0.8571428571428571</v>
      </c>
      <c r="G23" s="5">
        <f>B23/5</f>
        <v>0.96</v>
      </c>
      <c r="H23" s="5">
        <f>E23/$E$108</f>
        <v>0.33333333333333331</v>
      </c>
      <c r="I23" s="5">
        <f>F23/$F$108</f>
        <v>0.8571428571428571</v>
      </c>
      <c r="J23" s="7">
        <v>1.074546675621222E-2</v>
      </c>
      <c r="K23" s="7">
        <v>1.1297996780985741E-2</v>
      </c>
      <c r="L23" s="7">
        <v>1.136072912668876E-2</v>
      </c>
      <c r="M23">
        <v>0.37993590230294477</v>
      </c>
      <c r="N23">
        <v>22</v>
      </c>
    </row>
    <row r="24" spans="1:14" x14ac:dyDescent="0.35">
      <c r="A24" t="s">
        <v>55</v>
      </c>
      <c r="B24" s="3">
        <v>4.3</v>
      </c>
      <c r="C24">
        <v>300</v>
      </c>
      <c r="D24">
        <v>42</v>
      </c>
      <c r="E24" s="3">
        <f>MIN($C$2:$C$106)/C24</f>
        <v>0.33333333333333331</v>
      </c>
      <c r="F24" s="3">
        <f>MIN($D$2:$D$106)/D24</f>
        <v>0.8571428571428571</v>
      </c>
      <c r="G24" s="5">
        <f>B24/5</f>
        <v>0.86</v>
      </c>
      <c r="H24" s="5">
        <f>E24/$E$108</f>
        <v>0.33333333333333331</v>
      </c>
      <c r="I24" s="5">
        <f>F24/$F$108</f>
        <v>0.8571428571428571</v>
      </c>
      <c r="J24" s="7">
        <v>9.6261473024401144E-3</v>
      </c>
      <c r="K24" s="7">
        <v>1.1297996780985741E-2</v>
      </c>
      <c r="L24" s="7">
        <v>1.136072912668876E-2</v>
      </c>
      <c r="M24">
        <v>0.37891917693380878</v>
      </c>
      <c r="N24">
        <v>23</v>
      </c>
    </row>
    <row r="25" spans="1:14" x14ac:dyDescent="0.35">
      <c r="A25" t="s">
        <v>59</v>
      </c>
      <c r="B25" s="3">
        <v>4.3</v>
      </c>
      <c r="C25">
        <v>300</v>
      </c>
      <c r="D25">
        <v>45</v>
      </c>
      <c r="E25" s="3">
        <f>MIN($C$2:$C$106)/C25</f>
        <v>0.33333333333333331</v>
      </c>
      <c r="F25" s="3">
        <f>MIN($D$2:$D$106)/D25</f>
        <v>0.8</v>
      </c>
      <c r="G25" s="5">
        <f>B25/5</f>
        <v>0.86</v>
      </c>
      <c r="H25" s="5">
        <f>E25/$E$108</f>
        <v>0.33333333333333331</v>
      </c>
      <c r="I25" s="5">
        <f>F25/$F$108</f>
        <v>0.8</v>
      </c>
      <c r="J25" s="7">
        <v>9.6261473024401144E-3</v>
      </c>
      <c r="K25" s="7">
        <v>1.1297996780985741E-2</v>
      </c>
      <c r="L25" s="7">
        <v>1.060334718490951E-2</v>
      </c>
      <c r="M25">
        <v>0.37453033075311509</v>
      </c>
      <c r="N25">
        <v>24</v>
      </c>
    </row>
    <row r="26" spans="1:14" x14ac:dyDescent="0.35">
      <c r="A26" t="s">
        <v>18</v>
      </c>
      <c r="B26" s="3">
        <v>4.7</v>
      </c>
      <c r="C26">
        <v>300</v>
      </c>
      <c r="D26">
        <v>46</v>
      </c>
      <c r="E26" s="3">
        <f>MIN($C$2:$C$106)/C26</f>
        <v>0.33333333333333331</v>
      </c>
      <c r="F26" s="3">
        <f>MIN($D$2:$D$106)/D26</f>
        <v>0.78260869565217395</v>
      </c>
      <c r="G26" s="5">
        <f>B26/5</f>
        <v>0.94000000000000006</v>
      </c>
      <c r="H26" s="5">
        <f>E26/$E$108</f>
        <v>0.33333333333333331</v>
      </c>
      <c r="I26" s="5">
        <f>F26/$F$108</f>
        <v>0.78260869565217395</v>
      </c>
      <c r="J26" s="7">
        <v>1.0521602865457801E-2</v>
      </c>
      <c r="K26" s="7">
        <v>1.1297996780985741E-2</v>
      </c>
      <c r="L26" s="7">
        <v>1.0372839637411471E-2</v>
      </c>
      <c r="M26">
        <v>0.37400797525429968</v>
      </c>
      <c r="N26">
        <v>25</v>
      </c>
    </row>
    <row r="27" spans="1:14" x14ac:dyDescent="0.35">
      <c r="A27" t="s">
        <v>115</v>
      </c>
      <c r="B27" s="3">
        <v>4</v>
      </c>
      <c r="C27">
        <v>300</v>
      </c>
      <c r="D27">
        <v>45</v>
      </c>
      <c r="E27" s="3">
        <f>MIN($C$2:$C$106)/C27</f>
        <v>0.33333333333333331</v>
      </c>
      <c r="F27" s="3">
        <f>MIN($D$2:$D$106)/D27</f>
        <v>0.8</v>
      </c>
      <c r="G27" s="5">
        <f>B27/5</f>
        <v>0.8</v>
      </c>
      <c r="H27" s="5">
        <f>E27/$E$108</f>
        <v>0.33333333333333331</v>
      </c>
      <c r="I27" s="5">
        <f>F27/$F$108</f>
        <v>0.8</v>
      </c>
      <c r="J27" s="7">
        <v>8.9545556301768511E-3</v>
      </c>
      <c r="K27" s="7">
        <v>1.1297996780985741E-2</v>
      </c>
      <c r="L27" s="7">
        <v>1.060334718490951E-2</v>
      </c>
      <c r="M27">
        <v>0.37392029553163347</v>
      </c>
      <c r="N27">
        <v>26</v>
      </c>
    </row>
    <row r="28" spans="1:14" x14ac:dyDescent="0.35">
      <c r="A28" t="s">
        <v>108</v>
      </c>
      <c r="B28" s="3">
        <v>4</v>
      </c>
      <c r="C28">
        <v>300</v>
      </c>
      <c r="D28">
        <v>46</v>
      </c>
      <c r="E28" s="3">
        <f>MIN($C$2:$C$106)/C28</f>
        <v>0.33333333333333331</v>
      </c>
      <c r="F28" s="3">
        <f>MIN($D$2:$D$106)/D28</f>
        <v>0.78260869565217395</v>
      </c>
      <c r="G28" s="5">
        <f>B28/5</f>
        <v>0.8</v>
      </c>
      <c r="H28" s="5">
        <f>E28/$E$108</f>
        <v>0.33333333333333331</v>
      </c>
      <c r="I28" s="5">
        <f>F28/$F$108</f>
        <v>0.78260869565217395</v>
      </c>
      <c r="J28" s="7">
        <v>8.9545556301768511E-3</v>
      </c>
      <c r="K28" s="7">
        <v>1.1297996780985741E-2</v>
      </c>
      <c r="L28" s="7">
        <v>1.0372839637411471E-2</v>
      </c>
      <c r="M28">
        <v>0.37258455973750931</v>
      </c>
      <c r="N28">
        <v>27</v>
      </c>
    </row>
    <row r="29" spans="1:14" x14ac:dyDescent="0.35">
      <c r="A29" t="s">
        <v>109</v>
      </c>
      <c r="B29" s="3">
        <v>4</v>
      </c>
      <c r="C29">
        <v>300</v>
      </c>
      <c r="D29">
        <v>46</v>
      </c>
      <c r="E29" s="3">
        <f>MIN($C$2:$C$106)/C29</f>
        <v>0.33333333333333331</v>
      </c>
      <c r="F29" s="3">
        <f>MIN($D$2:$D$106)/D29</f>
        <v>0.78260869565217395</v>
      </c>
      <c r="G29" s="5">
        <f>B29/5</f>
        <v>0.8</v>
      </c>
      <c r="H29" s="5">
        <f>E29/$E$108</f>
        <v>0.33333333333333331</v>
      </c>
      <c r="I29" s="5">
        <f>F29/$F$108</f>
        <v>0.78260869565217395</v>
      </c>
      <c r="J29" s="7">
        <v>8.9545556301768511E-3</v>
      </c>
      <c r="K29" s="7">
        <v>1.1297996780985741E-2</v>
      </c>
      <c r="L29" s="7">
        <v>1.0372839637411471E-2</v>
      </c>
      <c r="M29">
        <v>0.37258455973750931</v>
      </c>
      <c r="N29">
        <v>27</v>
      </c>
    </row>
    <row r="30" spans="1:14" x14ac:dyDescent="0.35">
      <c r="A30" t="s">
        <v>81</v>
      </c>
      <c r="B30" s="3">
        <v>4.0999999999999996</v>
      </c>
      <c r="C30">
        <v>300</v>
      </c>
      <c r="D30">
        <v>50</v>
      </c>
      <c r="E30" s="3">
        <f>MIN($C$2:$C$106)/C30</f>
        <v>0.33333333333333331</v>
      </c>
      <c r="F30" s="3">
        <f>MIN($D$2:$D$106)/D30</f>
        <v>0.72</v>
      </c>
      <c r="G30" s="5">
        <f>B30/5</f>
        <v>0.82</v>
      </c>
      <c r="H30" s="5">
        <f>E30/$E$108</f>
        <v>0.33333333333333331</v>
      </c>
      <c r="I30" s="5">
        <f>F30/$F$108</f>
        <v>0.72</v>
      </c>
      <c r="J30" s="7">
        <v>9.1784195209312722E-3</v>
      </c>
      <c r="K30" s="7">
        <v>1.1297996780985741E-2</v>
      </c>
      <c r="L30" s="7">
        <v>9.5430124664185583E-3</v>
      </c>
      <c r="M30">
        <v>0.36797925595248943</v>
      </c>
      <c r="N30">
        <v>29</v>
      </c>
    </row>
    <row r="31" spans="1:14" x14ac:dyDescent="0.35">
      <c r="A31" t="s">
        <v>82</v>
      </c>
      <c r="B31" s="3">
        <v>4.0999999999999996</v>
      </c>
      <c r="C31">
        <v>300</v>
      </c>
      <c r="D31">
        <v>52</v>
      </c>
      <c r="E31" s="3">
        <f>MIN($C$2:$C$106)/C31</f>
        <v>0.33333333333333331</v>
      </c>
      <c r="F31" s="3">
        <f>MIN($D$2:$D$106)/D31</f>
        <v>0.69230769230769229</v>
      </c>
      <c r="G31" s="5">
        <f>B31/5</f>
        <v>0.82</v>
      </c>
      <c r="H31" s="5">
        <f>E31/$E$108</f>
        <v>0.33333333333333331</v>
      </c>
      <c r="I31" s="5">
        <f>F31/$F$108</f>
        <v>0.69230769230769229</v>
      </c>
      <c r="J31" s="7">
        <v>9.1784195209312722E-3</v>
      </c>
      <c r="K31" s="7">
        <v>1.1297996780985741E-2</v>
      </c>
      <c r="L31" s="7">
        <v>9.1759735254024598E-3</v>
      </c>
      <c r="M31">
        <v>0.36585235357261481</v>
      </c>
      <c r="N31">
        <v>30</v>
      </c>
    </row>
    <row r="32" spans="1:14" x14ac:dyDescent="0.35">
      <c r="A32" t="s">
        <v>85</v>
      </c>
      <c r="B32" s="3">
        <v>4.0999999999999996</v>
      </c>
      <c r="C32">
        <v>300</v>
      </c>
      <c r="D32">
        <v>52</v>
      </c>
      <c r="E32" s="3">
        <f>MIN($C$2:$C$106)/C32</f>
        <v>0.33333333333333331</v>
      </c>
      <c r="F32" s="3">
        <f>MIN($D$2:$D$106)/D32</f>
        <v>0.69230769230769229</v>
      </c>
      <c r="G32" s="5">
        <f>B32/5</f>
        <v>0.82</v>
      </c>
      <c r="H32" s="5">
        <f>E32/$E$108</f>
        <v>0.33333333333333331</v>
      </c>
      <c r="I32" s="5">
        <f>F32/$F$108</f>
        <v>0.69230769230769229</v>
      </c>
      <c r="J32" s="7">
        <v>9.1784195209312722E-3</v>
      </c>
      <c r="K32" s="7">
        <v>1.1297996780985741E-2</v>
      </c>
      <c r="L32" s="7">
        <v>9.1759735254024598E-3</v>
      </c>
      <c r="M32">
        <v>0.36585235357261481</v>
      </c>
      <c r="N32">
        <v>30</v>
      </c>
    </row>
    <row r="33" spans="1:14" x14ac:dyDescent="0.35">
      <c r="A33" t="s">
        <v>33</v>
      </c>
      <c r="B33" s="3">
        <v>4.4000000000000004</v>
      </c>
      <c r="C33">
        <v>300</v>
      </c>
      <c r="D33">
        <v>53</v>
      </c>
      <c r="E33" s="3">
        <f>MIN($C$2:$C$106)/C33</f>
        <v>0.33333333333333331</v>
      </c>
      <c r="F33" s="3">
        <f>MIN($D$2:$D$106)/D33</f>
        <v>0.67924528301886788</v>
      </c>
      <c r="G33" s="5">
        <f>B33/5</f>
        <v>0.88000000000000012</v>
      </c>
      <c r="H33" s="5">
        <f>E33/$E$108</f>
        <v>0.33333333333333331</v>
      </c>
      <c r="I33" s="5">
        <f>F33/$F$108</f>
        <v>0.67924528301886788</v>
      </c>
      <c r="J33" s="7">
        <v>9.8500111931945373E-3</v>
      </c>
      <c r="K33" s="7">
        <v>1.1297996780985741E-2</v>
      </c>
      <c r="L33" s="7">
        <v>9.0028419494514681E-3</v>
      </c>
      <c r="M33">
        <v>0.36545913295453292</v>
      </c>
      <c r="N33">
        <v>32</v>
      </c>
    </row>
    <row r="34" spans="1:14" x14ac:dyDescent="0.35">
      <c r="A34" t="s">
        <v>80</v>
      </c>
      <c r="B34" s="3">
        <v>4.0999999999999996</v>
      </c>
      <c r="C34">
        <v>300</v>
      </c>
      <c r="D34">
        <v>53</v>
      </c>
      <c r="E34" s="3">
        <f>MIN($C$2:$C$106)/C34</f>
        <v>0.33333333333333331</v>
      </c>
      <c r="F34" s="3">
        <f>MIN($D$2:$D$106)/D34</f>
        <v>0.67924528301886788</v>
      </c>
      <c r="G34" s="5">
        <f>B34/5</f>
        <v>0.82</v>
      </c>
      <c r="H34" s="5">
        <f>E34/$E$108</f>
        <v>0.33333333333333331</v>
      </c>
      <c r="I34" s="5">
        <f>F34/$F$108</f>
        <v>0.67924528301886788</v>
      </c>
      <c r="J34" s="7">
        <v>9.1784195209312722E-3</v>
      </c>
      <c r="K34" s="7">
        <v>1.1297996780985741E-2</v>
      </c>
      <c r="L34" s="7">
        <v>9.0028419494514681E-3</v>
      </c>
      <c r="M34">
        <v>0.3648490977330513</v>
      </c>
      <c r="N34">
        <v>33</v>
      </c>
    </row>
    <row r="35" spans="1:14" x14ac:dyDescent="0.35">
      <c r="A35" t="s">
        <v>21</v>
      </c>
      <c r="B35" s="3">
        <v>4.5999999999999996</v>
      </c>
      <c r="C35">
        <v>300</v>
      </c>
      <c r="D35">
        <v>55</v>
      </c>
      <c r="E35" s="3">
        <f>MIN($C$2:$C$106)/C35</f>
        <v>0.33333333333333331</v>
      </c>
      <c r="F35" s="3">
        <f>MIN($D$2:$D$106)/D35</f>
        <v>0.65454545454545454</v>
      </c>
      <c r="G35" s="5">
        <f>B35/5</f>
        <v>0.91999999999999993</v>
      </c>
      <c r="H35" s="5">
        <f>E35/$E$108</f>
        <v>0.33333333333333331</v>
      </c>
      <c r="I35" s="5">
        <f>F35/$F$108</f>
        <v>0.65454545454545454</v>
      </c>
      <c r="J35" s="7">
        <v>1.0297738974703379E-2</v>
      </c>
      <c r="K35" s="7">
        <v>1.1297996780985741E-2</v>
      </c>
      <c r="L35" s="7">
        <v>8.6754658785623238E-3</v>
      </c>
      <c r="M35">
        <v>0.36396875751464908</v>
      </c>
      <c r="N35">
        <v>34</v>
      </c>
    </row>
    <row r="36" spans="1:14" x14ac:dyDescent="0.35">
      <c r="A36" t="s">
        <v>40</v>
      </c>
      <c r="B36" s="3">
        <v>4.3</v>
      </c>
      <c r="C36">
        <v>300</v>
      </c>
      <c r="D36">
        <v>59</v>
      </c>
      <c r="E36" s="3">
        <f>MIN($C$2:$C$106)/C36</f>
        <v>0.33333333333333331</v>
      </c>
      <c r="F36" s="3">
        <f>MIN($D$2:$D$106)/D36</f>
        <v>0.61016949152542377</v>
      </c>
      <c r="G36" s="5">
        <f>B36/5</f>
        <v>0.86</v>
      </c>
      <c r="H36" s="5">
        <f>E36/$E$108</f>
        <v>0.33333333333333331</v>
      </c>
      <c r="I36" s="5">
        <f>F36/$F$108</f>
        <v>0.61016949152542377</v>
      </c>
      <c r="J36" s="7">
        <v>9.6261473024401144E-3</v>
      </c>
      <c r="K36" s="7">
        <v>1.1297996780985741E-2</v>
      </c>
      <c r="L36" s="7">
        <v>8.0872987003547097E-3</v>
      </c>
      <c r="M36">
        <v>0.35995043496640378</v>
      </c>
      <c r="N36">
        <v>35</v>
      </c>
    </row>
    <row r="37" spans="1:14" x14ac:dyDescent="0.35">
      <c r="A37" t="s">
        <v>92</v>
      </c>
      <c r="B37" s="3">
        <v>4.0999999999999996</v>
      </c>
      <c r="C37">
        <v>320</v>
      </c>
      <c r="D37">
        <v>47</v>
      </c>
      <c r="E37" s="3">
        <f>MIN($C$2:$C$106)/C37</f>
        <v>0.3125</v>
      </c>
      <c r="F37" s="3">
        <f>MIN($D$2:$D$106)/D37</f>
        <v>0.76595744680851063</v>
      </c>
      <c r="G37" s="5">
        <f>B37/5</f>
        <v>0.82</v>
      </c>
      <c r="H37" s="5">
        <f>E37/$E$108</f>
        <v>0.3125</v>
      </c>
      <c r="I37" s="5">
        <f>F37/$F$108</f>
        <v>0.76595744680851063</v>
      </c>
      <c r="J37" s="7">
        <v>9.1784195209312722E-3</v>
      </c>
      <c r="K37" s="7">
        <v>1.0591871982174129E-2</v>
      </c>
      <c r="L37" s="7">
        <v>1.0152140921721869E-2</v>
      </c>
      <c r="M37">
        <v>0.35248759346018682</v>
      </c>
      <c r="N37">
        <v>36</v>
      </c>
    </row>
    <row r="38" spans="1:14" x14ac:dyDescent="0.35">
      <c r="A38" t="s">
        <v>75</v>
      </c>
      <c r="B38" s="3">
        <v>4.2</v>
      </c>
      <c r="C38">
        <v>350</v>
      </c>
      <c r="D38">
        <v>46</v>
      </c>
      <c r="E38" s="3">
        <f>MIN($C$2:$C$106)/C38</f>
        <v>0.2857142857142857</v>
      </c>
      <c r="F38" s="3">
        <f>MIN($D$2:$D$106)/D38</f>
        <v>0.78260869565217395</v>
      </c>
      <c r="G38" s="5">
        <f>B38/5</f>
        <v>0.84000000000000008</v>
      </c>
      <c r="H38" s="5">
        <f>E38/$E$108</f>
        <v>0.2857142857142857</v>
      </c>
      <c r="I38" s="5">
        <f>F38/$F$108</f>
        <v>0.78260869565217395</v>
      </c>
      <c r="J38" s="7">
        <v>9.4022834116856933E-3</v>
      </c>
      <c r="K38" s="7">
        <v>9.6839972408449167E-3</v>
      </c>
      <c r="L38" s="7">
        <v>1.0372839637411471E-2</v>
      </c>
      <c r="M38">
        <v>0.32951372902104459</v>
      </c>
      <c r="N38">
        <v>37</v>
      </c>
    </row>
    <row r="39" spans="1:14" x14ac:dyDescent="0.35">
      <c r="A39" t="s">
        <v>68</v>
      </c>
      <c r="B39" s="3">
        <v>4.2</v>
      </c>
      <c r="C39">
        <v>350</v>
      </c>
      <c r="D39">
        <v>48</v>
      </c>
      <c r="E39" s="3">
        <f>MIN($C$2:$C$106)/C39</f>
        <v>0.2857142857142857</v>
      </c>
      <c r="F39" s="3">
        <f>MIN($D$2:$D$106)/D39</f>
        <v>0.75</v>
      </c>
      <c r="G39" s="5">
        <f>B39/5</f>
        <v>0.84000000000000008</v>
      </c>
      <c r="H39" s="5">
        <f>E39/$E$108</f>
        <v>0.2857142857142857</v>
      </c>
      <c r="I39" s="5">
        <f>F39/$F$108</f>
        <v>0.75</v>
      </c>
      <c r="J39" s="7">
        <v>9.4022834116856933E-3</v>
      </c>
      <c r="K39" s="7">
        <v>9.6839972408449167E-3</v>
      </c>
      <c r="L39" s="7">
        <v>9.9406379858526621E-3</v>
      </c>
      <c r="M39">
        <v>0.32700922440706182</v>
      </c>
      <c r="N39">
        <v>38</v>
      </c>
    </row>
    <row r="40" spans="1:14" x14ac:dyDescent="0.35">
      <c r="A40" t="s">
        <v>88</v>
      </c>
      <c r="B40" s="3">
        <v>4.0999999999999996</v>
      </c>
      <c r="C40">
        <v>350</v>
      </c>
      <c r="D40">
        <v>49</v>
      </c>
      <c r="E40" s="3">
        <f>MIN($C$2:$C$106)/C40</f>
        <v>0.2857142857142857</v>
      </c>
      <c r="F40" s="3">
        <f>MIN($D$2:$D$106)/D40</f>
        <v>0.73469387755102045</v>
      </c>
      <c r="G40" s="5">
        <f>B40/5</f>
        <v>0.82</v>
      </c>
      <c r="H40" s="5">
        <f>E40/$E$108</f>
        <v>0.2857142857142857</v>
      </c>
      <c r="I40" s="5">
        <f>F40/$F$108</f>
        <v>0.73469387755102045</v>
      </c>
      <c r="J40" s="7">
        <v>9.1784195209312722E-3</v>
      </c>
      <c r="K40" s="7">
        <v>9.6839972408449167E-3</v>
      </c>
      <c r="L40" s="7">
        <v>9.7377678228760776E-3</v>
      </c>
      <c r="M40">
        <v>0.32563029553483452</v>
      </c>
      <c r="N40">
        <v>39</v>
      </c>
    </row>
    <row r="41" spans="1:14" x14ac:dyDescent="0.35">
      <c r="A41" t="s">
        <v>37</v>
      </c>
      <c r="B41" s="3">
        <v>4.4000000000000004</v>
      </c>
      <c r="C41">
        <v>350</v>
      </c>
      <c r="D41">
        <v>52</v>
      </c>
      <c r="E41" s="3">
        <f>MIN($C$2:$C$106)/C41</f>
        <v>0.2857142857142857</v>
      </c>
      <c r="F41" s="3">
        <f>MIN($D$2:$D$106)/D41</f>
        <v>0.69230769230769229</v>
      </c>
      <c r="G41" s="5">
        <f>B41/5</f>
        <v>0.88000000000000012</v>
      </c>
      <c r="H41" s="5">
        <f>E41/$E$108</f>
        <v>0.2857142857142857</v>
      </c>
      <c r="I41" s="5">
        <f>F41/$F$108</f>
        <v>0.69230769230769229</v>
      </c>
      <c r="J41" s="7">
        <v>9.8500111931945373E-3</v>
      </c>
      <c r="K41" s="7">
        <v>9.6839972408449167E-3</v>
      </c>
      <c r="L41" s="7">
        <v>9.1759735254024598E-3</v>
      </c>
      <c r="M41">
        <v>0.32298486792997738</v>
      </c>
      <c r="N41">
        <v>40</v>
      </c>
    </row>
    <row r="42" spans="1:14" x14ac:dyDescent="0.35">
      <c r="A42" t="s">
        <v>71</v>
      </c>
      <c r="B42" s="3">
        <v>4.2</v>
      </c>
      <c r="C42">
        <v>350</v>
      </c>
      <c r="D42">
        <v>55</v>
      </c>
      <c r="E42" s="3">
        <f>MIN($C$2:$C$106)/C42</f>
        <v>0.2857142857142857</v>
      </c>
      <c r="F42" s="3">
        <f>MIN($D$2:$D$106)/D42</f>
        <v>0.65454545454545454</v>
      </c>
      <c r="G42" s="5">
        <f>B42/5</f>
        <v>0.84000000000000008</v>
      </c>
      <c r="H42" s="5">
        <f>E42/$E$108</f>
        <v>0.2857142857142857</v>
      </c>
      <c r="I42" s="5">
        <f>F42/$F$108</f>
        <v>0.65454545454545454</v>
      </c>
      <c r="J42" s="7">
        <v>9.4022834116856933E-3</v>
      </c>
      <c r="K42" s="7">
        <v>9.6839972408449167E-3</v>
      </c>
      <c r="L42" s="7">
        <v>8.6754658785623238E-3</v>
      </c>
      <c r="M42">
        <v>0.31967785635522122</v>
      </c>
      <c r="N42">
        <v>41</v>
      </c>
    </row>
    <row r="43" spans="1:14" x14ac:dyDescent="0.35">
      <c r="A43" t="s">
        <v>25</v>
      </c>
      <c r="B43" s="3">
        <v>4.5</v>
      </c>
      <c r="C43">
        <v>350</v>
      </c>
      <c r="D43">
        <v>56</v>
      </c>
      <c r="E43" s="3">
        <f>MIN($C$2:$C$106)/C43</f>
        <v>0.2857142857142857</v>
      </c>
      <c r="F43" s="3">
        <f>MIN($D$2:$D$106)/D43</f>
        <v>0.6428571428571429</v>
      </c>
      <c r="G43" s="5">
        <f>B43/5</f>
        <v>0.9</v>
      </c>
      <c r="H43" s="5">
        <f>E43/$E$108</f>
        <v>0.2857142857142857</v>
      </c>
      <c r="I43" s="5">
        <f>F43/$F$108</f>
        <v>0.6428571428571429</v>
      </c>
      <c r="J43" s="7">
        <v>1.007387508394896E-2</v>
      </c>
      <c r="K43" s="7">
        <v>9.6839972408449167E-3</v>
      </c>
      <c r="L43" s="7">
        <v>8.5205468450165692E-3</v>
      </c>
      <c r="M43">
        <v>0.31939017303974282</v>
      </c>
      <c r="N43">
        <v>42</v>
      </c>
    </row>
    <row r="44" spans="1:14" x14ac:dyDescent="0.35">
      <c r="A44" t="s">
        <v>20</v>
      </c>
      <c r="B44" s="3">
        <v>4.5999999999999996</v>
      </c>
      <c r="C44">
        <v>350</v>
      </c>
      <c r="D44">
        <v>58</v>
      </c>
      <c r="E44" s="3">
        <f>MIN($C$2:$C$106)/C44</f>
        <v>0.2857142857142857</v>
      </c>
      <c r="F44" s="3">
        <f>MIN($D$2:$D$106)/D44</f>
        <v>0.62068965517241381</v>
      </c>
      <c r="G44" s="5">
        <f>B44/5</f>
        <v>0.91999999999999993</v>
      </c>
      <c r="H44" s="5">
        <f>E44/$E$108</f>
        <v>0.2857142857142857</v>
      </c>
      <c r="I44" s="5">
        <f>F44/$F$108</f>
        <v>0.62068965517241381</v>
      </c>
      <c r="J44" s="7">
        <v>1.0297738974703379E-2</v>
      </c>
      <c r="K44" s="7">
        <v>9.6839972408449167E-3</v>
      </c>
      <c r="L44" s="7">
        <v>8.2267348848435833E-3</v>
      </c>
      <c r="M44">
        <v>0.31789094847450772</v>
      </c>
      <c r="N44">
        <v>43</v>
      </c>
    </row>
    <row r="45" spans="1:14" x14ac:dyDescent="0.35">
      <c r="A45" t="s">
        <v>106</v>
      </c>
      <c r="B45" s="3">
        <v>4</v>
      </c>
      <c r="C45">
        <v>350</v>
      </c>
      <c r="D45">
        <v>57</v>
      </c>
      <c r="E45" s="3">
        <f>MIN($C$2:$C$106)/C45</f>
        <v>0.2857142857142857</v>
      </c>
      <c r="F45" s="3">
        <f>MIN($D$2:$D$106)/D45</f>
        <v>0.63157894736842102</v>
      </c>
      <c r="G45" s="5">
        <f>B45/5</f>
        <v>0.8</v>
      </c>
      <c r="H45" s="5">
        <f>E45/$E$108</f>
        <v>0.2857142857142857</v>
      </c>
      <c r="I45" s="5">
        <f>F45/$F$108</f>
        <v>0.63157894736842102</v>
      </c>
      <c r="J45" s="7">
        <v>8.9545556301768511E-3</v>
      </c>
      <c r="K45" s="7">
        <v>9.6839972408449167E-3</v>
      </c>
      <c r="L45" s="7">
        <v>8.3710635670338207E-3</v>
      </c>
      <c r="M45">
        <v>0.31750722802968029</v>
      </c>
      <c r="N45">
        <v>44</v>
      </c>
    </row>
    <row r="46" spans="1:14" x14ac:dyDescent="0.35">
      <c r="A46" t="s">
        <v>47</v>
      </c>
      <c r="B46" s="3">
        <v>4.3</v>
      </c>
      <c r="C46">
        <v>350</v>
      </c>
      <c r="D46">
        <v>58</v>
      </c>
      <c r="E46" s="3">
        <f>MIN($C$2:$C$106)/C46</f>
        <v>0.2857142857142857</v>
      </c>
      <c r="F46" s="3">
        <f>MIN($D$2:$D$106)/D46</f>
        <v>0.62068965517241381</v>
      </c>
      <c r="G46" s="5">
        <f>B46/5</f>
        <v>0.86</v>
      </c>
      <c r="H46" s="5">
        <f>E46/$E$108</f>
        <v>0.2857142857142857</v>
      </c>
      <c r="I46" s="5">
        <f>F46/$F$108</f>
        <v>0.62068965517241381</v>
      </c>
      <c r="J46" s="7">
        <v>9.6261473024401144E-3</v>
      </c>
      <c r="K46" s="7">
        <v>9.6839972408449167E-3</v>
      </c>
      <c r="L46" s="7">
        <v>8.2267348848435833E-3</v>
      </c>
      <c r="M46">
        <v>0.3172809132530261</v>
      </c>
      <c r="N46">
        <v>45</v>
      </c>
    </row>
    <row r="47" spans="1:14" x14ac:dyDescent="0.35">
      <c r="A47" t="s">
        <v>111</v>
      </c>
      <c r="B47" s="3">
        <v>4</v>
      </c>
      <c r="C47">
        <v>350</v>
      </c>
      <c r="D47">
        <v>61</v>
      </c>
      <c r="E47" s="3">
        <f>MIN($C$2:$C$106)/C47</f>
        <v>0.2857142857142857</v>
      </c>
      <c r="F47" s="3">
        <f>MIN($D$2:$D$106)/D47</f>
        <v>0.5901639344262295</v>
      </c>
      <c r="G47" s="5">
        <f>B47/5</f>
        <v>0.8</v>
      </c>
      <c r="H47" s="5">
        <f>E47/$E$108</f>
        <v>0.2857142857142857</v>
      </c>
      <c r="I47" s="5">
        <f>F47/$F$108</f>
        <v>0.5901639344262295</v>
      </c>
      <c r="J47" s="7">
        <v>8.9545556301768511E-3</v>
      </c>
      <c r="K47" s="7">
        <v>9.6839972408449167E-3</v>
      </c>
      <c r="L47" s="7">
        <v>7.8221413659168501E-3</v>
      </c>
      <c r="M47">
        <v>0.31432635590562269</v>
      </c>
      <c r="N47">
        <v>46</v>
      </c>
    </row>
    <row r="48" spans="1:14" x14ac:dyDescent="0.35">
      <c r="A48" t="s">
        <v>98</v>
      </c>
      <c r="B48" s="3">
        <v>4.0999999999999996</v>
      </c>
      <c r="C48">
        <v>400</v>
      </c>
      <c r="D48">
        <v>36</v>
      </c>
      <c r="E48" s="3">
        <f>MIN($C$2:$C$106)/C48</f>
        <v>0.25</v>
      </c>
      <c r="F48" s="3">
        <f>MIN($D$2:$D$106)/D48</f>
        <v>1</v>
      </c>
      <c r="G48" s="5">
        <f>B48/5</f>
        <v>0.82</v>
      </c>
      <c r="H48" s="5">
        <f>E48/$E$108</f>
        <v>0.25</v>
      </c>
      <c r="I48" s="5">
        <f>F48/$F$108</f>
        <v>1</v>
      </c>
      <c r="J48" s="7">
        <v>9.1784195209312722E-3</v>
      </c>
      <c r="K48" s="7">
        <v>8.4734975857393025E-3</v>
      </c>
      <c r="L48" s="7">
        <v>1.3254183981136879E-2</v>
      </c>
      <c r="M48">
        <v>0.31339894072568031</v>
      </c>
      <c r="N48">
        <v>47</v>
      </c>
    </row>
    <row r="49" spans="1:14" x14ac:dyDescent="0.35">
      <c r="A49" t="s">
        <v>61</v>
      </c>
      <c r="B49" s="3">
        <v>4.3</v>
      </c>
      <c r="C49">
        <v>400</v>
      </c>
      <c r="D49">
        <v>40</v>
      </c>
      <c r="E49" s="3">
        <f>MIN($C$2:$C$106)/C49</f>
        <v>0.25</v>
      </c>
      <c r="F49" s="3">
        <f>MIN($D$2:$D$106)/D49</f>
        <v>0.9</v>
      </c>
      <c r="G49" s="5">
        <f>B49/5</f>
        <v>0.86</v>
      </c>
      <c r="H49" s="5">
        <f>E49/$E$108</f>
        <v>0.25</v>
      </c>
      <c r="I49" s="5">
        <f>F49/$F$108</f>
        <v>0.9</v>
      </c>
      <c r="J49" s="7">
        <v>9.6261473024401144E-3</v>
      </c>
      <c r="K49" s="7">
        <v>8.4734975857393025E-3</v>
      </c>
      <c r="L49" s="7">
        <v>1.19287655830232E-2</v>
      </c>
      <c r="M49">
        <v>0.30612515005712082</v>
      </c>
      <c r="N49">
        <v>48</v>
      </c>
    </row>
    <row r="50" spans="1:14" x14ac:dyDescent="0.35">
      <c r="A50" t="s">
        <v>77</v>
      </c>
      <c r="B50" s="3">
        <v>4.2</v>
      </c>
      <c r="C50">
        <v>400</v>
      </c>
      <c r="D50">
        <v>41</v>
      </c>
      <c r="E50" s="3">
        <f>MIN($C$2:$C$106)/C50</f>
        <v>0.25</v>
      </c>
      <c r="F50" s="3">
        <f>MIN($D$2:$D$106)/D50</f>
        <v>0.87804878048780488</v>
      </c>
      <c r="G50" s="5">
        <f>B50/5</f>
        <v>0.84000000000000008</v>
      </c>
      <c r="H50" s="5">
        <f>E50/$E$108</f>
        <v>0.25</v>
      </c>
      <c r="I50" s="5">
        <f>F50/$F$108</f>
        <v>0.87804878048780488</v>
      </c>
      <c r="J50" s="7">
        <v>9.4022834116856933E-3</v>
      </c>
      <c r="K50" s="7">
        <v>8.4734975857393025E-3</v>
      </c>
      <c r="L50" s="7">
        <v>1.1637820080998239E-2</v>
      </c>
      <c r="M50">
        <v>0.30423584577973439</v>
      </c>
      <c r="N50">
        <v>49</v>
      </c>
    </row>
    <row r="51" spans="1:14" x14ac:dyDescent="0.35">
      <c r="A51" t="s">
        <v>96</v>
      </c>
      <c r="B51" s="3">
        <v>4.0999999999999996</v>
      </c>
      <c r="C51">
        <v>400</v>
      </c>
      <c r="D51">
        <v>42</v>
      </c>
      <c r="E51" s="3">
        <f>MIN($C$2:$C$106)/C51</f>
        <v>0.25</v>
      </c>
      <c r="F51" s="3">
        <f>MIN($D$2:$D$106)/D51</f>
        <v>0.8571428571428571</v>
      </c>
      <c r="G51" s="5">
        <f>B51/5</f>
        <v>0.82</v>
      </c>
      <c r="H51" s="5">
        <f>E51/$E$108</f>
        <v>0.25</v>
      </c>
      <c r="I51" s="5">
        <f>F51/$F$108</f>
        <v>0.8571428571428571</v>
      </c>
      <c r="J51" s="7">
        <v>9.1784195209312722E-3</v>
      </c>
      <c r="K51" s="7">
        <v>8.4734975857393025E-3</v>
      </c>
      <c r="L51" s="7">
        <v>1.136072912668876E-2</v>
      </c>
      <c r="M51">
        <v>0.30242682527394599</v>
      </c>
      <c r="N51">
        <v>50</v>
      </c>
    </row>
    <row r="52" spans="1:14" x14ac:dyDescent="0.35">
      <c r="A52" t="s">
        <v>52</v>
      </c>
      <c r="B52" s="3">
        <v>4.3</v>
      </c>
      <c r="C52">
        <v>399</v>
      </c>
      <c r="D52">
        <v>47</v>
      </c>
      <c r="E52" s="3">
        <f>MIN($C$2:$C$106)/C52</f>
        <v>0.25062656641604009</v>
      </c>
      <c r="F52" s="3">
        <f>MIN($D$2:$D$106)/D52</f>
        <v>0.76595744680851063</v>
      </c>
      <c r="G52" s="5">
        <f>B52/5</f>
        <v>0.86</v>
      </c>
      <c r="H52" s="5">
        <f>E52/$E$108</f>
        <v>0.25062656641604009</v>
      </c>
      <c r="I52" s="5">
        <f>F52/$F$108</f>
        <v>0.76595744680851063</v>
      </c>
      <c r="J52" s="7">
        <v>9.6261473024401144E-3</v>
      </c>
      <c r="K52" s="7">
        <v>8.494734421793786E-3</v>
      </c>
      <c r="L52" s="7">
        <v>1.0152140921721869E-2</v>
      </c>
      <c r="M52">
        <v>0.29640211011663392</v>
      </c>
      <c r="N52">
        <v>51</v>
      </c>
    </row>
    <row r="53" spans="1:14" x14ac:dyDescent="0.35">
      <c r="A53" t="s">
        <v>48</v>
      </c>
      <c r="B53" s="3">
        <v>4.3</v>
      </c>
      <c r="C53">
        <v>400</v>
      </c>
      <c r="D53">
        <v>49</v>
      </c>
      <c r="E53" s="3">
        <f>MIN($C$2:$C$106)/C53</f>
        <v>0.25</v>
      </c>
      <c r="F53" s="3">
        <f>MIN($D$2:$D$106)/D53</f>
        <v>0.73469387755102045</v>
      </c>
      <c r="G53" s="5">
        <f>B53/5</f>
        <v>0.86</v>
      </c>
      <c r="H53" s="5">
        <f>E53/$E$108</f>
        <v>0.25</v>
      </c>
      <c r="I53" s="5">
        <f>F53/$F$108</f>
        <v>0.73469387755102045</v>
      </c>
      <c r="J53" s="7">
        <v>9.6261473024401144E-3</v>
      </c>
      <c r="K53" s="7">
        <v>8.4734975857393025E-3</v>
      </c>
      <c r="L53" s="7">
        <v>9.7377678228760776E-3</v>
      </c>
      <c r="M53">
        <v>0.29342884503439959</v>
      </c>
      <c r="N53">
        <v>52</v>
      </c>
    </row>
    <row r="54" spans="1:14" x14ac:dyDescent="0.35">
      <c r="A54" t="s">
        <v>105</v>
      </c>
      <c r="B54" s="3">
        <v>4</v>
      </c>
      <c r="C54">
        <v>400</v>
      </c>
      <c r="D54">
        <v>49</v>
      </c>
      <c r="E54" s="3">
        <f>MIN($C$2:$C$106)/C54</f>
        <v>0.25</v>
      </c>
      <c r="F54" s="3">
        <f>MIN($D$2:$D$106)/D54</f>
        <v>0.73469387755102045</v>
      </c>
      <c r="G54" s="5">
        <f>B54/5</f>
        <v>0.8</v>
      </c>
      <c r="H54" s="5">
        <f>E54/$E$108</f>
        <v>0.25</v>
      </c>
      <c r="I54" s="5">
        <f>F54/$F$108</f>
        <v>0.73469387755102045</v>
      </c>
      <c r="J54" s="7">
        <v>8.9545556301768511E-3</v>
      </c>
      <c r="K54" s="7">
        <v>8.4734975857393025E-3</v>
      </c>
      <c r="L54" s="7">
        <v>9.7377678228760776E-3</v>
      </c>
      <c r="M54">
        <v>0.29281880981291802</v>
      </c>
      <c r="N54">
        <v>53</v>
      </c>
    </row>
    <row r="55" spans="1:14" x14ac:dyDescent="0.35">
      <c r="A55" t="s">
        <v>17</v>
      </c>
      <c r="B55" s="3">
        <v>4.7</v>
      </c>
      <c r="C55">
        <v>400</v>
      </c>
      <c r="D55">
        <v>51</v>
      </c>
      <c r="E55" s="3">
        <f>MIN($C$2:$C$106)/C55</f>
        <v>0.25</v>
      </c>
      <c r="F55" s="3">
        <f>MIN($D$2:$D$106)/D55</f>
        <v>0.70588235294117652</v>
      </c>
      <c r="G55" s="5">
        <f>B55/5</f>
        <v>0.94000000000000006</v>
      </c>
      <c r="H55" s="5">
        <f>E55/$E$108</f>
        <v>0.25</v>
      </c>
      <c r="I55" s="5">
        <f>F55/$F$108</f>
        <v>0.70588235294117652</v>
      </c>
      <c r="J55" s="7">
        <v>1.0521602865457801E-2</v>
      </c>
      <c r="K55" s="7">
        <v>8.4734975857393025E-3</v>
      </c>
      <c r="L55" s="7">
        <v>9.3558945749201532E-3</v>
      </c>
      <c r="M55">
        <v>0.29202936170919058</v>
      </c>
      <c r="N55">
        <v>54</v>
      </c>
    </row>
    <row r="56" spans="1:14" x14ac:dyDescent="0.35">
      <c r="A56" t="s">
        <v>49</v>
      </c>
      <c r="B56" s="3">
        <v>4.3</v>
      </c>
      <c r="C56">
        <v>400</v>
      </c>
      <c r="D56">
        <v>53</v>
      </c>
      <c r="E56" s="3">
        <f>MIN($C$2:$C$106)/C56</f>
        <v>0.25</v>
      </c>
      <c r="F56" s="3">
        <f>MIN($D$2:$D$106)/D56</f>
        <v>0.67924528301886788</v>
      </c>
      <c r="G56" s="5">
        <f>B56/5</f>
        <v>0.86</v>
      </c>
      <c r="H56" s="5">
        <f>E56/$E$108</f>
        <v>0.25</v>
      </c>
      <c r="I56" s="5">
        <f>F56/$F$108</f>
        <v>0.67924528301886788</v>
      </c>
      <c r="J56" s="7">
        <v>9.6261473024401144E-3</v>
      </c>
      <c r="K56" s="7">
        <v>8.4734975857393025E-3</v>
      </c>
      <c r="L56" s="7">
        <v>9.0028419494514681E-3</v>
      </c>
      <c r="M56">
        <v>0.28917012636849743</v>
      </c>
      <c r="N56">
        <v>55</v>
      </c>
    </row>
    <row r="57" spans="1:14" x14ac:dyDescent="0.35">
      <c r="A57" t="s">
        <v>65</v>
      </c>
      <c r="B57" s="3">
        <v>4.2</v>
      </c>
      <c r="C57">
        <v>400</v>
      </c>
      <c r="D57">
        <v>54</v>
      </c>
      <c r="E57" s="3">
        <f>MIN($C$2:$C$106)/C57</f>
        <v>0.25</v>
      </c>
      <c r="F57" s="3">
        <f>MIN($D$2:$D$106)/D57</f>
        <v>0.66666666666666663</v>
      </c>
      <c r="G57" s="5">
        <f>B57/5</f>
        <v>0.84000000000000008</v>
      </c>
      <c r="H57" s="5">
        <f>E57/$E$108</f>
        <v>0.25</v>
      </c>
      <c r="I57" s="5">
        <f>F57/$F$108</f>
        <v>0.66666666666666663</v>
      </c>
      <c r="J57" s="7">
        <v>9.4022834116856933E-3</v>
      </c>
      <c r="K57" s="7">
        <v>8.4734975857393025E-3</v>
      </c>
      <c r="L57" s="7">
        <v>8.8361226540912552E-3</v>
      </c>
      <c r="M57">
        <v>0.28800068307879417</v>
      </c>
      <c r="N57">
        <v>56</v>
      </c>
    </row>
    <row r="58" spans="1:14" x14ac:dyDescent="0.35">
      <c r="A58" t="s">
        <v>83</v>
      </c>
      <c r="B58" s="3">
        <v>4.0999999999999996</v>
      </c>
      <c r="C58">
        <v>400</v>
      </c>
      <c r="D58">
        <v>54</v>
      </c>
      <c r="E58" s="3">
        <f>MIN($C$2:$C$106)/C58</f>
        <v>0.25</v>
      </c>
      <c r="F58" s="3">
        <f>MIN($D$2:$D$106)/D58</f>
        <v>0.66666666666666663</v>
      </c>
      <c r="G58" s="5">
        <f>B58/5</f>
        <v>0.82</v>
      </c>
      <c r="H58" s="5">
        <f>E58/$E$108</f>
        <v>0.25</v>
      </c>
      <c r="I58" s="5">
        <f>F58/$F$108</f>
        <v>0.66666666666666663</v>
      </c>
      <c r="J58" s="7">
        <v>9.1784195209312722E-3</v>
      </c>
      <c r="K58" s="7">
        <v>8.4734975857393025E-3</v>
      </c>
      <c r="L58" s="7">
        <v>8.8361226540912552E-3</v>
      </c>
      <c r="M58">
        <v>0.28779733800496698</v>
      </c>
      <c r="N58">
        <v>57</v>
      </c>
    </row>
    <row r="59" spans="1:14" x14ac:dyDescent="0.35">
      <c r="A59" t="s">
        <v>44</v>
      </c>
      <c r="B59" s="3">
        <v>4.3</v>
      </c>
      <c r="C59">
        <v>400</v>
      </c>
      <c r="D59">
        <v>56</v>
      </c>
      <c r="E59" s="3">
        <f>MIN($C$2:$C$106)/C59</f>
        <v>0.25</v>
      </c>
      <c r="F59" s="3">
        <f>MIN($D$2:$D$106)/D59</f>
        <v>0.6428571428571429</v>
      </c>
      <c r="G59" s="5">
        <f>B59/5</f>
        <v>0.86</v>
      </c>
      <c r="H59" s="5">
        <f>E59/$E$108</f>
        <v>0.25</v>
      </c>
      <c r="I59" s="5">
        <f>F59/$F$108</f>
        <v>0.6428571428571429</v>
      </c>
      <c r="J59" s="7">
        <v>9.6261473024401144E-3</v>
      </c>
      <c r="K59" s="7">
        <v>8.4734975857393025E-3</v>
      </c>
      <c r="L59" s="7">
        <v>8.5205468450165692E-3</v>
      </c>
      <c r="M59">
        <v>0.28637534224399902</v>
      </c>
      <c r="N59">
        <v>58</v>
      </c>
    </row>
    <row r="60" spans="1:14" x14ac:dyDescent="0.35">
      <c r="A60" t="s">
        <v>100</v>
      </c>
      <c r="B60" s="3">
        <v>4</v>
      </c>
      <c r="C60">
        <v>400</v>
      </c>
      <c r="D60">
        <v>56</v>
      </c>
      <c r="E60" s="3">
        <f>MIN($C$2:$C$106)/C60</f>
        <v>0.25</v>
      </c>
      <c r="F60" s="3">
        <f>MIN($D$2:$D$106)/D60</f>
        <v>0.6428571428571429</v>
      </c>
      <c r="G60" s="5">
        <f>B60/5</f>
        <v>0.8</v>
      </c>
      <c r="H60" s="5">
        <f>E60/$E$108</f>
        <v>0.25</v>
      </c>
      <c r="I60" s="5">
        <f>F60/$F$108</f>
        <v>0.6428571428571429</v>
      </c>
      <c r="J60" s="7">
        <v>8.9545556301768511E-3</v>
      </c>
      <c r="K60" s="7">
        <v>8.4734975857393025E-3</v>
      </c>
      <c r="L60" s="7">
        <v>8.5205468450165692E-3</v>
      </c>
      <c r="M60">
        <v>0.2857653070225174</v>
      </c>
      <c r="N60">
        <v>59</v>
      </c>
    </row>
    <row r="61" spans="1:14" x14ac:dyDescent="0.35">
      <c r="A61" t="s">
        <v>79</v>
      </c>
      <c r="B61" s="3">
        <v>4.0999999999999996</v>
      </c>
      <c r="C61">
        <v>400</v>
      </c>
      <c r="D61">
        <v>58</v>
      </c>
      <c r="E61" s="3">
        <f>MIN($C$2:$C$106)/C61</f>
        <v>0.25</v>
      </c>
      <c r="F61" s="3">
        <f>MIN($D$2:$D$106)/D61</f>
        <v>0.62068965517241381</v>
      </c>
      <c r="G61" s="5">
        <f>B61/5</f>
        <v>0.82</v>
      </c>
      <c r="H61" s="5">
        <f>E61/$E$108</f>
        <v>0.25</v>
      </c>
      <c r="I61" s="5">
        <f>F61/$F$108</f>
        <v>0.62068965517241381</v>
      </c>
      <c r="J61" s="7">
        <v>9.1784195209312722E-3</v>
      </c>
      <c r="K61" s="7">
        <v>8.4734975857393025E-3</v>
      </c>
      <c r="L61" s="7">
        <v>8.2267348848435833E-3</v>
      </c>
      <c r="M61">
        <v>0.28426608245728241</v>
      </c>
      <c r="N61">
        <v>60</v>
      </c>
    </row>
    <row r="62" spans="1:14" x14ac:dyDescent="0.35">
      <c r="A62" t="s">
        <v>84</v>
      </c>
      <c r="B62" s="3">
        <v>4.0999999999999996</v>
      </c>
      <c r="C62">
        <v>400</v>
      </c>
      <c r="D62">
        <v>61</v>
      </c>
      <c r="E62" s="3">
        <f>MIN($C$2:$C$106)/C62</f>
        <v>0.25</v>
      </c>
      <c r="F62" s="3">
        <f>MIN($D$2:$D$106)/D62</f>
        <v>0.5901639344262295</v>
      </c>
      <c r="G62" s="5">
        <f>B62/5</f>
        <v>0.82</v>
      </c>
      <c r="H62" s="5">
        <f>E62/$E$108</f>
        <v>0.25</v>
      </c>
      <c r="I62" s="5">
        <f>F62/$F$108</f>
        <v>0.5901639344262295</v>
      </c>
      <c r="J62" s="7">
        <v>9.1784195209312722E-3</v>
      </c>
      <c r="K62" s="7">
        <v>8.4734975857393025E-3</v>
      </c>
      <c r="L62" s="7">
        <v>7.8221413659168501E-3</v>
      </c>
      <c r="M62">
        <v>0.28192156033136068</v>
      </c>
      <c r="N62">
        <v>61</v>
      </c>
    </row>
    <row r="63" spans="1:14" x14ac:dyDescent="0.35">
      <c r="A63" t="s">
        <v>30</v>
      </c>
      <c r="B63" s="3">
        <v>4.4000000000000004</v>
      </c>
      <c r="C63">
        <v>400</v>
      </c>
      <c r="D63">
        <v>63</v>
      </c>
      <c r="E63" s="3">
        <f>MIN($C$2:$C$106)/C63</f>
        <v>0.25</v>
      </c>
      <c r="F63" s="3">
        <f>MIN($D$2:$D$106)/D63</f>
        <v>0.5714285714285714</v>
      </c>
      <c r="G63" s="5">
        <f>B63/5</f>
        <v>0.88000000000000012</v>
      </c>
      <c r="H63" s="5">
        <f>E63/$E$108</f>
        <v>0.25</v>
      </c>
      <c r="I63" s="5">
        <f>F63/$F$108</f>
        <v>0.5714285714285714</v>
      </c>
      <c r="J63" s="7">
        <v>9.8500111931945373E-3</v>
      </c>
      <c r="K63" s="7">
        <v>8.4734975857393025E-3</v>
      </c>
      <c r="L63" s="7">
        <v>7.5738194177925036E-3</v>
      </c>
      <c r="M63">
        <v>0.28109262959195908</v>
      </c>
      <c r="N63">
        <v>62</v>
      </c>
    </row>
    <row r="64" spans="1:14" x14ac:dyDescent="0.35">
      <c r="A64" t="s">
        <v>64</v>
      </c>
      <c r="B64" s="3">
        <v>4.2</v>
      </c>
      <c r="C64">
        <v>400</v>
      </c>
      <c r="D64">
        <v>63</v>
      </c>
      <c r="E64" s="3">
        <f>MIN($C$2:$C$106)/C64</f>
        <v>0.25</v>
      </c>
      <c r="F64" s="3">
        <f>MIN($D$2:$D$106)/D64</f>
        <v>0.5714285714285714</v>
      </c>
      <c r="G64" s="5">
        <f>B64/5</f>
        <v>0.84000000000000008</v>
      </c>
      <c r="H64" s="5">
        <f>E64/$E$108</f>
        <v>0.25</v>
      </c>
      <c r="I64" s="5">
        <f>F64/$F$108</f>
        <v>0.5714285714285714</v>
      </c>
      <c r="J64" s="7">
        <v>9.4022834116856933E-3</v>
      </c>
      <c r="K64" s="7">
        <v>8.4734975857393025E-3</v>
      </c>
      <c r="L64" s="7">
        <v>7.5738194177925036E-3</v>
      </c>
      <c r="M64">
        <v>0.2806859394443047</v>
      </c>
      <c r="N64">
        <v>63</v>
      </c>
    </row>
    <row r="65" spans="1:14" x14ac:dyDescent="0.35">
      <c r="A65" t="s">
        <v>14</v>
      </c>
      <c r="B65" s="3">
        <v>5</v>
      </c>
      <c r="C65">
        <v>450</v>
      </c>
      <c r="D65">
        <v>45</v>
      </c>
      <c r="E65" s="3">
        <f>MIN($C$2:$C$106)/C65</f>
        <v>0.22222222222222221</v>
      </c>
      <c r="F65" s="3">
        <f>MIN($D$2:$D$106)/D65</f>
        <v>0.8</v>
      </c>
      <c r="G65" s="5">
        <f>B65/5</f>
        <v>1</v>
      </c>
      <c r="H65" s="5">
        <f>E65/$E$108</f>
        <v>0.22222222222222221</v>
      </c>
      <c r="I65" s="5">
        <f>F65/$F$108</f>
        <v>0.8</v>
      </c>
      <c r="J65" s="7">
        <v>1.119319453772106E-2</v>
      </c>
      <c r="K65" s="7">
        <v>7.5319978539904906E-3</v>
      </c>
      <c r="L65" s="7">
        <v>1.060334718490951E-2</v>
      </c>
      <c r="M65">
        <v>0.27450619758696099</v>
      </c>
      <c r="N65">
        <v>64</v>
      </c>
    </row>
    <row r="66" spans="1:14" x14ac:dyDescent="0.35">
      <c r="A66" t="s">
        <v>99</v>
      </c>
      <c r="B66" s="3">
        <v>4.0999999999999996</v>
      </c>
      <c r="C66">
        <v>500</v>
      </c>
      <c r="D66">
        <v>36</v>
      </c>
      <c r="E66" s="3">
        <f>MIN($C$2:$C$106)/C66</f>
        <v>0.2</v>
      </c>
      <c r="F66" s="3">
        <f>MIN($D$2:$D$106)/D66</f>
        <v>1</v>
      </c>
      <c r="G66" s="5">
        <f>B66/5</f>
        <v>0.82</v>
      </c>
      <c r="H66" s="5">
        <f>E66/$E$108</f>
        <v>0.2</v>
      </c>
      <c r="I66" s="5">
        <f>F66/$F$108</f>
        <v>1</v>
      </c>
      <c r="J66" s="7">
        <v>9.1784195209312722E-3</v>
      </c>
      <c r="K66" s="7">
        <v>6.7787980685914424E-3</v>
      </c>
      <c r="L66" s="7">
        <v>1.3254183981136879E-2</v>
      </c>
      <c r="M66">
        <v>0.26774754381835542</v>
      </c>
      <c r="N66">
        <v>65</v>
      </c>
    </row>
    <row r="67" spans="1:14" x14ac:dyDescent="0.35">
      <c r="A67" t="s">
        <v>36</v>
      </c>
      <c r="B67" s="3">
        <v>4.4000000000000004</v>
      </c>
      <c r="C67">
        <v>450</v>
      </c>
      <c r="D67">
        <v>50</v>
      </c>
      <c r="E67" s="3">
        <f>MIN($C$2:$C$106)/C67</f>
        <v>0.22222222222222221</v>
      </c>
      <c r="F67" s="3">
        <f>MIN($D$2:$D$106)/D67</f>
        <v>0.72</v>
      </c>
      <c r="G67" s="5">
        <f>B67/5</f>
        <v>0.88000000000000012</v>
      </c>
      <c r="H67" s="5">
        <f>E67/$E$108</f>
        <v>0.22222222222222221</v>
      </c>
      <c r="I67" s="5">
        <f>F67/$F$108</f>
        <v>0.72</v>
      </c>
      <c r="J67" s="7">
        <v>9.8500111931945373E-3</v>
      </c>
      <c r="K67" s="7">
        <v>7.5319978539904906E-3</v>
      </c>
      <c r="L67" s="7">
        <v>9.5430124664185583E-3</v>
      </c>
      <c r="M67">
        <v>0.26714174249102662</v>
      </c>
      <c r="N67">
        <v>66</v>
      </c>
    </row>
    <row r="68" spans="1:14" x14ac:dyDescent="0.35">
      <c r="A68" t="s">
        <v>28</v>
      </c>
      <c r="B68" s="3">
        <v>4.5</v>
      </c>
      <c r="C68">
        <v>450</v>
      </c>
      <c r="D68">
        <v>54</v>
      </c>
      <c r="E68" s="3">
        <f>MIN($C$2:$C$106)/C68</f>
        <v>0.22222222222222221</v>
      </c>
      <c r="F68" s="3">
        <f>MIN($D$2:$D$106)/D68</f>
        <v>0.66666666666666663</v>
      </c>
      <c r="G68" s="5">
        <f>B68/5</f>
        <v>0.9</v>
      </c>
      <c r="H68" s="5">
        <f>E68/$E$108</f>
        <v>0.22222222222222221</v>
      </c>
      <c r="I68" s="5">
        <f>F68/$F$108</f>
        <v>0.66666666666666663</v>
      </c>
      <c r="J68" s="7">
        <v>1.007387508394896E-2</v>
      </c>
      <c r="K68" s="7">
        <v>7.5319978539904906E-3</v>
      </c>
      <c r="L68" s="7">
        <v>8.8361226540912552E-3</v>
      </c>
      <c r="M68">
        <v>0.26324883112953967</v>
      </c>
      <c r="N68">
        <v>67</v>
      </c>
    </row>
    <row r="69" spans="1:14" x14ac:dyDescent="0.35">
      <c r="A69" t="s">
        <v>67</v>
      </c>
      <c r="B69" s="3">
        <v>4.2</v>
      </c>
      <c r="C69">
        <v>450</v>
      </c>
      <c r="D69">
        <v>56</v>
      </c>
      <c r="E69" s="3">
        <f>MIN($C$2:$C$106)/C69</f>
        <v>0.22222222222222221</v>
      </c>
      <c r="F69" s="3">
        <f>MIN($D$2:$D$106)/D69</f>
        <v>0.6428571428571429</v>
      </c>
      <c r="G69" s="5">
        <f>B69/5</f>
        <v>0.84000000000000008</v>
      </c>
      <c r="H69" s="5">
        <f>E69/$E$108</f>
        <v>0.22222222222222221</v>
      </c>
      <c r="I69" s="5">
        <f>F69/$F$108</f>
        <v>0.6428571428571429</v>
      </c>
      <c r="J69" s="7">
        <v>9.4022834116856933E-3</v>
      </c>
      <c r="K69" s="7">
        <v>7.5319978539904906E-3</v>
      </c>
      <c r="L69" s="7">
        <v>8.5205468450165692E-3</v>
      </c>
      <c r="M69">
        <v>0.26081010999943571</v>
      </c>
      <c r="N69">
        <v>68</v>
      </c>
    </row>
    <row r="70" spans="1:14" x14ac:dyDescent="0.35">
      <c r="A70" t="s">
        <v>60</v>
      </c>
      <c r="B70" s="3">
        <v>4.3</v>
      </c>
      <c r="C70">
        <v>500</v>
      </c>
      <c r="D70">
        <v>45</v>
      </c>
      <c r="E70" s="3">
        <f>MIN($C$2:$C$106)/C70</f>
        <v>0.2</v>
      </c>
      <c r="F70" s="3">
        <f>MIN($D$2:$D$106)/D70</f>
        <v>0.8</v>
      </c>
      <c r="G70" s="5">
        <f>B70/5</f>
        <v>0.86</v>
      </c>
      <c r="H70" s="5">
        <f>E70/$E$108</f>
        <v>0.2</v>
      </c>
      <c r="I70" s="5">
        <f>F70/$F$108</f>
        <v>0.8</v>
      </c>
      <c r="J70" s="7">
        <v>9.6261473024401144E-3</v>
      </c>
      <c r="K70" s="7">
        <v>6.7787980685914424E-3</v>
      </c>
      <c r="L70" s="7">
        <v>1.060334718490951E-2</v>
      </c>
      <c r="M70">
        <v>0.25279327233358179</v>
      </c>
      <c r="N70">
        <v>69</v>
      </c>
    </row>
    <row r="71" spans="1:14" x14ac:dyDescent="0.35">
      <c r="A71" t="s">
        <v>53</v>
      </c>
      <c r="B71" s="3">
        <v>4.3</v>
      </c>
      <c r="C71">
        <v>500</v>
      </c>
      <c r="D71">
        <v>50</v>
      </c>
      <c r="E71" s="3">
        <f>MIN($C$2:$C$106)/C71</f>
        <v>0.2</v>
      </c>
      <c r="F71" s="3">
        <f>MIN($D$2:$D$106)/D71</f>
        <v>0.72</v>
      </c>
      <c r="G71" s="5">
        <f>B71/5</f>
        <v>0.86</v>
      </c>
      <c r="H71" s="5">
        <f>E71/$E$108</f>
        <v>0.2</v>
      </c>
      <c r="I71" s="5">
        <f>F71/$F$108</f>
        <v>0.72</v>
      </c>
      <c r="J71" s="7">
        <v>9.6261473024401144E-3</v>
      </c>
      <c r="K71" s="7">
        <v>6.7787980685914424E-3</v>
      </c>
      <c r="L71" s="7">
        <v>9.5430124664185583E-3</v>
      </c>
      <c r="M71">
        <v>0.24664888768061061</v>
      </c>
      <c r="N71">
        <v>70</v>
      </c>
    </row>
    <row r="72" spans="1:14" x14ac:dyDescent="0.35">
      <c r="A72" t="s">
        <v>95</v>
      </c>
      <c r="B72" s="3">
        <v>4.0999999999999996</v>
      </c>
      <c r="C72">
        <v>500</v>
      </c>
      <c r="D72">
        <v>50</v>
      </c>
      <c r="E72" s="3">
        <f>MIN($C$2:$C$106)/C72</f>
        <v>0.2</v>
      </c>
      <c r="F72" s="3">
        <f>MIN($D$2:$D$106)/D72</f>
        <v>0.72</v>
      </c>
      <c r="G72" s="5">
        <f>B72/5</f>
        <v>0.82</v>
      </c>
      <c r="H72" s="5">
        <f>E72/$E$108</f>
        <v>0.2</v>
      </c>
      <c r="I72" s="5">
        <f>F72/$F$108</f>
        <v>0.72</v>
      </c>
      <c r="J72" s="7">
        <v>9.1784195209312722E-3</v>
      </c>
      <c r="K72" s="7">
        <v>6.7787980685914424E-3</v>
      </c>
      <c r="L72" s="7">
        <v>9.5430124664185583E-3</v>
      </c>
      <c r="M72">
        <v>0.2462421975329562</v>
      </c>
      <c r="N72">
        <v>71</v>
      </c>
    </row>
    <row r="73" spans="1:14" x14ac:dyDescent="0.35">
      <c r="A73" t="s">
        <v>34</v>
      </c>
      <c r="B73" s="3">
        <v>4.4000000000000004</v>
      </c>
      <c r="C73">
        <v>500</v>
      </c>
      <c r="D73">
        <v>51</v>
      </c>
      <c r="E73" s="3">
        <f>MIN($C$2:$C$106)/C73</f>
        <v>0.2</v>
      </c>
      <c r="F73" s="3">
        <f>MIN($D$2:$D$106)/D73</f>
        <v>0.70588235294117652</v>
      </c>
      <c r="G73" s="5">
        <f>B73/5</f>
        <v>0.88000000000000012</v>
      </c>
      <c r="H73" s="5">
        <f>E73/$E$108</f>
        <v>0.2</v>
      </c>
      <c r="I73" s="5">
        <f>F73/$F$108</f>
        <v>0.70588235294117652</v>
      </c>
      <c r="J73" s="7">
        <v>9.8500111931945373E-3</v>
      </c>
      <c r="K73" s="7">
        <v>6.7787980685914424E-3</v>
      </c>
      <c r="L73" s="7">
        <v>9.3558945749201532E-3</v>
      </c>
      <c r="M73">
        <v>0.24576792958038399</v>
      </c>
      <c r="N73">
        <v>72</v>
      </c>
    </row>
    <row r="74" spans="1:14" x14ac:dyDescent="0.35">
      <c r="A74" t="s">
        <v>57</v>
      </c>
      <c r="B74" s="3">
        <v>4.3</v>
      </c>
      <c r="C74">
        <v>500</v>
      </c>
      <c r="D74">
        <v>51</v>
      </c>
      <c r="E74" s="3">
        <f>MIN($C$2:$C$106)/C74</f>
        <v>0.2</v>
      </c>
      <c r="F74" s="3">
        <f>MIN($D$2:$D$106)/D74</f>
        <v>0.70588235294117652</v>
      </c>
      <c r="G74" s="5">
        <f>B74/5</f>
        <v>0.86</v>
      </c>
      <c r="H74" s="5">
        <f>E74/$E$108</f>
        <v>0.2</v>
      </c>
      <c r="I74" s="5">
        <f>F74/$F$108</f>
        <v>0.70588235294117652</v>
      </c>
      <c r="J74" s="7">
        <v>9.6261473024401144E-3</v>
      </c>
      <c r="K74" s="7">
        <v>6.7787980685914424E-3</v>
      </c>
      <c r="L74" s="7">
        <v>9.3558945749201532E-3</v>
      </c>
      <c r="M74">
        <v>0.2455645845065568</v>
      </c>
      <c r="N74">
        <v>73</v>
      </c>
    </row>
    <row r="75" spans="1:14" x14ac:dyDescent="0.35">
      <c r="A75" t="s">
        <v>101</v>
      </c>
      <c r="B75" s="3">
        <v>4</v>
      </c>
      <c r="C75">
        <v>500</v>
      </c>
      <c r="D75">
        <v>51</v>
      </c>
      <c r="E75" s="3">
        <f>MIN($C$2:$C$106)/C75</f>
        <v>0.2</v>
      </c>
      <c r="F75" s="3">
        <f>MIN($D$2:$D$106)/D75</f>
        <v>0.70588235294117652</v>
      </c>
      <c r="G75" s="5">
        <f>B75/5</f>
        <v>0.8</v>
      </c>
      <c r="H75" s="5">
        <f>E75/$E$108</f>
        <v>0.2</v>
      </c>
      <c r="I75" s="5">
        <f>F75/$F$108</f>
        <v>0.70588235294117652</v>
      </c>
      <c r="J75" s="7">
        <v>8.9545556301768511E-3</v>
      </c>
      <c r="K75" s="7">
        <v>6.7787980685914424E-3</v>
      </c>
      <c r="L75" s="7">
        <v>9.3558945749201532E-3</v>
      </c>
      <c r="M75">
        <v>0.24495454928507521</v>
      </c>
      <c r="N75">
        <v>74</v>
      </c>
    </row>
    <row r="76" spans="1:14" x14ac:dyDescent="0.35">
      <c r="A76" t="s">
        <v>46</v>
      </c>
      <c r="B76" s="3">
        <v>4.3</v>
      </c>
      <c r="C76">
        <v>500</v>
      </c>
      <c r="D76">
        <v>52</v>
      </c>
      <c r="E76" s="3">
        <f>MIN($C$2:$C$106)/C76</f>
        <v>0.2</v>
      </c>
      <c r="F76" s="3">
        <f>MIN($D$2:$D$106)/D76</f>
        <v>0.69230769230769229</v>
      </c>
      <c r="G76" s="5">
        <f>B76/5</f>
        <v>0.86</v>
      </c>
      <c r="H76" s="5">
        <f>E76/$E$108</f>
        <v>0.2</v>
      </c>
      <c r="I76" s="5">
        <f>F76/$F$108</f>
        <v>0.69230769230769229</v>
      </c>
      <c r="J76" s="7">
        <v>9.6261473024401144E-3</v>
      </c>
      <c r="K76" s="7">
        <v>6.7787980685914424E-3</v>
      </c>
      <c r="L76" s="7">
        <v>9.1759735254024598E-3</v>
      </c>
      <c r="M76">
        <v>0.24452198530073591</v>
      </c>
      <c r="N76">
        <v>75</v>
      </c>
    </row>
    <row r="77" spans="1:14" x14ac:dyDescent="0.35">
      <c r="A77" t="s">
        <v>76</v>
      </c>
      <c r="B77" s="3">
        <v>4.2</v>
      </c>
      <c r="C77">
        <v>500</v>
      </c>
      <c r="D77">
        <v>53</v>
      </c>
      <c r="E77" s="3">
        <f>MIN($C$2:$C$106)/C77</f>
        <v>0.2</v>
      </c>
      <c r="F77" s="3">
        <f>MIN($D$2:$D$106)/D77</f>
        <v>0.67924528301886788</v>
      </c>
      <c r="G77" s="5">
        <f>B77/5</f>
        <v>0.84000000000000008</v>
      </c>
      <c r="H77" s="5">
        <f>E77/$E$108</f>
        <v>0.2</v>
      </c>
      <c r="I77" s="5">
        <f>F77/$F$108</f>
        <v>0.67924528301886788</v>
      </c>
      <c r="J77" s="7">
        <v>9.4022834116856933E-3</v>
      </c>
      <c r="K77" s="7">
        <v>6.7787980685914424E-3</v>
      </c>
      <c r="L77" s="7">
        <v>9.0028419494514681E-3</v>
      </c>
      <c r="M77">
        <v>0.24331538438734521</v>
      </c>
      <c r="N77">
        <v>76</v>
      </c>
    </row>
    <row r="78" spans="1:14" x14ac:dyDescent="0.35">
      <c r="A78" t="s">
        <v>35</v>
      </c>
      <c r="B78" s="3">
        <v>4.4000000000000004</v>
      </c>
      <c r="C78">
        <v>500</v>
      </c>
      <c r="D78">
        <v>54</v>
      </c>
      <c r="E78" s="3">
        <f>MIN($C$2:$C$106)/C78</f>
        <v>0.2</v>
      </c>
      <c r="F78" s="3">
        <f>MIN($D$2:$D$106)/D78</f>
        <v>0.66666666666666663</v>
      </c>
      <c r="G78" s="5">
        <f>B78/5</f>
        <v>0.88000000000000012</v>
      </c>
      <c r="H78" s="5">
        <f>E78/$E$108</f>
        <v>0.2</v>
      </c>
      <c r="I78" s="5">
        <f>F78/$F$108</f>
        <v>0.66666666666666663</v>
      </c>
      <c r="J78" s="7">
        <v>9.8500111931945373E-3</v>
      </c>
      <c r="K78" s="7">
        <v>6.7787980685914424E-3</v>
      </c>
      <c r="L78" s="7">
        <v>8.8361226540912552E-3</v>
      </c>
      <c r="M78">
        <v>0.24275597631912371</v>
      </c>
      <c r="N78">
        <v>77</v>
      </c>
    </row>
    <row r="79" spans="1:14" x14ac:dyDescent="0.35">
      <c r="A79" t="s">
        <v>27</v>
      </c>
      <c r="B79" s="3">
        <v>4.5</v>
      </c>
      <c r="C79">
        <v>500</v>
      </c>
      <c r="D79">
        <v>55</v>
      </c>
      <c r="E79" s="3">
        <f>MIN($C$2:$C$106)/C79</f>
        <v>0.2</v>
      </c>
      <c r="F79" s="3">
        <f>MIN($D$2:$D$106)/D79</f>
        <v>0.65454545454545454</v>
      </c>
      <c r="G79" s="5">
        <f>B79/5</f>
        <v>0.9</v>
      </c>
      <c r="H79" s="5">
        <f>E79/$E$108</f>
        <v>0.2</v>
      </c>
      <c r="I79" s="5">
        <f>F79/$F$108</f>
        <v>0.65454545454545454</v>
      </c>
      <c r="J79" s="7">
        <v>1.007387508394896E-2</v>
      </c>
      <c r="K79" s="7">
        <v>6.7787980685914424E-3</v>
      </c>
      <c r="L79" s="7">
        <v>8.6754658785623238E-3</v>
      </c>
      <c r="M79">
        <v>0.2420283540212885</v>
      </c>
      <c r="N79">
        <v>78</v>
      </c>
    </row>
    <row r="80" spans="1:14" x14ac:dyDescent="0.35">
      <c r="A80" t="s">
        <v>42</v>
      </c>
      <c r="B80" s="3">
        <v>4.3</v>
      </c>
      <c r="C80">
        <v>500</v>
      </c>
      <c r="D80">
        <v>57</v>
      </c>
      <c r="E80" s="3">
        <f>MIN($C$2:$C$106)/C80</f>
        <v>0.2</v>
      </c>
      <c r="F80" s="3">
        <f>MIN($D$2:$D$106)/D80</f>
        <v>0.63157894736842102</v>
      </c>
      <c r="G80" s="5">
        <f>B80/5</f>
        <v>0.86</v>
      </c>
      <c r="H80" s="5">
        <f>E80/$E$108</f>
        <v>0.2</v>
      </c>
      <c r="I80" s="5">
        <f>F80/$F$108</f>
        <v>0.63157894736842102</v>
      </c>
      <c r="J80" s="7">
        <v>9.6261473024401144E-3</v>
      </c>
      <c r="K80" s="7">
        <v>6.7787980685914424E-3</v>
      </c>
      <c r="L80" s="7">
        <v>8.3710635670338207E-3</v>
      </c>
      <c r="M80">
        <v>0.23985772569574759</v>
      </c>
      <c r="N80">
        <v>79</v>
      </c>
    </row>
    <row r="81" spans="1:14" x14ac:dyDescent="0.35">
      <c r="A81" t="s">
        <v>66</v>
      </c>
      <c r="B81" s="3">
        <v>4.2</v>
      </c>
      <c r="C81">
        <v>500</v>
      </c>
      <c r="D81">
        <v>57</v>
      </c>
      <c r="E81" s="3">
        <f>MIN($C$2:$C$106)/C81</f>
        <v>0.2</v>
      </c>
      <c r="F81" s="3">
        <f>MIN($D$2:$D$106)/D81</f>
        <v>0.63157894736842102</v>
      </c>
      <c r="G81" s="5">
        <f>B81/5</f>
        <v>0.84000000000000008</v>
      </c>
      <c r="H81" s="5">
        <f>E81/$E$108</f>
        <v>0.2</v>
      </c>
      <c r="I81" s="5">
        <f>F81/$F$108</f>
        <v>0.63157894736842102</v>
      </c>
      <c r="J81" s="7">
        <v>9.4022834116856933E-3</v>
      </c>
      <c r="K81" s="7">
        <v>6.7787980685914424E-3</v>
      </c>
      <c r="L81" s="7">
        <v>8.3710635670338207E-3</v>
      </c>
      <c r="M81">
        <v>0.23965438062192049</v>
      </c>
      <c r="N81">
        <v>80</v>
      </c>
    </row>
    <row r="82" spans="1:14" x14ac:dyDescent="0.35">
      <c r="A82" t="s">
        <v>45</v>
      </c>
      <c r="B82" s="3">
        <v>4.3</v>
      </c>
      <c r="C82">
        <v>500</v>
      </c>
      <c r="D82">
        <v>58</v>
      </c>
      <c r="E82" s="3">
        <f>MIN($C$2:$C$106)/C82</f>
        <v>0.2</v>
      </c>
      <c r="F82" s="3">
        <f>MIN($D$2:$D$106)/D82</f>
        <v>0.62068965517241381</v>
      </c>
      <c r="G82" s="5">
        <f>B82/5</f>
        <v>0.86</v>
      </c>
      <c r="H82" s="5">
        <f>E82/$E$108</f>
        <v>0.2</v>
      </c>
      <c r="I82" s="5">
        <f>F82/$F$108</f>
        <v>0.62068965517241381</v>
      </c>
      <c r="J82" s="7">
        <v>9.6261473024401144E-3</v>
      </c>
      <c r="K82" s="7">
        <v>6.7787980685914424E-3</v>
      </c>
      <c r="L82" s="7">
        <v>8.2267348848435833E-3</v>
      </c>
      <c r="M82">
        <v>0.23902137569761181</v>
      </c>
      <c r="N82">
        <v>81</v>
      </c>
    </row>
    <row r="83" spans="1:14" x14ac:dyDescent="0.35">
      <c r="A83" t="s">
        <v>24</v>
      </c>
      <c r="B83" s="3">
        <v>4.5</v>
      </c>
      <c r="C83">
        <v>500</v>
      </c>
      <c r="D83">
        <v>63</v>
      </c>
      <c r="E83" s="3">
        <f>MIN($C$2:$C$106)/C83</f>
        <v>0.2</v>
      </c>
      <c r="F83" s="3">
        <f>MIN($D$2:$D$106)/D83</f>
        <v>0.5714285714285714</v>
      </c>
      <c r="G83" s="5">
        <f>B83/5</f>
        <v>0.9</v>
      </c>
      <c r="H83" s="5">
        <f>E83/$E$108</f>
        <v>0.2</v>
      </c>
      <c r="I83" s="5">
        <f>F83/$F$108</f>
        <v>0.5714285714285714</v>
      </c>
      <c r="J83" s="7">
        <v>1.007387508394896E-2</v>
      </c>
      <c r="K83" s="7">
        <v>6.7787980685914424E-3</v>
      </c>
      <c r="L83" s="7">
        <v>7.5738194177925036E-3</v>
      </c>
      <c r="M83">
        <v>0.23564457775846129</v>
      </c>
      <c r="N83">
        <v>82</v>
      </c>
    </row>
    <row r="84" spans="1:14" x14ac:dyDescent="0.35">
      <c r="A84" t="s">
        <v>74</v>
      </c>
      <c r="B84" s="3">
        <v>4.2</v>
      </c>
      <c r="C84">
        <v>550</v>
      </c>
      <c r="D84">
        <v>47</v>
      </c>
      <c r="E84" s="3">
        <f>MIN($C$2:$C$106)/C84</f>
        <v>0.18181818181818182</v>
      </c>
      <c r="F84" s="3">
        <f>MIN($D$2:$D$106)/D84</f>
        <v>0.76595744680851063</v>
      </c>
      <c r="G84" s="5">
        <f>B84/5</f>
        <v>0.84000000000000008</v>
      </c>
      <c r="H84" s="5">
        <f>E84/$E$108</f>
        <v>0.18181818181818182</v>
      </c>
      <c r="I84" s="5">
        <f>F84/$F$108</f>
        <v>0.76595744680851063</v>
      </c>
      <c r="J84" s="7">
        <v>9.4022834116856933E-3</v>
      </c>
      <c r="K84" s="7">
        <v>6.1625436987194932E-3</v>
      </c>
      <c r="L84" s="7">
        <v>1.0152140921721869E-2</v>
      </c>
      <c r="M84">
        <v>0.23337478752623281</v>
      </c>
      <c r="N84">
        <v>83</v>
      </c>
    </row>
    <row r="85" spans="1:14" x14ac:dyDescent="0.35">
      <c r="A85" t="s">
        <v>19</v>
      </c>
      <c r="B85" s="3">
        <v>4.5999999999999996</v>
      </c>
      <c r="C85">
        <v>500</v>
      </c>
      <c r="D85">
        <v>67</v>
      </c>
      <c r="E85" s="3">
        <f>MIN($C$2:$C$106)/C85</f>
        <v>0.2</v>
      </c>
      <c r="F85" s="3">
        <f>MIN($D$2:$D$106)/D85</f>
        <v>0.53731343283582089</v>
      </c>
      <c r="G85" s="5">
        <f>B85/5</f>
        <v>0.91999999999999993</v>
      </c>
      <c r="H85" s="5">
        <f>E85/$E$108</f>
        <v>0.2</v>
      </c>
      <c r="I85" s="5">
        <f>F85/$F$108</f>
        <v>0.53731343283582089</v>
      </c>
      <c r="J85" s="7">
        <v>1.0297738974703379E-2</v>
      </c>
      <c r="K85" s="7">
        <v>6.7787980685914424E-3</v>
      </c>
      <c r="L85" s="7">
        <v>7.1216510943422056E-3</v>
      </c>
      <c r="M85">
        <v>0.23322771615724749</v>
      </c>
      <c r="N85">
        <v>84</v>
      </c>
    </row>
    <row r="86" spans="1:14" x14ac:dyDescent="0.35">
      <c r="A86" t="s">
        <v>110</v>
      </c>
      <c r="B86" s="3">
        <v>4</v>
      </c>
      <c r="C86">
        <v>550</v>
      </c>
      <c r="D86">
        <v>51</v>
      </c>
      <c r="E86" s="3">
        <f>MIN($C$2:$C$106)/C86</f>
        <v>0.18181818181818182</v>
      </c>
      <c r="F86" s="3">
        <f>MIN($D$2:$D$106)/D86</f>
        <v>0.70588235294117652</v>
      </c>
      <c r="G86" s="5">
        <f>B86/5</f>
        <v>0.8</v>
      </c>
      <c r="H86" s="5">
        <f>E86/$E$108</f>
        <v>0.18181818181818182</v>
      </c>
      <c r="I86" s="5">
        <f>F86/$F$108</f>
        <v>0.70588235294117652</v>
      </c>
      <c r="J86" s="7">
        <v>8.9545556301768511E-3</v>
      </c>
      <c r="K86" s="7">
        <v>6.1625436987194932E-3</v>
      </c>
      <c r="L86" s="7">
        <v>9.3558945749201532E-3</v>
      </c>
      <c r="M86">
        <v>0.22835404131877521</v>
      </c>
      <c r="N86">
        <v>85</v>
      </c>
    </row>
    <row r="87" spans="1:14" x14ac:dyDescent="0.35">
      <c r="A87" t="s">
        <v>87</v>
      </c>
      <c r="B87" s="3">
        <v>4.0999999999999996</v>
      </c>
      <c r="C87">
        <v>550</v>
      </c>
      <c r="D87">
        <v>54</v>
      </c>
      <c r="E87" s="3">
        <f>MIN($C$2:$C$106)/C87</f>
        <v>0.18181818181818182</v>
      </c>
      <c r="F87" s="3">
        <f>MIN($D$2:$D$106)/D87</f>
        <v>0.66666666666666663</v>
      </c>
      <c r="G87" s="5">
        <f>B87/5</f>
        <v>0.82</v>
      </c>
      <c r="H87" s="5">
        <f>E87/$E$108</f>
        <v>0.18181818181818182</v>
      </c>
      <c r="I87" s="5">
        <f>F87/$F$108</f>
        <v>0.66666666666666663</v>
      </c>
      <c r="J87" s="7">
        <v>9.1784195209312722E-3</v>
      </c>
      <c r="K87" s="7">
        <v>6.1625436987194932E-3</v>
      </c>
      <c r="L87" s="7">
        <v>8.8361226540912552E-3</v>
      </c>
      <c r="M87">
        <v>0.22554543313134201</v>
      </c>
      <c r="N87">
        <v>86</v>
      </c>
    </row>
    <row r="88" spans="1:14" x14ac:dyDescent="0.35">
      <c r="A88" t="s">
        <v>87</v>
      </c>
      <c r="B88" s="3">
        <v>4.0999999999999996</v>
      </c>
      <c r="C88">
        <v>550</v>
      </c>
      <c r="D88">
        <v>55</v>
      </c>
      <c r="E88" s="3">
        <f>MIN($C$2:$C$106)/C88</f>
        <v>0.18181818181818182</v>
      </c>
      <c r="F88" s="3">
        <f>MIN($D$2:$D$106)/D88</f>
        <v>0.65454545454545454</v>
      </c>
      <c r="G88" s="5">
        <f>B88/5</f>
        <v>0.82</v>
      </c>
      <c r="H88" s="5">
        <f>E88/$E$108</f>
        <v>0.18181818181818182</v>
      </c>
      <c r="I88" s="5">
        <f>F88/$F$108</f>
        <v>0.65454545454545454</v>
      </c>
      <c r="J88" s="7">
        <v>9.1784195209312722E-3</v>
      </c>
      <c r="K88" s="7">
        <v>6.1625436987194932E-3</v>
      </c>
      <c r="L88" s="7">
        <v>8.6754658785623238E-3</v>
      </c>
      <c r="M88">
        <v>0.22461446575967969</v>
      </c>
      <c r="N88">
        <v>87</v>
      </c>
    </row>
    <row r="89" spans="1:14" x14ac:dyDescent="0.35">
      <c r="A89" t="s">
        <v>93</v>
      </c>
      <c r="B89" s="3">
        <v>4.0999999999999996</v>
      </c>
      <c r="C89">
        <v>600</v>
      </c>
      <c r="D89">
        <v>47</v>
      </c>
      <c r="E89" s="3">
        <f>MIN($C$2:$C$106)/C89</f>
        <v>0.16666666666666666</v>
      </c>
      <c r="F89" s="3">
        <f>MIN($D$2:$D$106)/D89</f>
        <v>0.76595744680851063</v>
      </c>
      <c r="G89" s="5">
        <f>B89/5</f>
        <v>0.82</v>
      </c>
      <c r="H89" s="5">
        <f>E89/$E$108</f>
        <v>0.16666666666666666</v>
      </c>
      <c r="I89" s="5">
        <f>F89/$F$108</f>
        <v>0.76595744680851063</v>
      </c>
      <c r="J89" s="7">
        <v>9.1784195209312722E-3</v>
      </c>
      <c r="K89" s="7">
        <v>5.6489983904928686E-3</v>
      </c>
      <c r="L89" s="7">
        <v>1.0152140921721869E-2</v>
      </c>
      <c r="M89">
        <v>0.21933768581382221</v>
      </c>
      <c r="N89">
        <v>88</v>
      </c>
    </row>
    <row r="90" spans="1:14" x14ac:dyDescent="0.35">
      <c r="A90" t="s">
        <v>39</v>
      </c>
      <c r="B90" s="3">
        <v>4.4000000000000004</v>
      </c>
      <c r="C90">
        <v>650</v>
      </c>
      <c r="D90">
        <v>42</v>
      </c>
      <c r="E90" s="3">
        <f>MIN($C$2:$C$106)/C90</f>
        <v>0.15384615384615385</v>
      </c>
      <c r="F90" s="3">
        <f>MIN($D$2:$D$106)/D90</f>
        <v>0.8571428571428571</v>
      </c>
      <c r="G90" s="5">
        <f>B90/5</f>
        <v>0.88000000000000012</v>
      </c>
      <c r="H90" s="5">
        <f>E90/$E$108</f>
        <v>0.15384615384615385</v>
      </c>
      <c r="I90" s="5">
        <f>F90/$F$108</f>
        <v>0.8571428571428571</v>
      </c>
      <c r="J90" s="7">
        <v>9.8500111931945373E-3</v>
      </c>
      <c r="K90" s="7">
        <v>5.2144600527626482E-3</v>
      </c>
      <c r="L90" s="7">
        <v>1.136072912668876E-2</v>
      </c>
      <c r="M90">
        <v>0.21524571259672581</v>
      </c>
      <c r="N90">
        <v>89</v>
      </c>
    </row>
    <row r="91" spans="1:14" x14ac:dyDescent="0.35">
      <c r="A91" t="s">
        <v>51</v>
      </c>
      <c r="B91" s="3">
        <v>4.3</v>
      </c>
      <c r="C91">
        <v>600</v>
      </c>
      <c r="D91">
        <v>51</v>
      </c>
      <c r="E91" s="3">
        <f>MIN($C$2:$C$106)/C91</f>
        <v>0.16666666666666666</v>
      </c>
      <c r="F91" s="3">
        <f>MIN($D$2:$D$106)/D91</f>
        <v>0.70588235294117652</v>
      </c>
      <c r="G91" s="5">
        <f>B91/5</f>
        <v>0.86</v>
      </c>
      <c r="H91" s="5">
        <f>E91/$E$108</f>
        <v>0.16666666666666666</v>
      </c>
      <c r="I91" s="5">
        <f>F91/$F$108</f>
        <v>0.70588235294117652</v>
      </c>
      <c r="J91" s="7">
        <v>9.6261473024401144E-3</v>
      </c>
      <c r="K91" s="7">
        <v>5.6489983904928686E-3</v>
      </c>
      <c r="L91" s="7">
        <v>9.3558945749201532E-3</v>
      </c>
      <c r="M91">
        <v>0.2151303199016735</v>
      </c>
      <c r="N91">
        <v>90</v>
      </c>
    </row>
    <row r="92" spans="1:14" x14ac:dyDescent="0.35">
      <c r="A92" t="s">
        <v>97</v>
      </c>
      <c r="B92" s="3">
        <v>4.0999999999999996</v>
      </c>
      <c r="C92">
        <v>650</v>
      </c>
      <c r="D92">
        <v>42</v>
      </c>
      <c r="E92" s="3">
        <f>MIN($C$2:$C$106)/C92</f>
        <v>0.15384615384615385</v>
      </c>
      <c r="F92" s="3">
        <f>MIN($D$2:$D$106)/D92</f>
        <v>0.8571428571428571</v>
      </c>
      <c r="G92" s="5">
        <f>B92/5</f>
        <v>0.82</v>
      </c>
      <c r="H92" s="5">
        <f>E92/$E$108</f>
        <v>0.15384615384615385</v>
      </c>
      <c r="I92" s="5">
        <f>F92/$F$108</f>
        <v>0.8571428571428571</v>
      </c>
      <c r="J92" s="7">
        <v>9.1784195209312722E-3</v>
      </c>
      <c r="K92" s="7">
        <v>5.2144600527626482E-3</v>
      </c>
      <c r="L92" s="7">
        <v>1.136072912668876E-2</v>
      </c>
      <c r="M92">
        <v>0.21463567737524419</v>
      </c>
      <c r="N92">
        <v>91</v>
      </c>
    </row>
    <row r="93" spans="1:14" x14ac:dyDescent="0.35">
      <c r="A93" t="s">
        <v>69</v>
      </c>
      <c r="B93" s="3">
        <v>4.2</v>
      </c>
      <c r="C93">
        <v>600</v>
      </c>
      <c r="D93">
        <v>52</v>
      </c>
      <c r="E93" s="3">
        <f>MIN($C$2:$C$106)/C93</f>
        <v>0.16666666666666666</v>
      </c>
      <c r="F93" s="3">
        <f>MIN($D$2:$D$106)/D93</f>
        <v>0.69230769230769229</v>
      </c>
      <c r="G93" s="5">
        <f>B93/5</f>
        <v>0.84000000000000008</v>
      </c>
      <c r="H93" s="5">
        <f>E93/$E$108</f>
        <v>0.16666666666666666</v>
      </c>
      <c r="I93" s="5">
        <f>F93/$F$108</f>
        <v>0.69230769230769229</v>
      </c>
      <c r="J93" s="7">
        <v>9.4022834116856933E-3</v>
      </c>
      <c r="K93" s="7">
        <v>5.6489983904928686E-3</v>
      </c>
      <c r="L93" s="7">
        <v>9.1759735254024598E-3</v>
      </c>
      <c r="M93">
        <v>0.21388437562202539</v>
      </c>
      <c r="N93">
        <v>92</v>
      </c>
    </row>
    <row r="94" spans="1:14" x14ac:dyDescent="0.35">
      <c r="A94" t="s">
        <v>72</v>
      </c>
      <c r="B94" s="3">
        <v>4.2</v>
      </c>
      <c r="C94">
        <v>600</v>
      </c>
      <c r="D94">
        <v>54</v>
      </c>
      <c r="E94" s="3">
        <f>MIN($C$2:$C$106)/C94</f>
        <v>0.16666666666666666</v>
      </c>
      <c r="F94" s="3">
        <f>MIN($D$2:$D$106)/D94</f>
        <v>0.66666666666666663</v>
      </c>
      <c r="G94" s="5">
        <f>B94/5</f>
        <v>0.84000000000000008</v>
      </c>
      <c r="H94" s="5">
        <f>E94/$E$108</f>
        <v>0.16666666666666666</v>
      </c>
      <c r="I94" s="5">
        <f>F94/$F$108</f>
        <v>0.66666666666666663</v>
      </c>
      <c r="J94" s="7">
        <v>9.4022834116856933E-3</v>
      </c>
      <c r="K94" s="7">
        <v>5.6489983904928686E-3</v>
      </c>
      <c r="L94" s="7">
        <v>8.8361226540912552E-3</v>
      </c>
      <c r="M94">
        <v>0.2119150215665859</v>
      </c>
      <c r="N94">
        <v>93</v>
      </c>
    </row>
    <row r="95" spans="1:14" x14ac:dyDescent="0.35">
      <c r="A95" t="s">
        <v>32</v>
      </c>
      <c r="B95" s="3">
        <v>4.4000000000000004</v>
      </c>
      <c r="C95">
        <v>600</v>
      </c>
      <c r="D95">
        <v>58</v>
      </c>
      <c r="E95" s="3">
        <f>MIN($C$2:$C$106)/C95</f>
        <v>0.16666666666666666</v>
      </c>
      <c r="F95" s="3">
        <f>MIN($D$2:$D$106)/D95</f>
        <v>0.62068965517241381</v>
      </c>
      <c r="G95" s="5">
        <f>B95/5</f>
        <v>0.88000000000000012</v>
      </c>
      <c r="H95" s="5">
        <f>E95/$E$108</f>
        <v>0.16666666666666666</v>
      </c>
      <c r="I95" s="5">
        <f>F95/$F$108</f>
        <v>0.62068965517241381</v>
      </c>
      <c r="J95" s="7">
        <v>9.8500111931945373E-3</v>
      </c>
      <c r="K95" s="7">
        <v>5.6489983904928686E-3</v>
      </c>
      <c r="L95" s="7">
        <v>8.2267348848435833E-3</v>
      </c>
      <c r="M95">
        <v>0.2087904561665557</v>
      </c>
      <c r="N95">
        <v>94</v>
      </c>
    </row>
    <row r="96" spans="1:14" x14ac:dyDescent="0.35">
      <c r="A96" t="s">
        <v>41</v>
      </c>
      <c r="B96" s="3">
        <v>4.3</v>
      </c>
      <c r="C96">
        <v>600</v>
      </c>
      <c r="D96">
        <v>58</v>
      </c>
      <c r="E96" s="3">
        <f>MIN($C$2:$C$106)/C96</f>
        <v>0.16666666666666666</v>
      </c>
      <c r="F96" s="3">
        <f>MIN($D$2:$D$106)/D96</f>
        <v>0.62068965517241381</v>
      </c>
      <c r="G96" s="5">
        <f>B96/5</f>
        <v>0.86</v>
      </c>
      <c r="H96" s="5">
        <f>E96/$E$108</f>
        <v>0.16666666666666666</v>
      </c>
      <c r="I96" s="5">
        <f>F96/$F$108</f>
        <v>0.62068965517241381</v>
      </c>
      <c r="J96" s="7">
        <v>9.6261473024401144E-3</v>
      </c>
      <c r="K96" s="7">
        <v>5.6489983904928686E-3</v>
      </c>
      <c r="L96" s="7">
        <v>8.2267348848435833E-3</v>
      </c>
      <c r="M96">
        <v>0.20858711109272851</v>
      </c>
      <c r="N96">
        <v>95</v>
      </c>
    </row>
    <row r="97" spans="1:14" x14ac:dyDescent="0.35">
      <c r="A97" t="s">
        <v>31</v>
      </c>
      <c r="B97" s="3">
        <v>4.4000000000000004</v>
      </c>
      <c r="C97">
        <v>600</v>
      </c>
      <c r="D97">
        <v>65</v>
      </c>
      <c r="E97" s="3">
        <f>MIN($C$2:$C$106)/C97</f>
        <v>0.16666666666666666</v>
      </c>
      <c r="F97" s="3">
        <f>MIN($D$2:$D$106)/D97</f>
        <v>0.55384615384615388</v>
      </c>
      <c r="G97" s="5">
        <f>B97/5</f>
        <v>0.88000000000000012</v>
      </c>
      <c r="H97" s="5">
        <f>E97/$E$108</f>
        <v>0.16666666666666666</v>
      </c>
      <c r="I97" s="5">
        <f>F97/$F$108</f>
        <v>0.55384615384615388</v>
      </c>
      <c r="J97" s="7">
        <v>9.8500111931945373E-3</v>
      </c>
      <c r="K97" s="7">
        <v>5.6489983904928686E-3</v>
      </c>
      <c r="L97" s="7">
        <v>7.3407788203219667E-3</v>
      </c>
      <c r="M97">
        <v>0.20365655387030659</v>
      </c>
      <c r="N97">
        <v>96</v>
      </c>
    </row>
    <row r="98" spans="1:14" x14ac:dyDescent="0.35">
      <c r="A98" t="s">
        <v>58</v>
      </c>
      <c r="B98" s="3">
        <v>4.3</v>
      </c>
      <c r="C98">
        <v>700</v>
      </c>
      <c r="D98">
        <v>47</v>
      </c>
      <c r="E98" s="3">
        <f>MIN($C$2:$C$106)/C98</f>
        <v>0.14285714285714285</v>
      </c>
      <c r="F98" s="3">
        <f>MIN($D$2:$D$106)/D98</f>
        <v>0.76595744680851063</v>
      </c>
      <c r="G98" s="5">
        <f>B98/5</f>
        <v>0.86</v>
      </c>
      <c r="H98" s="5">
        <f>E98/$E$108</f>
        <v>0.14285714285714285</v>
      </c>
      <c r="I98" s="5">
        <f>F98/$F$108</f>
        <v>0.76595744680851063</v>
      </c>
      <c r="J98" s="7">
        <v>9.6261473024401144E-3</v>
      </c>
      <c r="K98" s="7">
        <v>4.8419986204224583E-3</v>
      </c>
      <c r="L98" s="7">
        <v>1.0152140921721869E-2</v>
      </c>
      <c r="M98">
        <v>0.19800561552941709</v>
      </c>
      <c r="N98">
        <v>97</v>
      </c>
    </row>
    <row r="99" spans="1:14" x14ac:dyDescent="0.35">
      <c r="A99" t="s">
        <v>26</v>
      </c>
      <c r="B99" s="3">
        <v>4.5</v>
      </c>
      <c r="C99">
        <v>700</v>
      </c>
      <c r="D99">
        <v>49</v>
      </c>
      <c r="E99" s="3">
        <f>MIN($C$2:$C$106)/C99</f>
        <v>0.14285714285714285</v>
      </c>
      <c r="F99" s="3">
        <f>MIN($D$2:$D$106)/D99</f>
        <v>0.73469387755102045</v>
      </c>
      <c r="G99" s="5">
        <f>B99/5</f>
        <v>0.9</v>
      </c>
      <c r="H99" s="5">
        <f>E99/$E$108</f>
        <v>0.14285714285714285</v>
      </c>
      <c r="I99" s="5">
        <f>F99/$F$108</f>
        <v>0.73469387755102045</v>
      </c>
      <c r="J99" s="7">
        <v>1.007387508394896E-2</v>
      </c>
      <c r="K99" s="7">
        <v>4.8419986204224583E-3</v>
      </c>
      <c r="L99" s="7">
        <v>9.7377678228760776E-3</v>
      </c>
      <c r="M99">
        <v>0.19601111323778619</v>
      </c>
      <c r="N99">
        <v>98</v>
      </c>
    </row>
    <row r="100" spans="1:14" x14ac:dyDescent="0.35">
      <c r="A100" t="s">
        <v>91</v>
      </c>
      <c r="B100" s="3">
        <v>4.0999999999999996</v>
      </c>
      <c r="C100">
        <v>700</v>
      </c>
      <c r="D100">
        <v>49</v>
      </c>
      <c r="E100" s="3">
        <f>MIN($C$2:$C$106)/C100</f>
        <v>0.14285714285714285</v>
      </c>
      <c r="F100" s="3">
        <f>MIN($D$2:$D$106)/D100</f>
        <v>0.73469387755102045</v>
      </c>
      <c r="G100" s="5">
        <f>B100/5</f>
        <v>0.82</v>
      </c>
      <c r="H100" s="5">
        <f>E100/$E$108</f>
        <v>0.14285714285714285</v>
      </c>
      <c r="I100" s="5">
        <f>F100/$F$108</f>
        <v>0.73469387755102045</v>
      </c>
      <c r="J100" s="7">
        <v>9.1784195209312722E-3</v>
      </c>
      <c r="K100" s="7">
        <v>4.8419986204224583E-3</v>
      </c>
      <c r="L100" s="7">
        <v>9.7377678228760776E-3</v>
      </c>
      <c r="M100">
        <v>0.19519773294247739</v>
      </c>
      <c r="N100">
        <v>99</v>
      </c>
    </row>
    <row r="101" spans="1:14" x14ac:dyDescent="0.35">
      <c r="A101" t="s">
        <v>89</v>
      </c>
      <c r="B101" s="3">
        <v>4.0999999999999996</v>
      </c>
      <c r="C101">
        <v>800</v>
      </c>
      <c r="D101">
        <v>51</v>
      </c>
      <c r="E101" s="3">
        <f>MIN($C$2:$C$106)/C101</f>
        <v>0.125</v>
      </c>
      <c r="F101" s="3">
        <f>MIN($D$2:$D$106)/D101</f>
        <v>0.70588235294117652</v>
      </c>
      <c r="G101" s="5">
        <f>B101/5</f>
        <v>0.82</v>
      </c>
      <c r="H101" s="5">
        <f>E101/$E$108</f>
        <v>0.125</v>
      </c>
      <c r="I101" s="5">
        <f>F101/$F$108</f>
        <v>0.70588235294117652</v>
      </c>
      <c r="J101" s="7">
        <v>9.1784195209312722E-3</v>
      </c>
      <c r="K101" s="7">
        <v>4.2367487928696513E-3</v>
      </c>
      <c r="L101" s="7">
        <v>9.3558945749201532E-3</v>
      </c>
      <c r="M101">
        <v>0.17668079899791489</v>
      </c>
      <c r="N101">
        <v>100</v>
      </c>
    </row>
    <row r="102" spans="1:14" x14ac:dyDescent="0.35">
      <c r="A102" t="s">
        <v>22</v>
      </c>
      <c r="B102" s="3">
        <v>4.5999999999999996</v>
      </c>
      <c r="C102">
        <v>1000</v>
      </c>
      <c r="D102">
        <v>48</v>
      </c>
      <c r="E102" s="3">
        <f>MIN($C$2:$C$106)/C102</f>
        <v>0.1</v>
      </c>
      <c r="F102" s="3">
        <f>MIN($D$2:$D$106)/D102</f>
        <v>0.75</v>
      </c>
      <c r="G102" s="5">
        <f>B102/5</f>
        <v>0.91999999999999993</v>
      </c>
      <c r="H102" s="5">
        <f>E102/$E$108</f>
        <v>0.1</v>
      </c>
      <c r="I102" s="5">
        <f>F102/$F$108</f>
        <v>0.75</v>
      </c>
      <c r="J102" s="7">
        <v>1.0297738974703379E-2</v>
      </c>
      <c r="K102" s="7">
        <v>3.3893990342957212E-3</v>
      </c>
      <c r="L102" s="7">
        <v>9.9406379858526621E-3</v>
      </c>
      <c r="M102">
        <v>0.15826027333230641</v>
      </c>
      <c r="N102">
        <v>101</v>
      </c>
    </row>
    <row r="103" spans="1:14" x14ac:dyDescent="0.35">
      <c r="A103" t="s">
        <v>29</v>
      </c>
      <c r="B103" s="3">
        <v>4.5</v>
      </c>
      <c r="C103">
        <v>1100</v>
      </c>
      <c r="D103">
        <v>42</v>
      </c>
      <c r="E103" s="3">
        <f>MIN($C$2:$C$106)/C103</f>
        <v>9.0909090909090912E-2</v>
      </c>
      <c r="F103" s="3">
        <f>MIN($D$2:$D$106)/D103</f>
        <v>0.8571428571428571</v>
      </c>
      <c r="G103" s="5">
        <f>B103/5</f>
        <v>0.9</v>
      </c>
      <c r="H103" s="5">
        <f>E103/$E$108</f>
        <v>9.0909090909090912E-2</v>
      </c>
      <c r="I103" s="5">
        <f>F103/$F$108</f>
        <v>0.8571428571428571</v>
      </c>
      <c r="J103" s="7">
        <v>1.007387508394896E-2</v>
      </c>
      <c r="K103" s="7">
        <v>3.081271849359747E-3</v>
      </c>
      <c r="L103" s="7">
        <v>1.136072912668876E-2</v>
      </c>
      <c r="M103">
        <v>0.15798576086412991</v>
      </c>
      <c r="N103">
        <v>102</v>
      </c>
    </row>
    <row r="104" spans="1:14" x14ac:dyDescent="0.35">
      <c r="A104" t="s">
        <v>73</v>
      </c>
      <c r="B104" s="3">
        <v>4.2</v>
      </c>
      <c r="C104">
        <v>1100</v>
      </c>
      <c r="D104">
        <v>46</v>
      </c>
      <c r="E104" s="3">
        <f>MIN($C$2:$C$106)/C104</f>
        <v>9.0909090909090912E-2</v>
      </c>
      <c r="F104" s="3">
        <f>MIN($D$2:$D$106)/D104</f>
        <v>0.78260869565217395</v>
      </c>
      <c r="G104" s="5">
        <f>B104/5</f>
        <v>0.84000000000000008</v>
      </c>
      <c r="H104" s="5">
        <f>E104/$E$108</f>
        <v>9.0909090909090912E-2</v>
      </c>
      <c r="I104" s="5">
        <f>F104/$F$108</f>
        <v>0.78260869565217395</v>
      </c>
      <c r="J104" s="7">
        <v>9.4022834116856933E-3</v>
      </c>
      <c r="K104" s="7">
        <v>3.081271849359747E-3</v>
      </c>
      <c r="L104" s="7">
        <v>1.0372839637411471E-2</v>
      </c>
      <c r="M104">
        <v>0.15165114366783039</v>
      </c>
      <c r="N104">
        <v>103</v>
      </c>
    </row>
    <row r="105" spans="1:14" x14ac:dyDescent="0.35">
      <c r="A105" t="s">
        <v>94</v>
      </c>
      <c r="B105" s="3">
        <v>4.0999999999999996</v>
      </c>
      <c r="C105">
        <v>1100</v>
      </c>
      <c r="D105">
        <v>47</v>
      </c>
      <c r="E105" s="3">
        <f>MIN($C$2:$C$106)/C105</f>
        <v>9.0909090909090912E-2</v>
      </c>
      <c r="F105" s="3">
        <f>MIN($D$2:$D$106)/D105</f>
        <v>0.76595744680851063</v>
      </c>
      <c r="G105" s="5">
        <f>B105/5</f>
        <v>0.82</v>
      </c>
      <c r="H105" s="5">
        <f>E105/$E$108</f>
        <v>9.0909090909090912E-2</v>
      </c>
      <c r="I105" s="5">
        <f>F105/$F$108</f>
        <v>0.76595744680851063</v>
      </c>
      <c r="J105" s="7">
        <v>9.1784195209312722E-3</v>
      </c>
      <c r="K105" s="7">
        <v>3.081271849359747E-3</v>
      </c>
      <c r="L105" s="7">
        <v>1.0152140921721869E-2</v>
      </c>
      <c r="M105">
        <v>0.1501689026209056</v>
      </c>
      <c r="N105">
        <v>104</v>
      </c>
    </row>
    <row r="106" spans="1:14" x14ac:dyDescent="0.35">
      <c r="A106" t="s">
        <v>86</v>
      </c>
      <c r="B106" s="3">
        <v>4.0999999999999996</v>
      </c>
      <c r="C106">
        <v>3000</v>
      </c>
      <c r="D106">
        <v>66</v>
      </c>
      <c r="E106" s="3">
        <f>MIN($C$2:$C$106)/C106</f>
        <v>3.3333333333333333E-2</v>
      </c>
      <c r="F106" s="3">
        <f>MIN($D$2:$D$106)/D106</f>
        <v>0.54545454545454541</v>
      </c>
      <c r="G106" s="5">
        <f>B106/5</f>
        <v>0.82</v>
      </c>
      <c r="H106" s="5">
        <f>E106/$E$108</f>
        <v>3.3333333333333333E-2</v>
      </c>
      <c r="I106" s="5">
        <f>F106/$F$108</f>
        <v>0.54545454545454541</v>
      </c>
      <c r="J106" s="7">
        <v>9.1784195209312722E-3</v>
      </c>
      <c r="K106" s="7">
        <v>1.1297996780985739E-3</v>
      </c>
      <c r="L106" s="7">
        <v>7.2295548988019374E-3</v>
      </c>
      <c r="M106">
        <v>8.0664944356602361E-2</v>
      </c>
      <c r="N106">
        <v>105</v>
      </c>
    </row>
    <row r="108" spans="1:14" x14ac:dyDescent="0.35">
      <c r="E108" s="3">
        <f>MAX(E2:E106)</f>
        <v>1</v>
      </c>
      <c r="F108" s="3">
        <f>MAX(F2:F106)</f>
        <v>1</v>
      </c>
      <c r="G108" s="5">
        <f>SUM(G2:G106)</f>
        <v>89.339999999999975</v>
      </c>
      <c r="H108" s="5">
        <f>SUM(H2:H106)</f>
        <v>29.503755382044861</v>
      </c>
      <c r="I108" s="5">
        <f>SUM(I2:I106)</f>
        <v>75.447873775042055</v>
      </c>
    </row>
  </sheetData>
  <autoFilter ref="E1:E107" xr:uid="{065D58BD-49ED-4AE1-9875-1B971E0BDD10}"/>
  <sortState xmlns:xlrd2="http://schemas.microsoft.com/office/spreadsheetml/2017/richdata2" ref="A2:O106">
    <sortCondition ref="N1:N106"/>
  </sortState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4"/>
    </sheetView>
  </sheetViews>
  <sheetFormatPr defaultRowHeight="14.5" x14ac:dyDescent="0.35"/>
  <cols>
    <col min="3" max="3" width="14.453125" customWidth="1"/>
    <col min="4" max="4" width="17.453125" customWidth="1"/>
  </cols>
  <sheetData>
    <row r="1" spans="1:4" x14ac:dyDescent="0.35">
      <c r="A1" s="1" t="s">
        <v>117</v>
      </c>
      <c r="B1" s="1" t="s">
        <v>118</v>
      </c>
      <c r="C1" s="1" t="s">
        <v>119</v>
      </c>
      <c r="D1" s="1" t="s">
        <v>120</v>
      </c>
    </row>
    <row r="2" spans="1:4" x14ac:dyDescent="0.35">
      <c r="A2" t="s">
        <v>121</v>
      </c>
      <c r="B2">
        <v>0.99975138805207509</v>
      </c>
      <c r="C2">
        <v>2.4861194792491492E-4</v>
      </c>
      <c r="D2">
        <v>1.0167253691360239E-2</v>
      </c>
    </row>
    <row r="3" spans="1:4" x14ac:dyDescent="0.35">
      <c r="A3" t="s">
        <v>122</v>
      </c>
      <c r="B3">
        <v>0.97767443784693231</v>
      </c>
      <c r="C3">
        <v>2.2325562153067691E-2</v>
      </c>
      <c r="D3">
        <v>0.91302793814649974</v>
      </c>
    </row>
    <row r="4" spans="1:4" x14ac:dyDescent="0.35">
      <c r="A4" t="s">
        <v>123</v>
      </c>
      <c r="B4">
        <v>0.99812195175345975</v>
      </c>
      <c r="C4">
        <v>1.8780482465402539E-3</v>
      </c>
      <c r="D4">
        <v>7.6804808162139998E-2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 + entropi</vt:lpstr>
      <vt:lpstr>Entropy_Weights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najla dhia</cp:lastModifiedBy>
  <dcterms:created xsi:type="dcterms:W3CDTF">2025-04-15T12:33:50Z</dcterms:created>
  <dcterms:modified xsi:type="dcterms:W3CDTF">2025-04-16T01:36:28Z</dcterms:modified>
</cp:coreProperties>
</file>