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CompUse2nd\실기\2차_2026년 컴활2급 실기_260420\2025년 컴활2급 상시04\"/>
    </mc:Choice>
  </mc:AlternateContent>
  <xr:revisionPtr revIDLastSave="0" documentId="13_ncr:1_{FFA8DBE8-97D1-4D57-A21E-934F30975BDE}" xr6:coauthVersionLast="47" xr6:coauthVersionMax="47" xr10:uidLastSave="{00000000-0000-0000-0000-000000000000}"/>
  <bookViews>
    <workbookView xWindow="-120" yWindow="-120" windowWidth="29040" windowHeight="15840" activeTab="8" xr2:uid="{454C2710-479D-43CF-B081-445713A883DF}"/>
  </bookViews>
  <sheets>
    <sheet name="기본작업-1" sheetId="13" r:id="rId1"/>
    <sheet name="기본작업-2" sheetId="10" r:id="rId2"/>
    <sheet name="기본작업-3" sheetId="11" r:id="rId3"/>
    <sheet name="계산작업" sheetId="18" r:id="rId4"/>
    <sheet name="분석작업-1" sheetId="14" r:id="rId5"/>
    <sheet name="시나리오 요약" sheetId="19" r:id="rId6"/>
    <sheet name="분석작업-2" sheetId="15" r:id="rId7"/>
    <sheet name="매크로작업" sheetId="16" r:id="rId8"/>
    <sheet name="차트작업" sheetId="17" r:id="rId9"/>
  </sheets>
  <definedNames>
    <definedName name="지역">'기본작업-2'!$B$4:$B$15</definedName>
    <definedName name="총구매금액">'분석작업-2'!$G$13</definedName>
    <definedName name="환율">'분석작업-2'!$G$2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16" l="1"/>
  <c r="H6" i="16"/>
  <c r="H7" i="16"/>
  <c r="H8" i="16"/>
  <c r="H4" i="16"/>
  <c r="F20" i="14"/>
  <c r="E20" i="14"/>
  <c r="D20" i="14"/>
  <c r="F14" i="14"/>
  <c r="E14" i="14"/>
  <c r="D14" i="14"/>
  <c r="F8" i="14"/>
  <c r="F22" i="14" s="1"/>
  <c r="E8" i="14"/>
  <c r="E22" i="14" s="1"/>
  <c r="D8" i="14"/>
  <c r="D22" i="14" s="1"/>
  <c r="G21" i="14"/>
  <c r="G15" i="14"/>
  <c r="G9" i="14"/>
  <c r="G23" i="14" l="1"/>
  <c r="I23" i="18" l="1"/>
  <c r="I22" i="18"/>
  <c r="I21" i="18"/>
  <c r="I20" i="18"/>
  <c r="I19" i="18"/>
  <c r="I18" i="18"/>
  <c r="I17" i="18"/>
  <c r="I16" i="18"/>
  <c r="I15" i="18"/>
  <c r="F8" i="17" l="1"/>
  <c r="F7" i="17"/>
  <c r="F6" i="17"/>
  <c r="F5" i="17"/>
  <c r="F4" i="17"/>
  <c r="G12" i="15"/>
  <c r="G11" i="15"/>
  <c r="G10" i="15"/>
  <c r="G9" i="15"/>
  <c r="G8" i="15"/>
  <c r="G7" i="15"/>
  <c r="G6" i="15"/>
  <c r="G5" i="15"/>
  <c r="G4" i="15"/>
  <c r="G13" i="15" l="1"/>
</calcChain>
</file>

<file path=xl/sharedStrings.xml><?xml version="1.0" encoding="utf-8"?>
<sst xmlns="http://schemas.openxmlformats.org/spreadsheetml/2006/main" count="284" uniqueCount="209">
  <si>
    <t>지역별 봄꽃 개화시기</t>
  </si>
  <si>
    <t>꽃</t>
  </si>
  <si>
    <t>지역</t>
  </si>
  <si>
    <t>2023년</t>
    <phoneticPr fontId="1" type="noConversion"/>
  </si>
  <si>
    <t>2024년</t>
    <phoneticPr fontId="1" type="noConversion"/>
  </si>
  <si>
    <t>평년차</t>
  </si>
  <si>
    <t>개나리</t>
  </si>
  <si>
    <t>강릉</t>
  </si>
  <si>
    <t>서울</t>
  </si>
  <si>
    <t>여수</t>
  </si>
  <si>
    <t>부산</t>
  </si>
  <si>
    <t>진달래</t>
  </si>
  <si>
    <t>벚꽃</t>
  </si>
  <si>
    <t>정보처리과 성적표</t>
  </si>
  <si>
    <t>학번</t>
  </si>
  <si>
    <t>이름</t>
  </si>
  <si>
    <t>중간</t>
  </si>
  <si>
    <t>기말</t>
  </si>
  <si>
    <t>과제</t>
  </si>
  <si>
    <t>출석</t>
  </si>
  <si>
    <t>합계</t>
  </si>
  <si>
    <t>유일한</t>
  </si>
  <si>
    <t>신영현</t>
  </si>
  <si>
    <t>김서하</t>
  </si>
  <si>
    <t>한지혜</t>
  </si>
  <si>
    <t>최현진</t>
  </si>
  <si>
    <t>김명철</t>
  </si>
  <si>
    <t>김상순</t>
  </si>
  <si>
    <t>이의리</t>
  </si>
  <si>
    <t>조규성</t>
  </si>
  <si>
    <t>조성은</t>
  </si>
  <si>
    <t>황중희</t>
  </si>
  <si>
    <t>김예소</t>
  </si>
  <si>
    <t>송중기</t>
  </si>
  <si>
    <t>신혜선</t>
  </si>
  <si>
    <t>상공여행사 여행 상품</t>
  </si>
  <si>
    <t>상공산업 급여지급명세서</t>
  </si>
  <si>
    <t>부서명</t>
  </si>
  <si>
    <t>사원명</t>
  </si>
  <si>
    <t>직위</t>
  </si>
  <si>
    <t>기본급</t>
  </si>
  <si>
    <t>상여금</t>
  </si>
  <si>
    <t>세금</t>
  </si>
  <si>
    <t>총급여</t>
  </si>
  <si>
    <t>생산부</t>
  </si>
  <si>
    <t>이미현</t>
  </si>
  <si>
    <t>부장</t>
  </si>
  <si>
    <t>영업부</t>
  </si>
  <si>
    <t>이선미</t>
  </si>
  <si>
    <t>홍보부</t>
  </si>
  <si>
    <t>박영선</t>
  </si>
  <si>
    <t>고회식</t>
  </si>
  <si>
    <t>과장</t>
  </si>
  <si>
    <t>이종민</t>
  </si>
  <si>
    <t>김태균</t>
  </si>
  <si>
    <t>심영훈</t>
  </si>
  <si>
    <t>대리</t>
  </si>
  <si>
    <t>박해수</t>
  </si>
  <si>
    <t>권지향</t>
  </si>
  <si>
    <t>권수연</t>
  </si>
  <si>
    <t>사원</t>
  </si>
  <si>
    <t>조광희</t>
  </si>
  <si>
    <t>윤정아</t>
  </si>
  <si>
    <t>부서별 해외직구 현황</t>
  </si>
  <si>
    <t>환율 :</t>
  </si>
  <si>
    <t>제품코드</t>
  </si>
  <si>
    <t>제품가(달러)</t>
  </si>
  <si>
    <t>수량</t>
  </si>
  <si>
    <t>배송비(달러)</t>
  </si>
  <si>
    <t>구매금액(원)</t>
  </si>
  <si>
    <t>KBP14</t>
  </si>
  <si>
    <t>CLK66</t>
  </si>
  <si>
    <t>총무부</t>
  </si>
  <si>
    <t>SME92</t>
  </si>
  <si>
    <t>KES20</t>
  </si>
  <si>
    <t>GHI13</t>
  </si>
  <si>
    <t>LSH56</t>
  </si>
  <si>
    <t>BUA84</t>
  </si>
  <si>
    <t>WTP11</t>
  </si>
  <si>
    <t>NVY05</t>
  </si>
  <si>
    <t>총구매금액</t>
  </si>
  <si>
    <t>튼튼병원 전반기 진료 현황</t>
  </si>
  <si>
    <t>진료과</t>
  </si>
  <si>
    <t>1월</t>
  </si>
  <si>
    <t>2월</t>
  </si>
  <si>
    <t>3월</t>
  </si>
  <si>
    <t>4월</t>
  </si>
  <si>
    <t>5월</t>
  </si>
  <si>
    <t>6월</t>
  </si>
  <si>
    <t>평균</t>
  </si>
  <si>
    <t>내과</t>
  </si>
  <si>
    <t>외과</t>
  </si>
  <si>
    <t>신경과</t>
  </si>
  <si>
    <t>흉부외과</t>
  </si>
  <si>
    <t>산부인과</t>
  </si>
  <si>
    <t>전국체전 메달 결과</t>
  </si>
  <si>
    <t>시도</t>
  </si>
  <si>
    <t>금</t>
  </si>
  <si>
    <t>은</t>
  </si>
  <si>
    <t>동</t>
  </si>
  <si>
    <t>경기</t>
  </si>
  <si>
    <t>광주</t>
  </si>
  <si>
    <t>강원</t>
  </si>
  <si>
    <t>[표1]</t>
  </si>
  <si>
    <t>상공컨벤션 예약 현황</t>
    <phoneticPr fontId="1" type="noConversion"/>
  </si>
  <si>
    <t>[표2]</t>
    <phoneticPr fontId="1" type="noConversion"/>
  </si>
  <si>
    <t>심사 결과표</t>
  </si>
  <si>
    <t>예약코드</t>
    <phoneticPr fontId="1" type="noConversion"/>
  </si>
  <si>
    <t>구분</t>
    <phoneticPr fontId="1" type="noConversion"/>
  </si>
  <si>
    <t>예약인원</t>
    <phoneticPr fontId="1" type="noConversion"/>
  </si>
  <si>
    <t>할인율</t>
    <phoneticPr fontId="1" type="noConversion"/>
  </si>
  <si>
    <t>참가번호</t>
  </si>
  <si>
    <t>1차</t>
  </si>
  <si>
    <t>2차</t>
  </si>
  <si>
    <t>3차</t>
  </si>
  <si>
    <t>4차</t>
  </si>
  <si>
    <t>5차</t>
  </si>
  <si>
    <t>1-K-24</t>
    <phoneticPr fontId="1" type="noConversion"/>
  </si>
  <si>
    <t>이벤트</t>
    <phoneticPr fontId="1" type="noConversion"/>
  </si>
  <si>
    <t>A12301</t>
  </si>
  <si>
    <t>3-R-48</t>
    <phoneticPr fontId="1" type="noConversion"/>
  </si>
  <si>
    <t>세미나</t>
    <phoneticPr fontId="1" type="noConversion"/>
  </si>
  <si>
    <t>A12302</t>
  </si>
  <si>
    <t>1-R-72</t>
    <phoneticPr fontId="1" type="noConversion"/>
  </si>
  <si>
    <t>A12303</t>
  </si>
  <si>
    <t>3-K-18</t>
    <phoneticPr fontId="1" type="noConversion"/>
  </si>
  <si>
    <t>A12304</t>
  </si>
  <si>
    <t>1-R-39</t>
    <phoneticPr fontId="1" type="noConversion"/>
  </si>
  <si>
    <t>A12305</t>
  </si>
  <si>
    <t>1-K-88</t>
    <phoneticPr fontId="1" type="noConversion"/>
  </si>
  <si>
    <t>A12306</t>
  </si>
  <si>
    <t>3-K-62</t>
    <phoneticPr fontId="1" type="noConversion"/>
  </si>
  <si>
    <t>기업회의</t>
    <phoneticPr fontId="1" type="noConversion"/>
  </si>
  <si>
    <t>A12307</t>
  </si>
  <si>
    <t>3-R-90</t>
    <phoneticPr fontId="1" type="noConversion"/>
  </si>
  <si>
    <t>A12308</t>
  </si>
  <si>
    <t>1-K-55</t>
    <phoneticPr fontId="1" type="noConversion"/>
  </si>
  <si>
    <t>A12309</t>
  </si>
  <si>
    <t>[표3]</t>
    <phoneticPr fontId="1" type="noConversion"/>
  </si>
  <si>
    <t>하프마라톤 결과</t>
  </si>
  <si>
    <t>[표4]</t>
    <phoneticPr fontId="1" type="noConversion"/>
  </si>
  <si>
    <t>지점 판매현황</t>
    <phoneticPr fontId="1" type="noConversion"/>
  </si>
  <si>
    <t>선수번호</t>
  </si>
  <si>
    <t>소속</t>
  </si>
  <si>
    <t>나이</t>
  </si>
  <si>
    <t>기록</t>
  </si>
  <si>
    <t>제품명</t>
    <phoneticPr fontId="1" type="noConversion"/>
  </si>
  <si>
    <t>지점</t>
    <phoneticPr fontId="1" type="noConversion"/>
  </si>
  <si>
    <t>판매량</t>
    <phoneticPr fontId="1" type="noConversion"/>
  </si>
  <si>
    <t>판매총액</t>
    <phoneticPr fontId="1" type="noConversion"/>
  </si>
  <si>
    <t>춘천</t>
  </si>
  <si>
    <t>키보드</t>
    <phoneticPr fontId="1" type="noConversion"/>
  </si>
  <si>
    <t>마포</t>
    <phoneticPr fontId="1" type="noConversion"/>
  </si>
  <si>
    <t>영월</t>
  </si>
  <si>
    <t>용산</t>
    <phoneticPr fontId="1" type="noConversion"/>
  </si>
  <si>
    <t>서초</t>
    <phoneticPr fontId="1" type="noConversion"/>
  </si>
  <si>
    <t>평창</t>
  </si>
  <si>
    <t>마우스</t>
    <phoneticPr fontId="1" type="noConversion"/>
  </si>
  <si>
    <t>고성</t>
  </si>
  <si>
    <t>프린터</t>
    <phoneticPr fontId="1" type="noConversion"/>
  </si>
  <si>
    <t>가장 빠른 기록</t>
  </si>
  <si>
    <t>용산점 판매량 비율</t>
    <phoneticPr fontId="1" type="noConversion"/>
  </si>
  <si>
    <t>[표5]</t>
  </si>
  <si>
    <t>분식 주문 현황</t>
  </si>
  <si>
    <t>번호</t>
  </si>
  <si>
    <t>메뉴</t>
  </si>
  <si>
    <t>금액</t>
  </si>
  <si>
    <t>&lt;메뉴 가격표&gt;</t>
  </si>
  <si>
    <t>라면</t>
  </si>
  <si>
    <t>김밥</t>
  </si>
  <si>
    <t>떡볶이</t>
  </si>
  <si>
    <t>돈까스</t>
  </si>
  <si>
    <t>가격</t>
  </si>
  <si>
    <t>튀김</t>
  </si>
  <si>
    <t>강릉</t>
    <phoneticPr fontId="1" type="noConversion"/>
  </si>
  <si>
    <t>우클릭-&gt;셀 서식-&gt;사용자 지정-&gt;"*"0"일"</t>
    <phoneticPr fontId="1" type="noConversion"/>
  </si>
  <si>
    <t>조건부서식: 셀 하나하나를 다 검사함. 조건에 맞으면 행 전체에 색같은거 칠함</t>
    <phoneticPr fontId="1" type="noConversion"/>
  </si>
  <si>
    <t>생산부 최대</t>
  </si>
  <si>
    <t>영업부 최대</t>
  </si>
  <si>
    <t>홍보부 최대</t>
  </si>
  <si>
    <t>전체 최대값</t>
  </si>
  <si>
    <t>생산부 평균</t>
  </si>
  <si>
    <t>영업부 평균</t>
  </si>
  <si>
    <t>홍보부 평균</t>
  </si>
  <si>
    <t>전체 평균</t>
  </si>
  <si>
    <t>데이터 → 부분합</t>
  </si>
  <si>
    <t>항목</t>
  </si>
  <si>
    <t>설정</t>
  </si>
  <si>
    <t>그룹화할 항목</t>
  </si>
  <si>
    <t>사용할 함수</t>
  </si>
  <si>
    <t>최대값</t>
  </si>
  <si>
    <t>부분합 계산 항목</t>
  </si>
  <si>
    <t>처음 하는 거니까:</t>
  </si>
  <si>
    <t>새로운 값으로 대치</t>
  </si>
  <si>
    <t>환율</t>
  </si>
  <si>
    <t>환율증가</t>
  </si>
  <si>
    <t>만든 사람 FORYOUCOM 날짜 2026-07-05</t>
  </si>
  <si>
    <t>환율감소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</si>
  <si>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</si>
  <si>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</si>
  <si>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</si>
  <si>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</si>
  <si>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</si>
  <si>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</si>
  <si>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</si>
  <si>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환율 값에 다음 입력</t>
  </si>
  <si>
    <t>차트 우클릭-&gt; 데이터 선택 -&gt; 합계만 남김</t>
    <phoneticPr fontId="1" type="noConversion"/>
  </si>
  <si>
    <t>차트 우클릭-&gt; 차트 종류 변경 -&gt; 원형/3차원 원형</t>
    <phoneticPr fontId="1" type="noConversion"/>
  </si>
  <si>
    <t>차트배경 우클릭-&gt; 차트영역서식-&gt; 우측 패널에서 페인트통 클릭-&gt; 단색 채우기 0&gt; 녹색, 강조 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</si>
</sst>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&quot;지역&quot;"/>
    <numFmt numFmtId="177" formatCode="&quot;*&quot;#&quot;일&quot;"/>
  </numFmts>
  <fonts count="1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2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2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2"/>
      <scheme val="minor"/>
    </font>
    <font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5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41" fontId="4" fillId="0" borderId="0" xfId="1" applyFont="1">
      <alignment vertical="center"/>
    </xf>
    <xf numFmtId="41" fontId="0" fillId="0" borderId="1" xfId="1" applyFont="1" applyBorder="1">
      <alignment vertical="center"/>
    </xf>
    <xf numFmtId="0" fontId="5" fillId="0" borderId="0" xfId="0" applyFont="1">
      <alignment vertical="center"/>
    </xf>
    <xf numFmtId="0" fontId="4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7" fillId="0" borderId="0" xfId="3" applyFont="1">
      <alignment vertical="center"/>
    </xf>
    <xf numFmtId="0" fontId="8" fillId="0" borderId="0" xfId="3" applyFont="1">
      <alignment vertical="center"/>
    </xf>
    <xf numFmtId="0" fontId="2" fillId="0" borderId="0" xfId="4">
      <alignment vertical="center"/>
    </xf>
    <xf numFmtId="0" fontId="6" fillId="0" borderId="0" xfId="3">
      <alignment vertical="center"/>
    </xf>
    <xf numFmtId="0" fontId="2" fillId="0" borderId="1" xfId="4" applyBorder="1" applyAlignment="1">
      <alignment horizontal="center" vertical="center"/>
    </xf>
    <xf numFmtId="21" fontId="0" fillId="0" borderId="1" xfId="0" applyNumberFormat="1" applyBorder="1" applyAlignment="1">
      <alignment horizontal="center" vertical="center"/>
    </xf>
    <xf numFmtId="0" fontId="6" fillId="0" borderId="1" xfId="3" applyBorder="1" applyAlignment="1">
      <alignment horizontal="center" vertical="center"/>
    </xf>
    <xf numFmtId="41" fontId="0" fillId="0" borderId="1" xfId="5" applyFon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41" fontId="0" fillId="0" borderId="0" xfId="0" applyNumberFormat="1">
      <alignment vertical="center"/>
    </xf>
    <xf numFmtId="41" fontId="0" fillId="0" borderId="6" xfId="0" applyNumberFormat="1" applyBorder="1">
      <alignment vertical="center"/>
    </xf>
    <xf numFmtId="0" fontId="13" fillId="3" borderId="7" xfId="0" applyFont="1" applyFill="1" applyBorder="1" applyAlignment="1">
      <alignment horizontal="left" vertical="center"/>
    </xf>
    <xf numFmtId="0" fontId="12" fillId="3" borderId="5" xfId="0" applyFont="1" applyFill="1" applyBorder="1" applyAlignment="1">
      <alignment horizontal="left" vertical="center"/>
    </xf>
    <xf numFmtId="0" fontId="13" fillId="3" borderId="5" xfId="0" applyFont="1" applyFill="1" applyBorder="1" applyAlignment="1">
      <alignment horizontal="left" vertical="center"/>
    </xf>
    <xf numFmtId="0" fontId="0" fillId="0" borderId="4" xfId="0" applyBorder="1">
      <alignment vertical="center"/>
    </xf>
    <xf numFmtId="0" fontId="14" fillId="4" borderId="0" xfId="0" applyFont="1" applyFill="1" applyAlignment="1">
      <alignment horizontal="left" vertical="center"/>
    </xf>
    <xf numFmtId="0" fontId="15" fillId="4" borderId="4" xfId="0" applyFont="1" applyFill="1" applyBorder="1" applyAlignment="1">
      <alignment horizontal="left" vertical="center"/>
    </xf>
    <xf numFmtId="0" fontId="16" fillId="4" borderId="4" xfId="0" applyFont="1" applyFill="1" applyBorder="1" applyAlignment="1">
      <alignment horizontal="left" vertical="center"/>
    </xf>
    <xf numFmtId="0" fontId="14" fillId="4" borderId="6" xfId="0" applyFont="1" applyFill="1" applyBorder="1" applyAlignment="1">
      <alignment horizontal="left" vertical="center"/>
    </xf>
    <xf numFmtId="0" fontId="12" fillId="3" borderId="5" xfId="0" applyFont="1" applyFill="1" applyBorder="1" applyAlignment="1">
      <alignment horizontal="right" vertical="center"/>
    </xf>
    <xf numFmtId="0" fontId="12" fillId="3" borderId="7" xfId="0" applyFont="1" applyFill="1" applyBorder="1" applyAlignment="1">
      <alignment horizontal="right" vertical="center"/>
    </xf>
    <xf numFmtId="41" fontId="0" fillId="5" borderId="0" xfId="0" applyNumberFormat="1" applyFill="1">
      <alignment vertical="center"/>
    </xf>
    <xf numFmtId="0" fontId="5" fillId="0" borderId="0" xfId="0" applyFont="1" applyAlignment="1">
      <alignment vertical="top" wrapText="1"/>
    </xf>
    <xf numFmtId="0" fontId="17" fillId="6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2" borderId="2" xfId="4" applyFill="1" applyBorder="1" applyAlignment="1">
      <alignment horizontal="center" vertical="center"/>
    </xf>
    <xf numFmtId="0" fontId="2" fillId="2" borderId="4" xfId="4" applyFill="1" applyBorder="1" applyAlignment="1">
      <alignment horizontal="center" vertical="center"/>
    </xf>
    <xf numFmtId="0" fontId="2" fillId="2" borderId="3" xfId="4" applyFill="1" applyBorder="1" applyAlignment="1">
      <alignment horizontal="center" vertical="center"/>
    </xf>
  </cellXfs>
  <cellStyles count="6">
    <cellStyle name="백분율" xfId="2" builtinId="5"/>
    <cellStyle name="쉼표 [0]" xfId="1" builtinId="6"/>
    <cellStyle name="쉼표 [0] 8" xfId="5" xr:uid="{24117E00-4C9C-415E-93FC-3B1507C0D525}"/>
    <cellStyle name="표준" xfId="0" builtinId="0"/>
    <cellStyle name="표준 2 2" xfId="3" xr:uid="{1728209C-BC7B-4F71-9B21-3078543947A1}"/>
    <cellStyle name="표준 9" xfId="4" xr:uid="{2EA04D67-68E8-4713-B196-38608ADF3C88}"/>
  </cellStyles>
  <dxfs count="1"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b="1"/>
              <a:t>전국체전 메달 결과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4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3"/>
          <c:order val="3"/>
          <c:tx>
            <c:strRef>
              <c:f>차트작업!$F$3</c:f>
              <c:strCache>
                <c:ptCount val="1"/>
                <c:pt idx="0">
                  <c:v>합계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p3d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p3d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차트작업!$B$4:$B$8</c:f>
              <c:strCache>
                <c:ptCount val="5"/>
                <c:pt idx="0">
                  <c:v>서울</c:v>
                </c:pt>
                <c:pt idx="1">
                  <c:v>경기</c:v>
                </c:pt>
                <c:pt idx="2">
                  <c:v>부산</c:v>
                </c:pt>
                <c:pt idx="3">
                  <c:v>광주</c:v>
                </c:pt>
                <c:pt idx="4">
                  <c:v>강원</c:v>
                </c:pt>
              </c:strCache>
            </c:strRef>
          </c:cat>
          <c:val>
            <c:numRef>
              <c:f>차트작업!$F$4:$F$8</c:f>
              <c:numCache>
                <c:formatCode>General</c:formatCode>
                <c:ptCount val="5"/>
                <c:pt idx="0">
                  <c:v>330</c:v>
                </c:pt>
                <c:pt idx="1">
                  <c:v>425</c:v>
                </c:pt>
                <c:pt idx="2">
                  <c:v>187</c:v>
                </c:pt>
                <c:pt idx="3">
                  <c:v>149</c:v>
                </c:pt>
                <c:pt idx="4">
                  <c:v>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A7-42AF-92B2-6ED1EC49C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차트작업!$C$3</c15:sqref>
                        </c15:formulaRef>
                      </c:ext>
                    </c:extLst>
                    <c:strCache>
                      <c:ptCount val="1"/>
                      <c:pt idx="0">
                        <c:v>금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/>
                    <a:sp3d/>
                  </c:spPr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/>
                    <a:sp3d/>
                  </c:spPr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/>
                    <a:sp3d/>
                  </c:spPr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/>
                    <a:sp3d/>
                  </c:spPr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/>
                    <a:sp3d/>
                  </c:spPr>
                </c:dPt>
                <c:cat>
                  <c:strRef>
                    <c:extLst>
                      <c:ext uri="{02D57815-91ED-43cb-92C2-25804820EDAC}">
                        <c15:formulaRef>
                          <c15:sqref>차트작업!$B$4:$B$8</c15:sqref>
                        </c15:formulaRef>
                      </c:ext>
                    </c:extLst>
                    <c:strCache>
                      <c:ptCount val="5"/>
                      <c:pt idx="0">
                        <c:v>서울</c:v>
                      </c:pt>
                      <c:pt idx="1">
                        <c:v>경기</c:v>
                      </c:pt>
                      <c:pt idx="2">
                        <c:v>부산</c:v>
                      </c:pt>
                      <c:pt idx="3">
                        <c:v>광주</c:v>
                      </c:pt>
                      <c:pt idx="4">
                        <c:v>강원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차트작업!$C$4:$C$8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101</c:v>
                      </c:pt>
                      <c:pt idx="1">
                        <c:v>147</c:v>
                      </c:pt>
                      <c:pt idx="2">
                        <c:v>46</c:v>
                      </c:pt>
                      <c:pt idx="3">
                        <c:v>52</c:v>
                      </c:pt>
                      <c:pt idx="4">
                        <c:v>59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A6A7-42AF-92B2-6ED1EC49C8AE}"/>
                  </c:ext>
                </c:extLst>
              </c15:ser>
            </c15:filteredPieSeries>
            <c15:filteredPi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차트작업!$D$3</c15:sqref>
                        </c15:formulaRef>
                      </c:ext>
                    </c:extLst>
                    <c:strCache>
                      <c:ptCount val="1"/>
                      <c:pt idx="0">
                        <c:v>은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/>
                    <a:sp3d/>
                  </c:spPr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/>
                    <a:sp3d/>
                  </c:spPr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/>
                    <a:sp3d/>
                  </c:spPr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/>
                    <a:sp3d/>
                  </c:spPr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/>
                    <a:sp3d/>
                  </c:spPr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차트작업!$B$4:$B$8</c15:sqref>
                        </c15:formulaRef>
                      </c:ext>
                    </c:extLst>
                    <c:strCache>
                      <c:ptCount val="5"/>
                      <c:pt idx="0">
                        <c:v>서울</c:v>
                      </c:pt>
                      <c:pt idx="1">
                        <c:v>경기</c:v>
                      </c:pt>
                      <c:pt idx="2">
                        <c:v>부산</c:v>
                      </c:pt>
                      <c:pt idx="3">
                        <c:v>광주</c:v>
                      </c:pt>
                      <c:pt idx="4">
                        <c:v>강원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차트작업!$D$4:$D$8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106</c:v>
                      </c:pt>
                      <c:pt idx="1">
                        <c:v>128</c:v>
                      </c:pt>
                      <c:pt idx="2">
                        <c:v>64</c:v>
                      </c:pt>
                      <c:pt idx="3">
                        <c:v>39</c:v>
                      </c:pt>
                      <c:pt idx="4">
                        <c:v>72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A6A7-42AF-92B2-6ED1EC49C8AE}"/>
                  </c:ext>
                </c:extLst>
              </c15:ser>
            </c15:filteredPieSeries>
            <c15:filteredPi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차트작업!$E$3</c15:sqref>
                        </c15:formulaRef>
                      </c:ext>
                    </c:extLst>
                    <c:strCache>
                      <c:ptCount val="1"/>
                      <c:pt idx="0">
                        <c:v>동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/>
                    <a:sp3d/>
                  </c:spPr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/>
                    <a:sp3d/>
                  </c:spPr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/>
                    <a:sp3d/>
                  </c:spPr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/>
                    <a:sp3d/>
                  </c:spPr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/>
                    <a:sp3d/>
                  </c:spPr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차트작업!$B$4:$B$8</c15:sqref>
                        </c15:formulaRef>
                      </c:ext>
                    </c:extLst>
                    <c:strCache>
                      <c:ptCount val="5"/>
                      <c:pt idx="0">
                        <c:v>서울</c:v>
                      </c:pt>
                      <c:pt idx="1">
                        <c:v>경기</c:v>
                      </c:pt>
                      <c:pt idx="2">
                        <c:v>부산</c:v>
                      </c:pt>
                      <c:pt idx="3">
                        <c:v>광주</c:v>
                      </c:pt>
                      <c:pt idx="4">
                        <c:v>강원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차트작업!$E$4:$E$8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123</c:v>
                      </c:pt>
                      <c:pt idx="1">
                        <c:v>150</c:v>
                      </c:pt>
                      <c:pt idx="2">
                        <c:v>77</c:v>
                      </c:pt>
                      <c:pt idx="3">
                        <c:v>58</c:v>
                      </c:pt>
                      <c:pt idx="4">
                        <c:v>86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A6A7-42AF-92B2-6ED1EC49C8AE}"/>
                  </c:ext>
                </c:extLst>
              </c15:ser>
            </c15:filteredPieSeries>
          </c:ext>
        </c:extLst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6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6" Type="http://schemas.openxmlformats.org/officeDocument/2006/relationships/image" Target="../media/image15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chart" Target="../charts/chart1.xml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20</xdr:row>
      <xdr:rowOff>0</xdr:rowOff>
    </xdr:from>
    <xdr:to>
      <xdr:col>13</xdr:col>
      <xdr:colOff>553817</xdr:colOff>
      <xdr:row>24</xdr:row>
      <xdr:rowOff>143012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E088E990-1E96-63DD-9E70-B9BBBFECB9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314825"/>
          <a:ext cx="9793067" cy="981212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20</xdr:row>
      <xdr:rowOff>0</xdr:rowOff>
    </xdr:from>
    <xdr:to>
      <xdr:col>17</xdr:col>
      <xdr:colOff>285981</xdr:colOff>
      <xdr:row>38</xdr:row>
      <xdr:rowOff>105316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7521C714-56DD-DB6E-FFFF-F885BF6668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10850" y="4314825"/>
          <a:ext cx="1657581" cy="387721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26</xdr:row>
      <xdr:rowOff>0</xdr:rowOff>
    </xdr:from>
    <xdr:to>
      <xdr:col>14</xdr:col>
      <xdr:colOff>439551</xdr:colOff>
      <xdr:row>34</xdr:row>
      <xdr:rowOff>76445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22A809-127D-CDE6-F910-D4A1FF0726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495925"/>
          <a:ext cx="10040751" cy="1752845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26</xdr:row>
      <xdr:rowOff>0</xdr:rowOff>
    </xdr:from>
    <xdr:to>
      <xdr:col>30</xdr:col>
      <xdr:colOff>572920</xdr:colOff>
      <xdr:row>45</xdr:row>
      <xdr:rowOff>556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2F6BBF0-680E-03E8-F629-1EAA9AB758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972800" y="5495925"/>
          <a:ext cx="10174120" cy="3982006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46</xdr:row>
      <xdr:rowOff>0</xdr:rowOff>
    </xdr:from>
    <xdr:to>
      <xdr:col>26</xdr:col>
      <xdr:colOff>553484</xdr:colOff>
      <xdr:row>65</xdr:row>
      <xdr:rowOff>57714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B9AFE90D-3658-5583-EF2B-18107C038E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72800" y="9686925"/>
          <a:ext cx="7411484" cy="403916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66</xdr:row>
      <xdr:rowOff>0</xdr:rowOff>
    </xdr:from>
    <xdr:to>
      <xdr:col>24</xdr:col>
      <xdr:colOff>766</xdr:colOff>
      <xdr:row>71</xdr:row>
      <xdr:rowOff>85883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FEA655C5-DF01-CFD0-EDEA-C85784BC7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972800" y="13877925"/>
          <a:ext cx="5487166" cy="113363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35</xdr:row>
      <xdr:rowOff>0</xdr:rowOff>
    </xdr:from>
    <xdr:to>
      <xdr:col>13</xdr:col>
      <xdr:colOff>515735</xdr:colOff>
      <xdr:row>68</xdr:row>
      <xdr:rowOff>267702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8D5C381-AAF4-2724-CBD1-93B631A724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705475"/>
          <a:ext cx="9926435" cy="7182852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35</xdr:row>
      <xdr:rowOff>0</xdr:rowOff>
    </xdr:from>
    <xdr:to>
      <xdr:col>26</xdr:col>
      <xdr:colOff>134422</xdr:colOff>
      <xdr:row>62</xdr:row>
      <xdr:rowOff>48421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5E36B90-A427-6771-D78C-A2DD2093E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82300" y="7381875"/>
          <a:ext cx="7678222" cy="570627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75</xdr:row>
      <xdr:rowOff>0</xdr:rowOff>
    </xdr:from>
    <xdr:to>
      <xdr:col>26</xdr:col>
      <xdr:colOff>153474</xdr:colOff>
      <xdr:row>92</xdr:row>
      <xdr:rowOff>143392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9EF75B83-52B3-4C9E-862B-D6CD78F71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782300" y="16392525"/>
          <a:ext cx="7697274" cy="370574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27</xdr:row>
      <xdr:rowOff>0</xdr:rowOff>
    </xdr:from>
    <xdr:to>
      <xdr:col>14</xdr:col>
      <xdr:colOff>296644</xdr:colOff>
      <xdr:row>38</xdr:row>
      <xdr:rowOff>162269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256213B-A136-3DE9-A006-512A28E51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025" y="5705475"/>
          <a:ext cx="9812119" cy="2467319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27</xdr:row>
      <xdr:rowOff>0</xdr:rowOff>
    </xdr:from>
    <xdr:to>
      <xdr:col>26</xdr:col>
      <xdr:colOff>534432</xdr:colOff>
      <xdr:row>55</xdr:row>
      <xdr:rowOff>200872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5448FE6-7A78-266C-2AAB-B60E14F57C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87100" y="5705475"/>
          <a:ext cx="7392432" cy="6068272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60</xdr:row>
      <xdr:rowOff>0</xdr:rowOff>
    </xdr:from>
    <xdr:to>
      <xdr:col>23</xdr:col>
      <xdr:colOff>19723</xdr:colOff>
      <xdr:row>70</xdr:row>
      <xdr:rowOff>181293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81BA763-5369-0512-4187-D7411C98C8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087100" y="12620625"/>
          <a:ext cx="4820323" cy="2276793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74</xdr:row>
      <xdr:rowOff>0</xdr:rowOff>
    </xdr:from>
    <xdr:to>
      <xdr:col>22</xdr:col>
      <xdr:colOff>495943</xdr:colOff>
      <xdr:row>93</xdr:row>
      <xdr:rowOff>95819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A6BB409-D923-FECB-2632-AC30C05CAE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087100" y="15554325"/>
          <a:ext cx="4610743" cy="4077269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95</xdr:row>
      <xdr:rowOff>0</xdr:rowOff>
    </xdr:from>
    <xdr:to>
      <xdr:col>26</xdr:col>
      <xdr:colOff>601116</xdr:colOff>
      <xdr:row>110</xdr:row>
      <xdr:rowOff>57597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603A8B7-DC3B-2B94-CED7-F73727798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087100" y="19954875"/>
          <a:ext cx="7459116" cy="3200847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111</xdr:row>
      <xdr:rowOff>0</xdr:rowOff>
    </xdr:from>
    <xdr:to>
      <xdr:col>19</xdr:col>
      <xdr:colOff>143182</xdr:colOff>
      <xdr:row>120</xdr:row>
      <xdr:rowOff>38369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265F2306-D529-8B5D-4204-B00FC32B16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87100" y="23307675"/>
          <a:ext cx="2200582" cy="192431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3</xdr:col>
      <xdr:colOff>0</xdr:colOff>
      <xdr:row>11</xdr:row>
      <xdr:rowOff>0</xdr:rowOff>
    </xdr:to>
    <xdr:sp macro="[0]!평균" textlink="">
      <xdr:nvSpPr>
        <xdr:cNvPr id="2" name="사각형: 빗면 1">
          <a:extLst>
            <a:ext uri="{FF2B5EF4-FFF2-40B4-BE49-F238E27FC236}">
              <a16:creationId xmlns:a16="http://schemas.microsoft.com/office/drawing/2014/main" id="{1CEA8D59-5016-A5DE-928F-F8BAFB87072E}"/>
            </a:ext>
          </a:extLst>
        </xdr:cNvPr>
        <xdr:cNvSpPr/>
      </xdr:nvSpPr>
      <xdr:spPr>
        <a:xfrm>
          <a:off x="685800" y="1933575"/>
          <a:ext cx="1085850" cy="4191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평균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8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4E49BCBE-CD85-44F3-9247-6F294D2AF8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0</xdr:colOff>
      <xdr:row>34</xdr:row>
      <xdr:rowOff>0</xdr:rowOff>
    </xdr:from>
    <xdr:to>
      <xdr:col>15</xdr:col>
      <xdr:colOff>96603</xdr:colOff>
      <xdr:row>59</xdr:row>
      <xdr:rowOff>76942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A526119-88A1-C5FF-EED3-5FE338B229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0025" y="7172325"/>
          <a:ext cx="9697803" cy="5315692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38</xdr:row>
      <xdr:rowOff>0</xdr:rowOff>
    </xdr:from>
    <xdr:to>
      <xdr:col>21</xdr:col>
      <xdr:colOff>57541</xdr:colOff>
      <xdr:row>53</xdr:row>
      <xdr:rowOff>86176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F62D83B9-1DAE-A902-0F06-4CB655F2D1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72825" y="8010525"/>
          <a:ext cx="2800741" cy="3229426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55</xdr:row>
      <xdr:rowOff>0</xdr:rowOff>
    </xdr:from>
    <xdr:to>
      <xdr:col>21</xdr:col>
      <xdr:colOff>343331</xdr:colOff>
      <xdr:row>71</xdr:row>
      <xdr:rowOff>9994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4DD8DEC8-C60B-C081-79C6-7C81441276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172825" y="11572875"/>
          <a:ext cx="3086531" cy="3362794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71</xdr:row>
      <xdr:rowOff>0</xdr:rowOff>
    </xdr:from>
    <xdr:to>
      <xdr:col>19</xdr:col>
      <xdr:colOff>181192</xdr:colOff>
      <xdr:row>76</xdr:row>
      <xdr:rowOff>123989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F5E14122-5D20-C24D-6CD4-AE12971BE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172825" y="14925675"/>
          <a:ext cx="1552792" cy="117173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D585D-D4D3-43BF-9D0F-CCB16E075734}">
  <dimension ref="A1:F8"/>
  <sheetViews>
    <sheetView workbookViewId="0">
      <selection activeCell="B4" sqref="B4"/>
    </sheetView>
  </sheetViews>
  <sheetFormatPr defaultRowHeight="16.5" x14ac:dyDescent="0.3"/>
  <cols>
    <col min="3" max="3" width="10.75" bestFit="1" customWidth="1"/>
    <col min="6" max="6" width="9.125" bestFit="1" customWidth="1"/>
  </cols>
  <sheetData>
    <row r="1" spans="1:6" x14ac:dyDescent="0.3">
      <c r="A1" t="s">
        <v>35</v>
      </c>
    </row>
    <row r="3" spans="1:6" x14ac:dyDescent="0.3">
      <c r="A3" s="1"/>
      <c r="B3" s="1"/>
      <c r="C3" s="1"/>
      <c r="D3" s="1"/>
      <c r="E3" s="1"/>
      <c r="F3" s="1"/>
    </row>
    <row r="4" spans="1:6" x14ac:dyDescent="0.3">
      <c r="A4" s="1"/>
      <c r="B4" s="1"/>
      <c r="C4" s="4"/>
      <c r="D4" s="1"/>
      <c r="E4" s="1"/>
      <c r="F4" s="2"/>
    </row>
    <row r="5" spans="1:6" x14ac:dyDescent="0.3">
      <c r="A5" s="1"/>
      <c r="B5" s="1"/>
      <c r="C5" s="4"/>
      <c r="D5" s="1"/>
      <c r="E5" s="1"/>
      <c r="F5" s="2"/>
    </row>
    <row r="6" spans="1:6" x14ac:dyDescent="0.3">
      <c r="A6" s="1"/>
      <c r="B6" s="1"/>
      <c r="C6" s="4"/>
      <c r="D6" s="1"/>
      <c r="E6" s="1"/>
      <c r="F6" s="2"/>
    </row>
    <row r="7" spans="1:6" x14ac:dyDescent="0.3">
      <c r="A7" s="1"/>
      <c r="B7" s="1"/>
      <c r="C7" s="4"/>
      <c r="D7" s="1"/>
      <c r="E7" s="1"/>
      <c r="F7" s="2"/>
    </row>
    <row r="8" spans="1:6" x14ac:dyDescent="0.3">
      <c r="A8" s="1"/>
      <c r="B8" s="1"/>
      <c r="C8" s="4"/>
      <c r="D8" s="1"/>
      <c r="E8" s="1"/>
      <c r="F8" s="2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D1E99-8ED1-4548-8A9C-D24080280F0C}">
  <dimension ref="A1:P41"/>
  <sheetViews>
    <sheetView workbookViewId="0">
      <selection activeCell="P41" sqref="P41"/>
    </sheetView>
  </sheetViews>
  <sheetFormatPr defaultRowHeight="16.5" x14ac:dyDescent="0.3"/>
  <cols>
    <col min="3" max="4" width="11.125" bestFit="1" customWidth="1"/>
  </cols>
  <sheetData>
    <row r="1" spans="1:5" ht="26.25" x14ac:dyDescent="0.3">
      <c r="A1" s="44" t="s">
        <v>0</v>
      </c>
      <c r="B1" s="44"/>
      <c r="C1" s="44"/>
      <c r="D1" s="44"/>
      <c r="E1" s="44"/>
    </row>
    <row r="3" spans="1:5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</row>
    <row r="4" spans="1:5" x14ac:dyDescent="0.3">
      <c r="A4" s="45" t="s">
        <v>6</v>
      </c>
      <c r="B4" s="21" t="s">
        <v>174</v>
      </c>
      <c r="C4" s="4">
        <v>45006</v>
      </c>
      <c r="D4" s="4">
        <v>45376</v>
      </c>
      <c r="E4" s="22">
        <v>4</v>
      </c>
    </row>
    <row r="5" spans="1:5" x14ac:dyDescent="0.3">
      <c r="A5" s="45"/>
      <c r="B5" s="21" t="s">
        <v>8</v>
      </c>
      <c r="C5" s="4">
        <v>45010</v>
      </c>
      <c r="D5" s="4">
        <v>45379</v>
      </c>
      <c r="E5" s="22">
        <v>3</v>
      </c>
    </row>
    <row r="6" spans="1:5" x14ac:dyDescent="0.3">
      <c r="A6" s="45"/>
      <c r="B6" s="21" t="s">
        <v>9</v>
      </c>
      <c r="C6" s="4">
        <v>45005</v>
      </c>
      <c r="D6" s="4">
        <v>45374</v>
      </c>
      <c r="E6" s="22">
        <v>3</v>
      </c>
    </row>
    <row r="7" spans="1:5" x14ac:dyDescent="0.3">
      <c r="A7" s="45"/>
      <c r="B7" s="21" t="s">
        <v>10</v>
      </c>
      <c r="C7" s="4">
        <v>45001</v>
      </c>
      <c r="D7" s="4">
        <v>45368</v>
      </c>
      <c r="E7" s="22">
        <v>1</v>
      </c>
    </row>
    <row r="8" spans="1:5" x14ac:dyDescent="0.3">
      <c r="A8" s="45" t="s">
        <v>11</v>
      </c>
      <c r="B8" s="21" t="s">
        <v>7</v>
      </c>
      <c r="C8" s="4">
        <v>45008</v>
      </c>
      <c r="D8" s="4">
        <v>45379</v>
      </c>
      <c r="E8" s="22">
        <v>5</v>
      </c>
    </row>
    <row r="9" spans="1:5" x14ac:dyDescent="0.3">
      <c r="A9" s="45"/>
      <c r="B9" s="21" t="s">
        <v>8</v>
      </c>
      <c r="C9" s="4">
        <v>45008</v>
      </c>
      <c r="D9" s="4">
        <v>45380</v>
      </c>
      <c r="E9" s="22">
        <v>6</v>
      </c>
    </row>
    <row r="10" spans="1:5" x14ac:dyDescent="0.3">
      <c r="A10" s="45"/>
      <c r="B10" s="21" t="s">
        <v>9</v>
      </c>
      <c r="C10" s="4">
        <v>45001</v>
      </c>
      <c r="D10" s="4">
        <v>45371</v>
      </c>
      <c r="E10" s="22">
        <v>4</v>
      </c>
    </row>
    <row r="11" spans="1:5" x14ac:dyDescent="0.3">
      <c r="A11" s="45"/>
      <c r="B11" s="21" t="s">
        <v>10</v>
      </c>
      <c r="C11" s="4">
        <v>45003</v>
      </c>
      <c r="D11" s="4">
        <v>45370</v>
      </c>
      <c r="E11" s="22">
        <v>1</v>
      </c>
    </row>
    <row r="12" spans="1:5" x14ac:dyDescent="0.3">
      <c r="A12" s="45" t="s">
        <v>12</v>
      </c>
      <c r="B12" s="21" t="s">
        <v>7</v>
      </c>
      <c r="C12" s="4">
        <v>45016</v>
      </c>
      <c r="D12" s="4">
        <v>45386</v>
      </c>
      <c r="E12" s="22">
        <v>4</v>
      </c>
    </row>
    <row r="13" spans="1:5" x14ac:dyDescent="0.3">
      <c r="A13" s="45"/>
      <c r="B13" s="21" t="s">
        <v>8</v>
      </c>
      <c r="C13" s="4">
        <v>45019</v>
      </c>
      <c r="D13" s="4">
        <v>45390</v>
      </c>
      <c r="E13" s="22">
        <v>5</v>
      </c>
    </row>
    <row r="14" spans="1:5" x14ac:dyDescent="0.3">
      <c r="A14" s="45"/>
      <c r="B14" s="21" t="s">
        <v>9</v>
      </c>
      <c r="C14" s="4">
        <v>45014</v>
      </c>
      <c r="D14" s="4">
        <v>45382</v>
      </c>
      <c r="E14" s="22">
        <v>2</v>
      </c>
    </row>
    <row r="15" spans="1:5" x14ac:dyDescent="0.3">
      <c r="A15" s="45"/>
      <c r="B15" s="21" t="s">
        <v>10</v>
      </c>
      <c r="C15" s="4">
        <v>45007</v>
      </c>
      <c r="D15" s="4">
        <v>45375</v>
      </c>
      <c r="E15" s="22">
        <v>2</v>
      </c>
    </row>
    <row r="21" spans="15:15" x14ac:dyDescent="0.3">
      <c r="O21">
        <v>3</v>
      </c>
    </row>
    <row r="41" spans="15:16" x14ac:dyDescent="0.3">
      <c r="O41">
        <v>4</v>
      </c>
      <c r="P41" t="s">
        <v>175</v>
      </c>
    </row>
  </sheetData>
  <mergeCells count="4">
    <mergeCell ref="A1:E1"/>
    <mergeCell ref="A4:A7"/>
    <mergeCell ref="A8:A11"/>
    <mergeCell ref="A12:A15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0A74F-277B-45A2-BDE1-B9D0ECB2BBD8}">
  <dimension ref="A1:P37"/>
  <sheetViews>
    <sheetView workbookViewId="0">
      <selection activeCell="A38" sqref="A38"/>
    </sheetView>
  </sheetViews>
  <sheetFormatPr defaultRowHeight="16.5" x14ac:dyDescent="0.3"/>
  <sheetData>
    <row r="1" spans="1:7" ht="20.25" x14ac:dyDescent="0.3">
      <c r="A1" s="43" t="s">
        <v>13</v>
      </c>
      <c r="B1" s="43"/>
      <c r="C1" s="43"/>
      <c r="D1" s="43"/>
      <c r="E1" s="43"/>
      <c r="F1" s="43"/>
      <c r="G1" s="43"/>
    </row>
    <row r="3" spans="1:7" x14ac:dyDescent="0.3">
      <c r="A3" s="3" t="s">
        <v>14</v>
      </c>
      <c r="B3" s="3" t="s">
        <v>15</v>
      </c>
      <c r="C3" s="3" t="s">
        <v>16</v>
      </c>
      <c r="D3" s="3" t="s">
        <v>17</v>
      </c>
      <c r="E3" s="3" t="s">
        <v>18</v>
      </c>
      <c r="F3" s="3" t="s">
        <v>19</v>
      </c>
      <c r="G3" s="3" t="s">
        <v>20</v>
      </c>
    </row>
    <row r="4" spans="1:7" x14ac:dyDescent="0.3">
      <c r="A4" s="3">
        <v>2102463</v>
      </c>
      <c r="B4" s="3" t="s">
        <v>21</v>
      </c>
      <c r="C4" s="3">
        <v>32</v>
      </c>
      <c r="D4" s="3">
        <v>33</v>
      </c>
      <c r="E4" s="3">
        <v>16</v>
      </c>
      <c r="F4" s="3">
        <v>9</v>
      </c>
      <c r="G4" s="3">
        <v>90</v>
      </c>
    </row>
    <row r="5" spans="1:7" x14ac:dyDescent="0.3">
      <c r="A5" s="3">
        <v>2105407</v>
      </c>
      <c r="B5" s="3" t="s">
        <v>22</v>
      </c>
      <c r="C5" s="3">
        <v>30</v>
      </c>
      <c r="D5" s="3">
        <v>28</v>
      </c>
      <c r="E5" s="3">
        <v>13</v>
      </c>
      <c r="F5" s="3">
        <v>10</v>
      </c>
      <c r="G5" s="3">
        <v>81</v>
      </c>
    </row>
    <row r="6" spans="1:7" x14ac:dyDescent="0.3">
      <c r="A6" s="3">
        <v>2103159</v>
      </c>
      <c r="B6" s="3" t="s">
        <v>23</v>
      </c>
      <c r="C6" s="3">
        <v>27</v>
      </c>
      <c r="D6" s="3">
        <v>26</v>
      </c>
      <c r="E6" s="3">
        <v>15</v>
      </c>
      <c r="F6" s="3">
        <v>8</v>
      </c>
      <c r="G6" s="3">
        <v>76</v>
      </c>
    </row>
    <row r="7" spans="1:7" x14ac:dyDescent="0.3">
      <c r="A7" s="3">
        <v>2102058</v>
      </c>
      <c r="B7" s="3" t="s">
        <v>24</v>
      </c>
      <c r="C7" s="3">
        <v>32</v>
      </c>
      <c r="D7" s="3">
        <v>35</v>
      </c>
      <c r="E7" s="3">
        <v>18</v>
      </c>
      <c r="F7" s="3">
        <v>10</v>
      </c>
      <c r="G7" s="3">
        <v>95</v>
      </c>
    </row>
    <row r="8" spans="1:7" x14ac:dyDescent="0.3">
      <c r="A8" s="3">
        <v>2108673</v>
      </c>
      <c r="B8" s="3" t="s">
        <v>25</v>
      </c>
      <c r="C8" s="3">
        <v>25</v>
      </c>
      <c r="D8" s="3">
        <v>21</v>
      </c>
      <c r="E8" s="3">
        <v>12</v>
      </c>
      <c r="F8" s="3">
        <v>7</v>
      </c>
      <c r="G8" s="3">
        <v>65</v>
      </c>
    </row>
    <row r="9" spans="1:7" x14ac:dyDescent="0.3">
      <c r="A9" s="3">
        <v>2103042</v>
      </c>
      <c r="B9" s="3" t="s">
        <v>26</v>
      </c>
      <c r="C9" s="3">
        <v>33</v>
      </c>
      <c r="D9" s="3">
        <v>33</v>
      </c>
      <c r="E9" s="3">
        <v>17</v>
      </c>
      <c r="F9" s="3">
        <v>10</v>
      </c>
      <c r="G9" s="3">
        <v>93</v>
      </c>
    </row>
    <row r="10" spans="1:7" x14ac:dyDescent="0.3">
      <c r="A10" s="3">
        <v>2102996</v>
      </c>
      <c r="B10" s="3" t="s">
        <v>27</v>
      </c>
      <c r="C10" s="3">
        <v>28</v>
      </c>
      <c r="D10" s="3">
        <v>29</v>
      </c>
      <c r="E10" s="3">
        <v>14</v>
      </c>
      <c r="F10" s="3">
        <v>9</v>
      </c>
      <c r="G10" s="3">
        <v>80</v>
      </c>
    </row>
    <row r="11" spans="1:7" x14ac:dyDescent="0.3">
      <c r="A11" s="3">
        <v>2104871</v>
      </c>
      <c r="B11" s="3" t="s">
        <v>28</v>
      </c>
      <c r="C11" s="3">
        <v>26</v>
      </c>
      <c r="D11" s="3">
        <v>30</v>
      </c>
      <c r="E11" s="3">
        <v>15</v>
      </c>
      <c r="F11" s="3">
        <v>8</v>
      </c>
      <c r="G11" s="3">
        <v>79</v>
      </c>
    </row>
    <row r="12" spans="1:7" x14ac:dyDescent="0.3">
      <c r="A12" s="3">
        <v>2107570</v>
      </c>
      <c r="B12" s="3" t="s">
        <v>29</v>
      </c>
      <c r="C12" s="3">
        <v>35</v>
      </c>
      <c r="D12" s="3">
        <v>34</v>
      </c>
      <c r="E12" s="3">
        <v>19</v>
      </c>
      <c r="F12" s="3">
        <v>10</v>
      </c>
      <c r="G12" s="3">
        <v>98</v>
      </c>
    </row>
    <row r="13" spans="1:7" x14ac:dyDescent="0.3">
      <c r="A13" s="3">
        <v>2102918</v>
      </c>
      <c r="B13" s="3" t="s">
        <v>30</v>
      </c>
      <c r="C13" s="3">
        <v>34</v>
      </c>
      <c r="D13" s="3">
        <v>33</v>
      </c>
      <c r="E13" s="3">
        <v>20</v>
      </c>
      <c r="F13" s="3">
        <v>10</v>
      </c>
      <c r="G13" s="3">
        <v>97</v>
      </c>
    </row>
    <row r="14" spans="1:7" x14ac:dyDescent="0.3">
      <c r="A14" s="3">
        <v>2107164</v>
      </c>
      <c r="B14" s="3" t="s">
        <v>31</v>
      </c>
      <c r="C14" s="3">
        <v>30</v>
      </c>
      <c r="D14" s="3">
        <v>31</v>
      </c>
      <c r="E14" s="3">
        <v>16</v>
      </c>
      <c r="F14" s="3">
        <v>9</v>
      </c>
      <c r="G14" s="3">
        <v>86</v>
      </c>
    </row>
    <row r="15" spans="1:7" x14ac:dyDescent="0.3">
      <c r="A15" s="3">
        <v>2105060</v>
      </c>
      <c r="B15" s="3" t="s">
        <v>32</v>
      </c>
      <c r="C15" s="3">
        <v>29</v>
      </c>
      <c r="D15" s="3">
        <v>26</v>
      </c>
      <c r="E15" s="3">
        <v>15</v>
      </c>
      <c r="F15" s="3">
        <v>10</v>
      </c>
      <c r="G15" s="3">
        <v>80</v>
      </c>
    </row>
    <row r="16" spans="1:7" x14ac:dyDescent="0.3">
      <c r="A16" s="3">
        <v>2106865</v>
      </c>
      <c r="B16" s="3" t="s">
        <v>33</v>
      </c>
      <c r="C16" s="3">
        <v>31</v>
      </c>
      <c r="D16" s="3">
        <v>32</v>
      </c>
      <c r="E16" s="3">
        <v>17</v>
      </c>
      <c r="F16" s="3">
        <v>10</v>
      </c>
      <c r="G16" s="3">
        <v>90</v>
      </c>
    </row>
    <row r="17" spans="1:16" x14ac:dyDescent="0.3">
      <c r="A17" s="3">
        <v>2103671</v>
      </c>
      <c r="B17" s="3" t="s">
        <v>34</v>
      </c>
      <c r="C17" s="3">
        <v>33</v>
      </c>
      <c r="D17" s="3">
        <v>29</v>
      </c>
      <c r="E17" s="3">
        <v>13</v>
      </c>
      <c r="F17" s="3">
        <v>8</v>
      </c>
      <c r="G17" s="3">
        <v>83</v>
      </c>
    </row>
    <row r="27" spans="1:16" x14ac:dyDescent="0.3">
      <c r="P27">
        <v>1</v>
      </c>
    </row>
    <row r="37" spans="1:1" x14ac:dyDescent="0.3">
      <c r="A37" t="s">
        <v>176</v>
      </c>
    </row>
  </sheetData>
  <mergeCells count="1">
    <mergeCell ref="A1:G1"/>
  </mergeCells>
  <phoneticPr fontId="1" type="noConversion"/>
  <conditionalFormatting sqref="A4:G17">
    <cfRule type="expression" dxfId="0" priority="1">
      <formula>LEFT($B4,1)="김"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ABE66-71B4-4391-A877-0024B5BD3DF9}">
  <dimension ref="A1:L36"/>
  <sheetViews>
    <sheetView workbookViewId="0"/>
  </sheetViews>
  <sheetFormatPr defaultRowHeight="16.5" x14ac:dyDescent="0.3"/>
  <cols>
    <col min="4" max="4" width="10" bestFit="1" customWidth="1"/>
    <col min="9" max="9" width="10.625" bestFit="1" customWidth="1"/>
  </cols>
  <sheetData>
    <row r="1" spans="1:12" x14ac:dyDescent="0.3">
      <c r="A1" s="9" t="s">
        <v>103</v>
      </c>
      <c r="B1" s="10" t="s">
        <v>104</v>
      </c>
      <c r="F1" s="9" t="s">
        <v>105</v>
      </c>
      <c r="G1" s="10" t="s">
        <v>106</v>
      </c>
    </row>
    <row r="2" spans="1:12" x14ac:dyDescent="0.3">
      <c r="A2" s="3" t="s">
        <v>107</v>
      </c>
      <c r="B2" s="3" t="s">
        <v>108</v>
      </c>
      <c r="C2" s="3" t="s">
        <v>109</v>
      </c>
      <c r="D2" s="11" t="s">
        <v>110</v>
      </c>
      <c r="F2" s="3" t="s">
        <v>111</v>
      </c>
      <c r="G2" s="3" t="s">
        <v>112</v>
      </c>
      <c r="H2" s="3" t="s">
        <v>113</v>
      </c>
      <c r="I2" s="3" t="s">
        <v>114</v>
      </c>
      <c r="J2" s="3" t="s">
        <v>115</v>
      </c>
      <c r="K2" s="3" t="s">
        <v>116</v>
      </c>
      <c r="L2" s="11" t="s">
        <v>89</v>
      </c>
    </row>
    <row r="3" spans="1:12" x14ac:dyDescent="0.3">
      <c r="A3" s="3" t="s">
        <v>117</v>
      </c>
      <c r="B3" s="3" t="s">
        <v>118</v>
      </c>
      <c r="C3" s="3">
        <v>120</v>
      </c>
      <c r="D3" s="3"/>
      <c r="F3" s="3" t="s">
        <v>119</v>
      </c>
      <c r="G3" s="3">
        <v>86</v>
      </c>
      <c r="H3" s="3">
        <v>88</v>
      </c>
      <c r="I3" s="3">
        <v>92</v>
      </c>
      <c r="J3" s="3">
        <v>86</v>
      </c>
      <c r="K3" s="3">
        <v>90</v>
      </c>
      <c r="L3" s="3"/>
    </row>
    <row r="4" spans="1:12" x14ac:dyDescent="0.3">
      <c r="A4" s="3" t="s">
        <v>120</v>
      </c>
      <c r="B4" s="3" t="s">
        <v>121</v>
      </c>
      <c r="C4" s="3">
        <v>100</v>
      </c>
      <c r="D4" s="3"/>
      <c r="F4" s="3" t="s">
        <v>122</v>
      </c>
      <c r="G4" s="3">
        <v>92</v>
      </c>
      <c r="H4" s="3">
        <v>93</v>
      </c>
      <c r="I4" s="3">
        <v>94</v>
      </c>
      <c r="J4" s="3">
        <v>93</v>
      </c>
      <c r="K4" s="3">
        <v>94</v>
      </c>
      <c r="L4" s="3"/>
    </row>
    <row r="5" spans="1:12" x14ac:dyDescent="0.3">
      <c r="A5" s="3" t="s">
        <v>123</v>
      </c>
      <c r="B5" s="3" t="s">
        <v>118</v>
      </c>
      <c r="C5" s="3">
        <v>150</v>
      </c>
      <c r="D5" s="3"/>
      <c r="F5" s="3" t="s">
        <v>124</v>
      </c>
      <c r="G5" s="3">
        <v>94</v>
      </c>
      <c r="H5" s="3">
        <v>84</v>
      </c>
      <c r="I5" s="3">
        <v>88</v>
      </c>
      <c r="J5" s="3">
        <v>92</v>
      </c>
      <c r="K5" s="3">
        <v>90</v>
      </c>
      <c r="L5" s="3"/>
    </row>
    <row r="6" spans="1:12" x14ac:dyDescent="0.3">
      <c r="A6" s="3" t="s">
        <v>125</v>
      </c>
      <c r="B6" s="3" t="s">
        <v>118</v>
      </c>
      <c r="C6" s="3">
        <v>180</v>
      </c>
      <c r="D6" s="3"/>
      <c r="F6" s="3" t="s">
        <v>126</v>
      </c>
      <c r="G6" s="3">
        <v>79</v>
      </c>
      <c r="H6" s="3">
        <v>84</v>
      </c>
      <c r="I6" s="3">
        <v>87</v>
      </c>
      <c r="J6" s="3">
        <v>83</v>
      </c>
      <c r="K6" s="3">
        <v>85</v>
      </c>
      <c r="L6" s="3"/>
    </row>
    <row r="7" spans="1:12" x14ac:dyDescent="0.3">
      <c r="A7" s="3" t="s">
        <v>127</v>
      </c>
      <c r="B7" s="3" t="s">
        <v>121</v>
      </c>
      <c r="C7" s="3">
        <v>130</v>
      </c>
      <c r="D7" s="3"/>
      <c r="F7" s="3" t="s">
        <v>128</v>
      </c>
      <c r="G7" s="3">
        <v>82</v>
      </c>
      <c r="H7" s="3">
        <v>72</v>
      </c>
      <c r="I7" s="3">
        <v>75</v>
      </c>
      <c r="J7" s="3">
        <v>80</v>
      </c>
      <c r="K7" s="3">
        <v>76</v>
      </c>
      <c r="L7" s="3"/>
    </row>
    <row r="8" spans="1:12" x14ac:dyDescent="0.3">
      <c r="A8" s="3" t="s">
        <v>129</v>
      </c>
      <c r="B8" s="3" t="s">
        <v>121</v>
      </c>
      <c r="C8" s="3">
        <v>120</v>
      </c>
      <c r="D8" s="3"/>
      <c r="F8" s="3" t="s">
        <v>130</v>
      </c>
      <c r="G8" s="3">
        <v>69</v>
      </c>
      <c r="H8" s="3">
        <v>68</v>
      </c>
      <c r="I8" s="3">
        <v>69</v>
      </c>
      <c r="J8" s="3">
        <v>65</v>
      </c>
      <c r="K8" s="3">
        <v>60</v>
      </c>
      <c r="L8" s="3"/>
    </row>
    <row r="9" spans="1:12" x14ac:dyDescent="0.3">
      <c r="A9" s="3" t="s">
        <v>131</v>
      </c>
      <c r="B9" s="3" t="s">
        <v>132</v>
      </c>
      <c r="C9" s="3">
        <v>160</v>
      </c>
      <c r="D9" s="3"/>
      <c r="F9" s="3" t="s">
        <v>133</v>
      </c>
      <c r="G9" s="3">
        <v>77</v>
      </c>
      <c r="H9" s="3">
        <v>82</v>
      </c>
      <c r="I9" s="3">
        <v>71</v>
      </c>
      <c r="J9" s="3">
        <v>80</v>
      </c>
      <c r="K9" s="3">
        <v>75</v>
      </c>
      <c r="L9" s="3"/>
    </row>
    <row r="10" spans="1:12" x14ac:dyDescent="0.3">
      <c r="A10" s="3" t="s">
        <v>134</v>
      </c>
      <c r="B10" s="3" t="s">
        <v>132</v>
      </c>
      <c r="C10" s="3">
        <v>150</v>
      </c>
      <c r="D10" s="3"/>
      <c r="F10" s="3" t="s">
        <v>135</v>
      </c>
      <c r="G10" s="3">
        <v>82</v>
      </c>
      <c r="H10" s="3">
        <v>84</v>
      </c>
      <c r="I10" s="3">
        <v>86</v>
      </c>
      <c r="J10" s="3">
        <v>90</v>
      </c>
      <c r="K10" s="3">
        <v>84</v>
      </c>
      <c r="L10" s="3"/>
    </row>
    <row r="11" spans="1:12" x14ac:dyDescent="0.3">
      <c r="A11" s="3" t="s">
        <v>136</v>
      </c>
      <c r="B11" s="3" t="s">
        <v>121</v>
      </c>
      <c r="C11" s="3">
        <v>180</v>
      </c>
      <c r="D11" s="3"/>
      <c r="F11" s="3" t="s">
        <v>137</v>
      </c>
      <c r="G11" s="3">
        <v>93</v>
      </c>
      <c r="H11" s="3">
        <v>91</v>
      </c>
      <c r="I11" s="3">
        <v>95</v>
      </c>
      <c r="J11" s="3">
        <v>93</v>
      </c>
      <c r="K11" s="3">
        <v>95</v>
      </c>
      <c r="L11" s="3"/>
    </row>
    <row r="13" spans="1:12" x14ac:dyDescent="0.3">
      <c r="A13" s="9" t="s">
        <v>138</v>
      </c>
      <c r="B13" s="10" t="s">
        <v>139</v>
      </c>
      <c r="F13" s="12" t="s">
        <v>140</v>
      </c>
      <c r="G13" s="13" t="s">
        <v>141</v>
      </c>
      <c r="H13" s="14"/>
      <c r="I13" s="15"/>
    </row>
    <row r="14" spans="1:12" x14ac:dyDescent="0.3">
      <c r="A14" s="3" t="s">
        <v>142</v>
      </c>
      <c r="B14" s="3" t="s">
        <v>143</v>
      </c>
      <c r="C14" s="3" t="s">
        <v>144</v>
      </c>
      <c r="D14" s="3" t="s">
        <v>145</v>
      </c>
      <c r="F14" s="16" t="s">
        <v>146</v>
      </c>
      <c r="G14" s="16" t="s">
        <v>147</v>
      </c>
      <c r="H14" s="16" t="s">
        <v>148</v>
      </c>
      <c r="I14" s="16" t="s">
        <v>149</v>
      </c>
    </row>
    <row r="15" spans="1:12" x14ac:dyDescent="0.3">
      <c r="A15" s="3">
        <v>168001</v>
      </c>
      <c r="B15" s="3" t="s">
        <v>150</v>
      </c>
      <c r="C15" s="3">
        <v>35</v>
      </c>
      <c r="D15" s="17">
        <v>7.6006944444444446E-2</v>
      </c>
      <c r="F15" s="18" t="s">
        <v>151</v>
      </c>
      <c r="G15" s="16" t="s">
        <v>152</v>
      </c>
      <c r="H15" s="16">
        <v>243</v>
      </c>
      <c r="I15" s="19">
        <f>H15*12500</f>
        <v>3037500</v>
      </c>
    </row>
    <row r="16" spans="1:12" x14ac:dyDescent="0.3">
      <c r="A16" s="3">
        <v>168002</v>
      </c>
      <c r="B16" s="3" t="s">
        <v>153</v>
      </c>
      <c r="C16" s="3">
        <v>42</v>
      </c>
      <c r="D16" s="17">
        <v>7.3506944444444444E-2</v>
      </c>
      <c r="F16" s="18" t="s">
        <v>151</v>
      </c>
      <c r="G16" s="16" t="s">
        <v>154</v>
      </c>
      <c r="H16" s="16">
        <v>385</v>
      </c>
      <c r="I16" s="19">
        <f>H16*12500</f>
        <v>4812500</v>
      </c>
    </row>
    <row r="17" spans="1:10" x14ac:dyDescent="0.3">
      <c r="A17" s="3">
        <v>168003</v>
      </c>
      <c r="B17" s="3" t="s">
        <v>7</v>
      </c>
      <c r="C17" s="3">
        <v>29</v>
      </c>
      <c r="D17" s="17">
        <v>8.5717592592592595E-2</v>
      </c>
      <c r="F17" s="18" t="s">
        <v>151</v>
      </c>
      <c r="G17" s="16" t="s">
        <v>155</v>
      </c>
      <c r="H17" s="16">
        <v>196</v>
      </c>
      <c r="I17" s="19">
        <f>H17*12500</f>
        <v>2450000</v>
      </c>
    </row>
    <row r="18" spans="1:10" x14ac:dyDescent="0.3">
      <c r="A18" s="3">
        <v>168004</v>
      </c>
      <c r="B18" s="3" t="s">
        <v>156</v>
      </c>
      <c r="C18" s="3">
        <v>38</v>
      </c>
      <c r="D18" s="17">
        <v>7.7256944444444434E-2</v>
      </c>
      <c r="F18" s="18" t="s">
        <v>157</v>
      </c>
      <c r="G18" s="16" t="s">
        <v>152</v>
      </c>
      <c r="H18" s="16">
        <v>134</v>
      </c>
      <c r="I18" s="19">
        <f>H18*9500</f>
        <v>1273000</v>
      </c>
    </row>
    <row r="19" spans="1:10" x14ac:dyDescent="0.3">
      <c r="A19" s="3">
        <v>168005</v>
      </c>
      <c r="B19" s="3" t="s">
        <v>153</v>
      </c>
      <c r="C19" s="3">
        <v>44</v>
      </c>
      <c r="D19" s="17">
        <v>6.3981481481481486E-2</v>
      </c>
      <c r="F19" s="18" t="s">
        <v>157</v>
      </c>
      <c r="G19" s="16" t="s">
        <v>154</v>
      </c>
      <c r="H19" s="16">
        <v>310</v>
      </c>
      <c r="I19" s="19">
        <f>H19*9500</f>
        <v>2945000</v>
      </c>
    </row>
    <row r="20" spans="1:10" x14ac:dyDescent="0.3">
      <c r="A20" s="3">
        <v>168006</v>
      </c>
      <c r="B20" s="3" t="s">
        <v>158</v>
      </c>
      <c r="C20" s="3">
        <v>51</v>
      </c>
      <c r="D20" s="17">
        <v>7.075231481481481E-2</v>
      </c>
      <c r="F20" s="18" t="s">
        <v>157</v>
      </c>
      <c r="G20" s="16" t="s">
        <v>155</v>
      </c>
      <c r="H20" s="16">
        <v>251</v>
      </c>
      <c r="I20" s="19">
        <f>H20*9500</f>
        <v>2384500</v>
      </c>
    </row>
    <row r="21" spans="1:10" x14ac:dyDescent="0.3">
      <c r="A21" s="3">
        <v>168007</v>
      </c>
      <c r="B21" s="3" t="s">
        <v>150</v>
      </c>
      <c r="C21" s="3">
        <v>32</v>
      </c>
      <c r="D21" s="17">
        <v>8.4224537037037028E-2</v>
      </c>
      <c r="F21" s="18" t="s">
        <v>159</v>
      </c>
      <c r="G21" s="16" t="s">
        <v>152</v>
      </c>
      <c r="H21" s="16">
        <v>89</v>
      </c>
      <c r="I21" s="19">
        <f>H21*85500</f>
        <v>7609500</v>
      </c>
    </row>
    <row r="22" spans="1:10" x14ac:dyDescent="0.3">
      <c r="A22" s="3">
        <v>168008</v>
      </c>
      <c r="B22" s="3" t="s">
        <v>7</v>
      </c>
      <c r="C22" s="3">
        <v>40</v>
      </c>
      <c r="D22" s="17">
        <v>6.9004629629629624E-2</v>
      </c>
      <c r="F22" s="18" t="s">
        <v>159</v>
      </c>
      <c r="G22" s="16" t="s">
        <v>154</v>
      </c>
      <c r="H22" s="16">
        <v>101</v>
      </c>
      <c r="I22" s="19">
        <f>H22*85500</f>
        <v>8635500</v>
      </c>
    </row>
    <row r="23" spans="1:10" x14ac:dyDescent="0.3">
      <c r="A23" s="3">
        <v>168009</v>
      </c>
      <c r="B23" s="3" t="s">
        <v>156</v>
      </c>
      <c r="C23" s="3">
        <v>23</v>
      </c>
      <c r="D23" s="17">
        <v>8.0844907407407407E-2</v>
      </c>
      <c r="F23" s="18" t="s">
        <v>159</v>
      </c>
      <c r="G23" s="16" t="s">
        <v>155</v>
      </c>
      <c r="H23" s="16">
        <v>67</v>
      </c>
      <c r="I23" s="19">
        <f>H23*85500</f>
        <v>5728500</v>
      </c>
    </row>
    <row r="24" spans="1:10" x14ac:dyDescent="0.3">
      <c r="A24" s="46" t="s">
        <v>160</v>
      </c>
      <c r="B24" s="47"/>
      <c r="C24" s="48"/>
      <c r="D24" s="49"/>
      <c r="F24" s="50" t="s">
        <v>161</v>
      </c>
      <c r="G24" s="51"/>
      <c r="H24" s="52"/>
      <c r="I24" s="20"/>
    </row>
    <row r="26" spans="1:10" x14ac:dyDescent="0.3">
      <c r="A26" s="9" t="s">
        <v>162</v>
      </c>
      <c r="B26" s="10" t="s">
        <v>163</v>
      </c>
    </row>
    <row r="27" spans="1:10" x14ac:dyDescent="0.3">
      <c r="A27" s="3" t="s">
        <v>164</v>
      </c>
      <c r="B27" s="3" t="s">
        <v>165</v>
      </c>
      <c r="C27" s="3" t="s">
        <v>67</v>
      </c>
      <c r="D27" s="11" t="s">
        <v>166</v>
      </c>
      <c r="F27" t="s">
        <v>167</v>
      </c>
    </row>
    <row r="28" spans="1:10" x14ac:dyDescent="0.3">
      <c r="A28" s="3">
        <v>1</v>
      </c>
      <c r="B28" s="3" t="s">
        <v>168</v>
      </c>
      <c r="C28" s="3">
        <v>3</v>
      </c>
      <c r="D28" s="5"/>
      <c r="F28" s="3" t="s">
        <v>165</v>
      </c>
      <c r="G28" s="3" t="s">
        <v>169</v>
      </c>
      <c r="H28" s="3" t="s">
        <v>168</v>
      </c>
      <c r="I28" s="3" t="s">
        <v>170</v>
      </c>
      <c r="J28" s="3" t="s">
        <v>171</v>
      </c>
    </row>
    <row r="29" spans="1:10" x14ac:dyDescent="0.3">
      <c r="A29" s="3">
        <v>2</v>
      </c>
      <c r="B29" s="3" t="s">
        <v>171</v>
      </c>
      <c r="C29" s="3">
        <v>2</v>
      </c>
      <c r="D29" s="5"/>
      <c r="F29" s="3" t="s">
        <v>172</v>
      </c>
      <c r="G29" s="5">
        <v>3500</v>
      </c>
      <c r="H29" s="5">
        <v>5000</v>
      </c>
      <c r="I29" s="5">
        <v>5500</v>
      </c>
      <c r="J29" s="5">
        <v>7000</v>
      </c>
    </row>
    <row r="30" spans="1:10" x14ac:dyDescent="0.3">
      <c r="A30" s="3">
        <v>3</v>
      </c>
      <c r="B30" s="3" t="s">
        <v>169</v>
      </c>
      <c r="C30" s="3">
        <v>5</v>
      </c>
      <c r="D30" s="5"/>
    </row>
    <row r="31" spans="1:10" x14ac:dyDescent="0.3">
      <c r="A31" s="3">
        <v>4</v>
      </c>
      <c r="B31" s="3" t="s">
        <v>170</v>
      </c>
      <c r="C31" s="3">
        <v>3</v>
      </c>
      <c r="D31" s="5"/>
    </row>
    <row r="32" spans="1:10" x14ac:dyDescent="0.3">
      <c r="A32" s="3">
        <v>5</v>
      </c>
      <c r="B32" s="3" t="s">
        <v>170</v>
      </c>
      <c r="C32" s="3">
        <v>2</v>
      </c>
      <c r="D32" s="5"/>
    </row>
    <row r="33" spans="1:4" x14ac:dyDescent="0.3">
      <c r="A33" s="3">
        <v>6</v>
      </c>
      <c r="B33" s="3" t="s">
        <v>173</v>
      </c>
      <c r="C33" s="3">
        <v>4</v>
      </c>
      <c r="D33" s="5"/>
    </row>
    <row r="34" spans="1:4" x14ac:dyDescent="0.3">
      <c r="A34" s="3">
        <v>7</v>
      </c>
      <c r="B34" s="3" t="s">
        <v>171</v>
      </c>
      <c r="C34" s="3">
        <v>3</v>
      </c>
      <c r="D34" s="5"/>
    </row>
    <row r="35" spans="1:4" x14ac:dyDescent="0.3">
      <c r="A35" s="3">
        <v>8</v>
      </c>
      <c r="B35" s="3" t="s">
        <v>168</v>
      </c>
      <c r="C35" s="3">
        <v>5</v>
      </c>
      <c r="D35" s="5"/>
    </row>
    <row r="36" spans="1:4" x14ac:dyDescent="0.3">
      <c r="A36" s="3">
        <v>9</v>
      </c>
      <c r="B36" s="3" t="s">
        <v>169</v>
      </c>
      <c r="C36" s="3">
        <v>6</v>
      </c>
      <c r="D36" s="5"/>
    </row>
  </sheetData>
  <mergeCells count="3">
    <mergeCell ref="A24:B24"/>
    <mergeCell ref="C24:D24"/>
    <mergeCell ref="F24:H24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7BD88-7593-46CF-9712-FD392F193CB3}">
  <dimension ref="A1:R75"/>
  <sheetViews>
    <sheetView topLeftCell="A25" workbookViewId="0">
      <selection activeCell="P76" sqref="P76"/>
    </sheetView>
  </sheetViews>
  <sheetFormatPr defaultRowHeight="16.5" outlineLevelRow="3" x14ac:dyDescent="0.3"/>
  <cols>
    <col min="4" max="7" width="10.625" bestFit="1" customWidth="1"/>
  </cols>
  <sheetData>
    <row r="1" spans="1:7" ht="20.25" x14ac:dyDescent="0.3">
      <c r="A1" s="43" t="s">
        <v>36</v>
      </c>
      <c r="B1" s="43"/>
      <c r="C1" s="43"/>
      <c r="D1" s="43"/>
      <c r="E1" s="43"/>
      <c r="F1" s="43"/>
      <c r="G1" s="43"/>
    </row>
    <row r="3" spans="1:7" x14ac:dyDescent="0.3">
      <c r="A3" s="3" t="s">
        <v>37</v>
      </c>
      <c r="B3" s="3" t="s">
        <v>38</v>
      </c>
      <c r="C3" s="3" t="s">
        <v>39</v>
      </c>
      <c r="D3" s="3" t="s">
        <v>40</v>
      </c>
      <c r="E3" s="3" t="s">
        <v>41</v>
      </c>
      <c r="F3" s="3" t="s">
        <v>42</v>
      </c>
      <c r="G3" s="3" t="s">
        <v>43</v>
      </c>
    </row>
    <row r="4" spans="1:7" outlineLevel="3" x14ac:dyDescent="0.3">
      <c r="A4" s="3" t="s">
        <v>44</v>
      </c>
      <c r="B4" s="3" t="s">
        <v>45</v>
      </c>
      <c r="C4" s="3" t="s">
        <v>46</v>
      </c>
      <c r="D4" s="5">
        <v>4823000</v>
      </c>
      <c r="E4" s="5">
        <v>1929000</v>
      </c>
      <c r="F4" s="5">
        <v>1080000</v>
      </c>
      <c r="G4" s="5">
        <v>5672000</v>
      </c>
    </row>
    <row r="5" spans="1:7" outlineLevel="3" x14ac:dyDescent="0.3">
      <c r="A5" s="3" t="s">
        <v>44</v>
      </c>
      <c r="B5" s="3" t="s">
        <v>53</v>
      </c>
      <c r="C5" s="3" t="s">
        <v>52</v>
      </c>
      <c r="D5" s="5">
        <v>4186000</v>
      </c>
      <c r="E5" s="5">
        <v>1674000</v>
      </c>
      <c r="F5" s="5">
        <v>938000</v>
      </c>
      <c r="G5" s="5">
        <v>4922000</v>
      </c>
    </row>
    <row r="6" spans="1:7" outlineLevel="3" x14ac:dyDescent="0.3">
      <c r="A6" s="3" t="s">
        <v>44</v>
      </c>
      <c r="B6" s="3" t="s">
        <v>57</v>
      </c>
      <c r="C6" s="3" t="s">
        <v>56</v>
      </c>
      <c r="D6" s="5">
        <v>3770000</v>
      </c>
      <c r="E6" s="5">
        <v>1508000</v>
      </c>
      <c r="F6" s="5">
        <v>844000</v>
      </c>
      <c r="G6" s="5">
        <v>4434000</v>
      </c>
    </row>
    <row r="7" spans="1:7" outlineLevel="3" x14ac:dyDescent="0.3">
      <c r="A7" s="3" t="s">
        <v>44</v>
      </c>
      <c r="B7" s="3" t="s">
        <v>61</v>
      </c>
      <c r="C7" s="3" t="s">
        <v>60</v>
      </c>
      <c r="D7" s="5">
        <v>3549000</v>
      </c>
      <c r="E7" s="5">
        <v>1420000</v>
      </c>
      <c r="F7" s="5">
        <v>795000</v>
      </c>
      <c r="G7" s="5">
        <v>4174000</v>
      </c>
    </row>
    <row r="8" spans="1:7" outlineLevel="2" x14ac:dyDescent="0.3">
      <c r="A8" s="23" t="s">
        <v>181</v>
      </c>
      <c r="B8" s="3"/>
      <c r="C8" s="3"/>
      <c r="D8" s="5">
        <f>SUBTOTAL(1,D4:D7)</f>
        <v>4082000</v>
      </c>
      <c r="E8" s="5">
        <f>SUBTOTAL(1,E4:E7)</f>
        <v>1632750</v>
      </c>
      <c r="F8" s="5">
        <f>SUBTOTAL(1,F4:F7)</f>
        <v>914250</v>
      </c>
      <c r="G8" s="5"/>
    </row>
    <row r="9" spans="1:7" outlineLevel="1" x14ac:dyDescent="0.3">
      <c r="A9" s="23" t="s">
        <v>177</v>
      </c>
      <c r="B9" s="3"/>
      <c r="C9" s="3"/>
      <c r="D9" s="5"/>
      <c r="E9" s="5"/>
      <c r="F9" s="5"/>
      <c r="G9" s="5">
        <f>SUBTOTAL(4,G4:G7)</f>
        <v>5672000</v>
      </c>
    </row>
    <row r="10" spans="1:7" outlineLevel="3" x14ac:dyDescent="0.3">
      <c r="A10" s="3" t="s">
        <v>47</v>
      </c>
      <c r="B10" s="3" t="s">
        <v>48</v>
      </c>
      <c r="C10" s="3" t="s">
        <v>46</v>
      </c>
      <c r="D10" s="5">
        <v>4979000</v>
      </c>
      <c r="E10" s="5">
        <v>1992000</v>
      </c>
      <c r="F10" s="5">
        <v>1115000</v>
      </c>
      <c r="G10" s="5">
        <v>5856000</v>
      </c>
    </row>
    <row r="11" spans="1:7" outlineLevel="3" x14ac:dyDescent="0.3">
      <c r="A11" s="3" t="s">
        <v>47</v>
      </c>
      <c r="B11" s="3" t="s">
        <v>54</v>
      </c>
      <c r="C11" s="3" t="s">
        <v>52</v>
      </c>
      <c r="D11" s="5">
        <v>4095000</v>
      </c>
      <c r="E11" s="5">
        <v>1638000</v>
      </c>
      <c r="F11" s="5">
        <v>917000</v>
      </c>
      <c r="G11" s="5">
        <v>4816000</v>
      </c>
    </row>
    <row r="12" spans="1:7" outlineLevel="3" x14ac:dyDescent="0.3">
      <c r="A12" s="3" t="s">
        <v>47</v>
      </c>
      <c r="B12" s="3" t="s">
        <v>58</v>
      </c>
      <c r="C12" s="3" t="s">
        <v>56</v>
      </c>
      <c r="D12" s="5">
        <v>3718000</v>
      </c>
      <c r="E12" s="5">
        <v>1487000</v>
      </c>
      <c r="F12" s="5">
        <v>833000</v>
      </c>
      <c r="G12" s="5">
        <v>4372000</v>
      </c>
    </row>
    <row r="13" spans="1:7" outlineLevel="3" x14ac:dyDescent="0.3">
      <c r="A13" s="3" t="s">
        <v>47</v>
      </c>
      <c r="B13" s="3" t="s">
        <v>59</v>
      </c>
      <c r="C13" s="3" t="s">
        <v>60</v>
      </c>
      <c r="D13" s="5">
        <v>3588000</v>
      </c>
      <c r="E13" s="5">
        <v>1435000</v>
      </c>
      <c r="F13" s="5">
        <v>804000</v>
      </c>
      <c r="G13" s="5">
        <v>4219000</v>
      </c>
    </row>
    <row r="14" spans="1:7" outlineLevel="2" x14ac:dyDescent="0.3">
      <c r="A14" s="23" t="s">
        <v>182</v>
      </c>
      <c r="B14" s="3"/>
      <c r="C14" s="3"/>
      <c r="D14" s="5">
        <f>SUBTOTAL(1,D10:D13)</f>
        <v>4095000</v>
      </c>
      <c r="E14" s="5">
        <f>SUBTOTAL(1,E10:E13)</f>
        <v>1638000</v>
      </c>
      <c r="F14" s="5">
        <f>SUBTOTAL(1,F10:F13)</f>
        <v>917250</v>
      </c>
      <c r="G14" s="5"/>
    </row>
    <row r="15" spans="1:7" outlineLevel="1" x14ac:dyDescent="0.3">
      <c r="A15" s="23" t="s">
        <v>178</v>
      </c>
      <c r="B15" s="3"/>
      <c r="C15" s="3"/>
      <c r="D15" s="5"/>
      <c r="E15" s="5"/>
      <c r="F15" s="5"/>
      <c r="G15" s="5">
        <f>SUBTOTAL(4,G10:G13)</f>
        <v>5856000</v>
      </c>
    </row>
    <row r="16" spans="1:7" outlineLevel="3" x14ac:dyDescent="0.3">
      <c r="A16" s="3" t="s">
        <v>49</v>
      </c>
      <c r="B16" s="3" t="s">
        <v>50</v>
      </c>
      <c r="C16" s="3" t="s">
        <v>46</v>
      </c>
      <c r="D16" s="5">
        <v>4771000</v>
      </c>
      <c r="E16" s="5">
        <v>1908000</v>
      </c>
      <c r="F16" s="5">
        <v>1069000</v>
      </c>
      <c r="G16" s="5">
        <v>5610000</v>
      </c>
    </row>
    <row r="17" spans="1:7" outlineLevel="3" x14ac:dyDescent="0.3">
      <c r="A17" s="3" t="s">
        <v>49</v>
      </c>
      <c r="B17" s="3" t="s">
        <v>51</v>
      </c>
      <c r="C17" s="3" t="s">
        <v>52</v>
      </c>
      <c r="D17" s="5">
        <v>4342000</v>
      </c>
      <c r="E17" s="5">
        <v>1737000</v>
      </c>
      <c r="F17" s="5">
        <v>973000</v>
      </c>
      <c r="G17" s="5">
        <v>5106000</v>
      </c>
    </row>
    <row r="18" spans="1:7" outlineLevel="3" x14ac:dyDescent="0.3">
      <c r="A18" s="3" t="s">
        <v>49</v>
      </c>
      <c r="B18" s="3" t="s">
        <v>55</v>
      </c>
      <c r="C18" s="3" t="s">
        <v>56</v>
      </c>
      <c r="D18" s="5">
        <v>3822000</v>
      </c>
      <c r="E18" s="5">
        <v>1529000</v>
      </c>
      <c r="F18" s="5">
        <v>856000</v>
      </c>
      <c r="G18" s="5">
        <v>4495000</v>
      </c>
    </row>
    <row r="19" spans="1:7" outlineLevel="3" x14ac:dyDescent="0.3">
      <c r="A19" s="3" t="s">
        <v>49</v>
      </c>
      <c r="B19" s="3" t="s">
        <v>62</v>
      </c>
      <c r="C19" s="3" t="s">
        <v>60</v>
      </c>
      <c r="D19" s="5">
        <v>3484000</v>
      </c>
      <c r="E19" s="5">
        <v>1394000</v>
      </c>
      <c r="F19" s="5">
        <v>780000</v>
      </c>
      <c r="G19" s="5">
        <v>4098000</v>
      </c>
    </row>
    <row r="20" spans="1:7" outlineLevel="2" x14ac:dyDescent="0.3">
      <c r="A20" s="25" t="s">
        <v>183</v>
      </c>
      <c r="B20" s="1"/>
      <c r="C20" s="1"/>
      <c r="D20" s="24">
        <f>SUBTOTAL(1,D16:D19)</f>
        <v>4104750</v>
      </c>
      <c r="E20" s="24">
        <f>SUBTOTAL(1,E16:E19)</f>
        <v>1642000</v>
      </c>
      <c r="F20" s="24">
        <f>SUBTOTAL(1,F16:F19)</f>
        <v>919500</v>
      </c>
      <c r="G20" s="24"/>
    </row>
    <row r="21" spans="1:7" outlineLevel="1" x14ac:dyDescent="0.3">
      <c r="A21" s="25" t="s">
        <v>179</v>
      </c>
      <c r="B21" s="1"/>
      <c r="C21" s="1"/>
      <c r="D21" s="24"/>
      <c r="E21" s="24"/>
      <c r="F21" s="24"/>
      <c r="G21" s="24">
        <f>SUBTOTAL(4,G16:G19)</f>
        <v>5610000</v>
      </c>
    </row>
    <row r="22" spans="1:7" x14ac:dyDescent="0.3">
      <c r="A22" s="25" t="s">
        <v>184</v>
      </c>
      <c r="B22" s="1"/>
      <c r="C22" s="1"/>
      <c r="D22" s="24">
        <f>SUBTOTAL(1,D4:D19)</f>
        <v>4093916.6666666665</v>
      </c>
      <c r="E22" s="24">
        <f>SUBTOTAL(1,E4:E19)</f>
        <v>1637583.3333333333</v>
      </c>
      <c r="F22" s="24">
        <f>SUBTOTAL(1,F4:F19)</f>
        <v>917000</v>
      </c>
      <c r="G22" s="24"/>
    </row>
    <row r="23" spans="1:7" x14ac:dyDescent="0.3">
      <c r="A23" s="25" t="s">
        <v>180</v>
      </c>
      <c r="B23" s="1"/>
      <c r="C23" s="1"/>
      <c r="D23" s="24"/>
      <c r="E23" s="24"/>
      <c r="F23" s="24"/>
      <c r="G23" s="24">
        <f>SUBTOTAL(4,G4:G19)</f>
        <v>5856000</v>
      </c>
    </row>
    <row r="66" spans="16:18" x14ac:dyDescent="0.3">
      <c r="P66" t="s">
        <v>185</v>
      </c>
    </row>
    <row r="68" spans="16:18" x14ac:dyDescent="0.3">
      <c r="P68" s="26" t="s">
        <v>186</v>
      </c>
      <c r="Q68" s="26" t="s">
        <v>187</v>
      </c>
    </row>
    <row r="69" spans="16:18" ht="33" x14ac:dyDescent="0.3">
      <c r="P69" s="27" t="s">
        <v>188</v>
      </c>
      <c r="Q69" s="27" t="s">
        <v>37</v>
      </c>
    </row>
    <row r="70" spans="16:18" ht="33" x14ac:dyDescent="0.3">
      <c r="P70" s="27" t="s">
        <v>189</v>
      </c>
      <c r="Q70" s="27" t="s">
        <v>190</v>
      </c>
    </row>
    <row r="71" spans="16:18" ht="33" x14ac:dyDescent="0.3">
      <c r="P71" s="27" t="s">
        <v>191</v>
      </c>
      <c r="Q71" s="27" t="s">
        <v>43</v>
      </c>
    </row>
    <row r="73" spans="16:18" x14ac:dyDescent="0.3">
      <c r="P73" t="s">
        <v>192</v>
      </c>
      <c r="R73" t="s">
        <v>193</v>
      </c>
    </row>
    <row r="75" spans="16:18" x14ac:dyDescent="0.3">
      <c r="P75" t="s">
        <v>185</v>
      </c>
    </row>
  </sheetData>
  <sortState xmlns:xlrd2="http://schemas.microsoft.com/office/spreadsheetml/2017/richdata2" ref="A4:G19">
    <sortCondition ref="A4:A19"/>
  </sortState>
  <mergeCells count="1">
    <mergeCell ref="A1:G1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0F9A0-BD0A-4833-B652-83997231BD8B}">
  <sheetPr>
    <outlinePr summaryBelow="0"/>
  </sheetPr>
  <dimension ref="B1:F11"/>
  <sheetViews>
    <sheetView showGridLines="0" workbookViewId="0">
      <selection activeCell="L12" sqref="L12"/>
    </sheetView>
  </sheetViews>
  <sheetFormatPr defaultRowHeight="16.5" outlineLevelRow="1" outlineLevelCol="1" x14ac:dyDescent="0.3"/>
  <cols>
    <col min="3" max="3" width="11" bestFit="1" customWidth="1"/>
    <col min="4" max="6" width="10.875" bestFit="1" customWidth="1" outlineLevel="1"/>
  </cols>
  <sheetData>
    <row r="1" spans="2:6" ht="17.25" thickBot="1" x14ac:dyDescent="0.35"/>
    <row r="2" spans="2:6" x14ac:dyDescent="0.3">
      <c r="B2" s="31" t="s">
        <v>198</v>
      </c>
      <c r="C2" s="32"/>
      <c r="D2" s="38"/>
      <c r="E2" s="38"/>
      <c r="F2" s="38"/>
    </row>
    <row r="3" spans="2:6" collapsed="1" x14ac:dyDescent="0.3">
      <c r="B3" s="30"/>
      <c r="C3" s="30"/>
      <c r="D3" s="39" t="s">
        <v>200</v>
      </c>
      <c r="E3" s="39" t="s">
        <v>195</v>
      </c>
      <c r="F3" s="39" t="s">
        <v>197</v>
      </c>
    </row>
    <row r="4" spans="2:6" ht="54" hidden="1" outlineLevel="1" x14ac:dyDescent="0.3">
      <c r="B4" s="34"/>
      <c r="C4" s="34"/>
      <c r="E4" s="41" t="s">
        <v>196</v>
      </c>
      <c r="F4" s="41" t="s">
        <v>196</v>
      </c>
    </row>
    <row r="5" spans="2:6" x14ac:dyDescent="0.3">
      <c r="B5" s="35" t="s">
        <v>199</v>
      </c>
      <c r="C5" s="36"/>
      <c r="D5" s="33"/>
      <c r="E5" s="33"/>
      <c r="F5" s="33"/>
    </row>
    <row r="6" spans="2:6" outlineLevel="1" x14ac:dyDescent="0.3">
      <c r="B6" s="34"/>
      <c r="C6" s="34" t="s">
        <v>194</v>
      </c>
      <c r="D6" s="28">
        <v>1200</v>
      </c>
      <c r="E6" s="40">
        <v>1250</v>
      </c>
      <c r="F6" s="40">
        <v>1150</v>
      </c>
    </row>
    <row r="7" spans="2:6" x14ac:dyDescent="0.3">
      <c r="B7" s="35" t="s">
        <v>201</v>
      </c>
      <c r="C7" s="36"/>
      <c r="D7" s="33"/>
      <c r="E7" s="33"/>
      <c r="F7" s="33"/>
    </row>
    <row r="8" spans="2:6" ht="17.25" outlineLevel="1" thickBot="1" x14ac:dyDescent="0.35">
      <c r="B8" s="37"/>
      <c r="C8" s="37" t="s">
        <v>80</v>
      </c>
      <c r="D8" s="29">
        <v>4941600</v>
      </c>
      <c r="E8" s="29">
        <v>5147500</v>
      </c>
      <c r="F8" s="29">
        <v>4735700</v>
      </c>
    </row>
    <row r="9" spans="2:6" x14ac:dyDescent="0.3">
      <c r="B9" t="s">
        <v>202</v>
      </c>
    </row>
    <row r="10" spans="2:6" x14ac:dyDescent="0.3">
      <c r="B10" t="s">
        <v>203</v>
      </c>
    </row>
    <row r="11" spans="2:6" x14ac:dyDescent="0.3">
      <c r="B11" t="s">
        <v>204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890AA-6A4B-4B58-B783-CC4EF358AD75}">
  <dimension ref="B1:S72"/>
  <sheetViews>
    <sheetView workbookViewId="0">
      <selection activeCell="O106" sqref="O106"/>
    </sheetView>
  </sheetViews>
  <sheetFormatPr defaultRowHeight="16.5" x14ac:dyDescent="0.3"/>
  <cols>
    <col min="1" max="1" width="2.625" customWidth="1"/>
    <col min="4" max="4" width="11.625" bestFit="1" customWidth="1"/>
    <col min="6" max="7" width="11.625" bestFit="1" customWidth="1"/>
  </cols>
  <sheetData>
    <row r="1" spans="2:7" ht="20.25" x14ac:dyDescent="0.3">
      <c r="B1" s="43" t="s">
        <v>63</v>
      </c>
      <c r="C1" s="43"/>
      <c r="D1" s="43"/>
      <c r="E1" s="43"/>
      <c r="F1" s="43"/>
      <c r="G1" s="43"/>
    </row>
    <row r="2" spans="2:7" x14ac:dyDescent="0.3">
      <c r="F2" s="6" t="s">
        <v>64</v>
      </c>
      <c r="G2" s="7">
        <v>1200</v>
      </c>
    </row>
    <row r="3" spans="2:7" x14ac:dyDescent="0.3">
      <c r="B3" s="3" t="s">
        <v>37</v>
      </c>
      <c r="C3" s="3" t="s">
        <v>65</v>
      </c>
      <c r="D3" s="3" t="s">
        <v>66</v>
      </c>
      <c r="E3" s="3" t="s">
        <v>67</v>
      </c>
      <c r="F3" s="3" t="s">
        <v>68</v>
      </c>
      <c r="G3" s="3" t="s">
        <v>69</v>
      </c>
    </row>
    <row r="4" spans="2:7" x14ac:dyDescent="0.3">
      <c r="B4" s="3" t="s">
        <v>47</v>
      </c>
      <c r="C4" s="3" t="s">
        <v>70</v>
      </c>
      <c r="D4" s="8">
        <v>150</v>
      </c>
      <c r="E4" s="3">
        <v>3</v>
      </c>
      <c r="F4" s="3">
        <v>4</v>
      </c>
      <c r="G4" s="8">
        <f>(D4*E4*$G$2)+(F4*$G$2)</f>
        <v>544800</v>
      </c>
    </row>
    <row r="5" spans="2:7" x14ac:dyDescent="0.3">
      <c r="B5" s="3" t="s">
        <v>44</v>
      </c>
      <c r="C5" s="3" t="s">
        <v>71</v>
      </c>
      <c r="D5" s="8">
        <v>80</v>
      </c>
      <c r="E5" s="3">
        <v>1</v>
      </c>
      <c r="F5" s="3">
        <v>3</v>
      </c>
      <c r="G5" s="8">
        <f t="shared" ref="G5:G12" si="0">(D5*E5*$G$2)+(F5*$G$2)</f>
        <v>99600</v>
      </c>
    </row>
    <row r="6" spans="2:7" x14ac:dyDescent="0.3">
      <c r="B6" s="3" t="s">
        <v>72</v>
      </c>
      <c r="C6" s="3" t="s">
        <v>73</v>
      </c>
      <c r="D6" s="8">
        <v>384</v>
      </c>
      <c r="E6" s="3">
        <v>2</v>
      </c>
      <c r="F6" s="3">
        <v>6</v>
      </c>
      <c r="G6" s="8">
        <f t="shared" si="0"/>
        <v>928800</v>
      </c>
    </row>
    <row r="7" spans="2:7" x14ac:dyDescent="0.3">
      <c r="B7" s="3" t="s">
        <v>47</v>
      </c>
      <c r="C7" s="3" t="s">
        <v>74</v>
      </c>
      <c r="D7" s="8">
        <v>55</v>
      </c>
      <c r="E7" s="3">
        <v>5</v>
      </c>
      <c r="F7" s="3">
        <v>12</v>
      </c>
      <c r="G7" s="8">
        <f t="shared" si="0"/>
        <v>344400</v>
      </c>
    </row>
    <row r="8" spans="2:7" x14ac:dyDescent="0.3">
      <c r="B8" s="3" t="s">
        <v>44</v>
      </c>
      <c r="C8" s="3" t="s">
        <v>75</v>
      </c>
      <c r="D8" s="8">
        <v>97</v>
      </c>
      <c r="E8" s="3">
        <v>2</v>
      </c>
      <c r="F8" s="3">
        <v>5</v>
      </c>
      <c r="G8" s="8">
        <f t="shared" si="0"/>
        <v>238800</v>
      </c>
    </row>
    <row r="9" spans="2:7" x14ac:dyDescent="0.3">
      <c r="B9" s="3" t="s">
        <v>72</v>
      </c>
      <c r="C9" s="3" t="s">
        <v>76</v>
      </c>
      <c r="D9" s="8">
        <v>265</v>
      </c>
      <c r="E9" s="3">
        <v>4</v>
      </c>
      <c r="F9" s="3">
        <v>10</v>
      </c>
      <c r="G9" s="8">
        <f t="shared" si="0"/>
        <v>1284000</v>
      </c>
    </row>
    <row r="10" spans="2:7" x14ac:dyDescent="0.3">
      <c r="B10" s="3" t="s">
        <v>72</v>
      </c>
      <c r="C10" s="3" t="s">
        <v>77</v>
      </c>
      <c r="D10" s="8">
        <v>200</v>
      </c>
      <c r="E10" s="3">
        <v>3</v>
      </c>
      <c r="F10" s="3">
        <v>8</v>
      </c>
      <c r="G10" s="8">
        <f t="shared" si="0"/>
        <v>729600</v>
      </c>
    </row>
    <row r="11" spans="2:7" x14ac:dyDescent="0.3">
      <c r="B11" s="3" t="s">
        <v>47</v>
      </c>
      <c r="C11" s="3" t="s">
        <v>78</v>
      </c>
      <c r="D11" s="8">
        <v>83</v>
      </c>
      <c r="E11" s="3">
        <v>3</v>
      </c>
      <c r="F11" s="3">
        <v>7</v>
      </c>
      <c r="G11" s="8">
        <f t="shared" si="0"/>
        <v>307200</v>
      </c>
    </row>
    <row r="12" spans="2:7" x14ac:dyDescent="0.3">
      <c r="B12" s="3" t="s">
        <v>44</v>
      </c>
      <c r="C12" s="3" t="s">
        <v>79</v>
      </c>
      <c r="D12" s="8">
        <v>191</v>
      </c>
      <c r="E12" s="3">
        <v>2</v>
      </c>
      <c r="F12" s="3">
        <v>5</v>
      </c>
      <c r="G12" s="8">
        <f t="shared" si="0"/>
        <v>464400</v>
      </c>
    </row>
    <row r="13" spans="2:7" x14ac:dyDescent="0.3">
      <c r="F13" s="3" t="s">
        <v>80</v>
      </c>
      <c r="G13" s="8">
        <f>SUM(G4:G12)</f>
        <v>4941600</v>
      </c>
    </row>
    <row r="72" spans="17:19" x14ac:dyDescent="0.3">
      <c r="Q72" t="s">
        <v>205</v>
      </c>
      <c r="S72">
        <v>1250</v>
      </c>
    </row>
  </sheetData>
  <scenarios current="0" sqref="G13">
    <scenario name="환율증가" locked="1" count="1" user="FORYOUCOM" comment="만든 사람 FORYOUCOM 날짜 2026-07-05">
      <inputCells r="G2" val="1250" numFmtId="41"/>
    </scenario>
    <scenario name="환율감소" locked="1" count="1" user="FORYOUCOM" comment="만든 사람 FORYOUCOM 날짜 2026-07-05">
      <inputCells r="G2" val="1150" numFmtId="41"/>
    </scenario>
  </scenarios>
  <mergeCells count="1">
    <mergeCell ref="B1:G1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8FAEA-5533-4AFB-85E7-58A7E70A3C0B}">
  <dimension ref="A1:H8"/>
  <sheetViews>
    <sheetView workbookViewId="0">
      <selection activeCell="I12" sqref="I12"/>
    </sheetView>
  </sheetViews>
  <sheetFormatPr defaultRowHeight="16.5" x14ac:dyDescent="0.3"/>
  <cols>
    <col min="2" max="8" width="7.125" customWidth="1"/>
  </cols>
  <sheetData>
    <row r="1" spans="1:8" ht="20.25" x14ac:dyDescent="0.3">
      <c r="A1" s="43" t="s">
        <v>81</v>
      </c>
      <c r="B1" s="43"/>
      <c r="C1" s="43"/>
      <c r="D1" s="43"/>
      <c r="E1" s="43"/>
      <c r="F1" s="43"/>
      <c r="G1" s="43"/>
      <c r="H1" s="43"/>
    </row>
    <row r="3" spans="1:8" x14ac:dyDescent="0.3">
      <c r="A3" s="42" t="s">
        <v>82</v>
      </c>
      <c r="B3" s="42" t="s">
        <v>83</v>
      </c>
      <c r="C3" s="42" t="s">
        <v>84</v>
      </c>
      <c r="D3" s="42" t="s">
        <v>85</v>
      </c>
      <c r="E3" s="42" t="s">
        <v>86</v>
      </c>
      <c r="F3" s="42" t="s">
        <v>87</v>
      </c>
      <c r="G3" s="42" t="s">
        <v>88</v>
      </c>
      <c r="H3" s="42" t="s">
        <v>89</v>
      </c>
    </row>
    <row r="4" spans="1:8" x14ac:dyDescent="0.3">
      <c r="A4" s="3" t="s">
        <v>90</v>
      </c>
      <c r="B4" s="5">
        <v>6552</v>
      </c>
      <c r="C4" s="5">
        <v>6916</v>
      </c>
      <c r="D4" s="5">
        <v>6734</v>
      </c>
      <c r="E4" s="5">
        <v>7098</v>
      </c>
      <c r="F4" s="5">
        <v>6516</v>
      </c>
      <c r="G4" s="5">
        <v>7247</v>
      </c>
      <c r="H4" s="5">
        <f>AVERAGE(B4:G4)</f>
        <v>6843.833333333333</v>
      </c>
    </row>
    <row r="5" spans="1:8" x14ac:dyDescent="0.3">
      <c r="A5" s="3" t="s">
        <v>91</v>
      </c>
      <c r="B5" s="5">
        <v>5278</v>
      </c>
      <c r="C5" s="5">
        <v>4914</v>
      </c>
      <c r="D5" s="5">
        <v>5278</v>
      </c>
      <c r="E5" s="5">
        <v>5096</v>
      </c>
      <c r="F5" s="5">
        <v>5430</v>
      </c>
      <c r="G5" s="5">
        <v>5241</v>
      </c>
      <c r="H5" s="5">
        <f t="shared" ref="H5:H8" si="0">AVERAGE(B5:G5)</f>
        <v>5206.166666666667</v>
      </c>
    </row>
    <row r="6" spans="1:8" x14ac:dyDescent="0.3">
      <c r="A6" s="3" t="s">
        <v>92</v>
      </c>
      <c r="B6" s="5">
        <v>4004</v>
      </c>
      <c r="C6" s="5">
        <v>4732</v>
      </c>
      <c r="D6" s="5">
        <v>5249</v>
      </c>
      <c r="E6" s="5">
        <v>4887</v>
      </c>
      <c r="F6" s="5">
        <v>5124</v>
      </c>
      <c r="G6" s="5">
        <v>4935</v>
      </c>
      <c r="H6" s="5">
        <f t="shared" si="0"/>
        <v>4821.833333333333</v>
      </c>
    </row>
    <row r="7" spans="1:8" x14ac:dyDescent="0.3">
      <c r="A7" s="3" t="s">
        <v>93</v>
      </c>
      <c r="B7" s="5">
        <v>5642</v>
      </c>
      <c r="C7" s="5">
        <v>5096</v>
      </c>
      <c r="D7" s="5">
        <v>5824</v>
      </c>
      <c r="E7" s="5">
        <v>5460</v>
      </c>
      <c r="F7" s="5">
        <v>5611</v>
      </c>
      <c r="G7" s="5">
        <v>5517</v>
      </c>
      <c r="H7" s="5">
        <f t="shared" si="0"/>
        <v>5525</v>
      </c>
    </row>
    <row r="8" spans="1:8" x14ac:dyDescent="0.3">
      <c r="A8" s="3" t="s">
        <v>94</v>
      </c>
      <c r="B8" s="5">
        <v>4914</v>
      </c>
      <c r="C8" s="5">
        <v>4004</v>
      </c>
      <c r="D8" s="5">
        <v>3801</v>
      </c>
      <c r="E8" s="5">
        <v>4344</v>
      </c>
      <c r="F8" s="5">
        <v>4209</v>
      </c>
      <c r="G8" s="5">
        <v>3924</v>
      </c>
      <c r="H8" s="5">
        <f t="shared" si="0"/>
        <v>4199.333333333333</v>
      </c>
    </row>
  </sheetData>
  <mergeCells count="1">
    <mergeCell ref="A1:H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서식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6B331-8D89-4237-A9C0-3681E2AC3E5A}">
  <dimension ref="B1:R80"/>
  <sheetViews>
    <sheetView tabSelected="1" topLeftCell="A45" workbookViewId="0">
      <selection activeCell="L66" sqref="L66"/>
    </sheetView>
  </sheetViews>
  <sheetFormatPr defaultRowHeight="16.5" x14ac:dyDescent="0.3"/>
  <cols>
    <col min="1" max="1" width="2.625" customWidth="1"/>
  </cols>
  <sheetData>
    <row r="1" spans="2:6" ht="20.25" x14ac:dyDescent="0.3">
      <c r="B1" s="43" t="s">
        <v>95</v>
      </c>
      <c r="C1" s="43"/>
      <c r="D1" s="43"/>
      <c r="E1" s="43"/>
      <c r="F1" s="43"/>
    </row>
    <row r="3" spans="2:6" x14ac:dyDescent="0.3">
      <c r="B3" s="3" t="s">
        <v>96</v>
      </c>
      <c r="C3" s="3" t="s">
        <v>97</v>
      </c>
      <c r="D3" s="3" t="s">
        <v>98</v>
      </c>
      <c r="E3" s="3" t="s">
        <v>99</v>
      </c>
      <c r="F3" s="3" t="s">
        <v>20</v>
      </c>
    </row>
    <row r="4" spans="2:6" x14ac:dyDescent="0.3">
      <c r="B4" s="3" t="s">
        <v>8</v>
      </c>
      <c r="C4" s="3">
        <v>101</v>
      </c>
      <c r="D4" s="3">
        <v>106</v>
      </c>
      <c r="E4" s="3">
        <v>123</v>
      </c>
      <c r="F4" s="3">
        <f>SUM(C4:E4)</f>
        <v>330</v>
      </c>
    </row>
    <row r="5" spans="2:6" x14ac:dyDescent="0.3">
      <c r="B5" s="3" t="s">
        <v>100</v>
      </c>
      <c r="C5" s="3">
        <v>147</v>
      </c>
      <c r="D5" s="3">
        <v>128</v>
      </c>
      <c r="E5" s="3">
        <v>150</v>
      </c>
      <c r="F5" s="3">
        <f t="shared" ref="F5:F8" si="0">SUM(C5:E5)</f>
        <v>425</v>
      </c>
    </row>
    <row r="6" spans="2:6" x14ac:dyDescent="0.3">
      <c r="B6" s="3" t="s">
        <v>10</v>
      </c>
      <c r="C6" s="3">
        <v>46</v>
      </c>
      <c r="D6" s="3">
        <v>64</v>
      </c>
      <c r="E6" s="3">
        <v>77</v>
      </c>
      <c r="F6" s="3">
        <f t="shared" si="0"/>
        <v>187</v>
      </c>
    </row>
    <row r="7" spans="2:6" x14ac:dyDescent="0.3">
      <c r="B7" s="3" t="s">
        <v>101</v>
      </c>
      <c r="C7" s="3">
        <v>52</v>
      </c>
      <c r="D7" s="3">
        <v>39</v>
      </c>
      <c r="E7" s="3">
        <v>58</v>
      </c>
      <c r="F7" s="3">
        <f t="shared" si="0"/>
        <v>149</v>
      </c>
    </row>
    <row r="8" spans="2:6" x14ac:dyDescent="0.3">
      <c r="B8" s="3" t="s">
        <v>102</v>
      </c>
      <c r="C8" s="3">
        <v>59</v>
      </c>
      <c r="D8" s="3">
        <v>72</v>
      </c>
      <c r="E8" s="3">
        <v>86</v>
      </c>
      <c r="F8" s="3">
        <f t="shared" si="0"/>
        <v>217</v>
      </c>
    </row>
    <row r="35" spans="17:18" x14ac:dyDescent="0.3">
      <c r="Q35">
        <v>1</v>
      </c>
      <c r="R35" t="s">
        <v>206</v>
      </c>
    </row>
    <row r="37" spans="17:18" x14ac:dyDescent="0.3">
      <c r="Q37">
        <v>2</v>
      </c>
      <c r="R37" t="s">
        <v>207</v>
      </c>
    </row>
    <row r="39" spans="17:18" x14ac:dyDescent="0.3">
      <c r="Q39">
        <v>3</v>
      </c>
    </row>
    <row r="56" spans="17:17" x14ac:dyDescent="0.3">
      <c r="Q56">
        <v>4</v>
      </c>
    </row>
    <row r="80" spans="17:18" x14ac:dyDescent="0.3">
      <c r="Q80">
        <v>5</v>
      </c>
      <c r="R80" t="s">
        <v>208</v>
      </c>
    </row>
  </sheetData>
  <mergeCells count="1">
    <mergeCell ref="B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3</vt:i4>
      </vt:variant>
    </vt:vector>
  </HeadingPairs>
  <TitlesOfParts>
    <vt:vector size="12" baseType="lpstr">
      <vt:lpstr>기본작업-1</vt:lpstr>
      <vt:lpstr>기본작업-2</vt:lpstr>
      <vt:lpstr>기본작업-3</vt:lpstr>
      <vt:lpstr>계산작업</vt:lpstr>
      <vt:lpstr>분석작업-1</vt:lpstr>
      <vt:lpstr>시나리오 요약</vt:lpstr>
      <vt:lpstr>분석작업-2</vt:lpstr>
      <vt:lpstr>매크로작업</vt:lpstr>
      <vt:lpstr>차트작업</vt:lpstr>
      <vt:lpstr>지역</vt:lpstr>
      <vt:lpstr>총구매금액</vt:lpstr>
      <vt:lpstr>환율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jong park</cp:lastModifiedBy>
  <dcterms:created xsi:type="dcterms:W3CDTF">2025-02-05T04:40:07Z</dcterms:created>
  <dcterms:modified xsi:type="dcterms:W3CDTF">2026-07-06T05:22:07Z</dcterms:modified>
</cp:coreProperties>
</file>