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lenovo02\Desktop\自動化\精算書作成\"/>
    </mc:Choice>
  </mc:AlternateContent>
  <xr:revisionPtr revIDLastSave="0" documentId="13_ncr:1_{9819FC77-D825-4C8B-BD25-F7F3F851ACC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明細書_原本" sheetId="54" r:id="rId1"/>
    <sheet name="【精算書】北友ラスト" sheetId="5" r:id="rId2"/>
    <sheet name="【明細書】北友真ラスト" sheetId="51" r:id="rId3"/>
    <sheet name="【精算書】JTLラスト" sheetId="49" r:id="rId4"/>
    <sheet name="【明細書】JTLラスト" sheetId="50" r:id="rId5"/>
    <sheet name="【精算書】アイベックスライフラスト" sheetId="47" r:id="rId6"/>
    <sheet name="【明細書】アイベックスライフラスト" sheetId="48" r:id="rId7"/>
    <sheet name="真ライブ精算書 原本" sheetId="45" r:id="rId8"/>
    <sheet name="真【明細書】原本" sheetId="42" r:id="rId9"/>
    <sheet name="真ライブ精算書 JTL JEWELRY" sheetId="44" r:id="rId10"/>
    <sheet name="真【明細書】JTL JEWELRY" sheetId="41" r:id="rId11"/>
    <sheet name="真ライブ精算書 アイベックスライフ" sheetId="43" r:id="rId12"/>
    <sheet name="真【明細書】アイベックスライフ" sheetId="40" r:id="rId13"/>
    <sheet name="真【明細書】北友" sheetId="39" r:id="rId14"/>
    <sheet name="旧【明細書】北友" sheetId="38" r:id="rId15"/>
    <sheet name="旧【精算書】北友" sheetId="37" r:id="rId16"/>
    <sheet name="【精算書】OKURA" sheetId="35" r:id="rId17"/>
    <sheet name="【明細書】OKURA" sheetId="36" r:id="rId18"/>
    <sheet name="【精算書】アイベックスライフ" sheetId="33" r:id="rId19"/>
    <sheet name="【明細書】アイベックスライフ" sheetId="34" r:id="rId20"/>
    <sheet name="【精算書】JTL　JEWELRY" sheetId="31" r:id="rId21"/>
    <sheet name="【明細書】JTL　JEWELRY" sheetId="32" r:id="rId22"/>
    <sheet name="【請求書】(原本)" sheetId="15" r:id="rId23"/>
    <sheet name="【明細書】　(原本)" sheetId="16" r:id="rId24"/>
    <sheet name="【明細書】原本２" sheetId="18" r:id="rId25"/>
    <sheet name="【明細書】呉冬梅" sheetId="14" r:id="rId26"/>
    <sheet name="株式会社横浜ユーポス様精算書" sheetId="2" state="hidden" r:id="rId27"/>
  </sheets>
  <definedNames>
    <definedName name="_xlnm.Print_Area" localSheetId="20">'【精算書】JTL　JEWELRY'!$A$1:$R$27</definedName>
    <definedName name="_xlnm.Print_Area" localSheetId="16">【精算書】OKURA!$A$1:$R$27</definedName>
    <definedName name="_xlnm.Print_Area" localSheetId="18">【精算書】アイベックスライフ!$A$1:$R$27</definedName>
    <definedName name="_xlnm.Print_Area" localSheetId="22">'【請求書】(原本)'!$A$1:$R$27</definedName>
    <definedName name="_xlnm.Print_Area" localSheetId="23">'【明細書】　(原本)'!$A$1:$J$46</definedName>
    <definedName name="_xlnm.Print_Area" localSheetId="21">'【明細書】JTL　JEWELRY'!$A$1:$I$46</definedName>
    <definedName name="_xlnm.Print_Area" localSheetId="17">【明細書】OKURA!$A$1:$I$46</definedName>
    <definedName name="_xlnm.Print_Area" localSheetId="19">【明細書】アイベックスライフ!$A$1:$I$46</definedName>
    <definedName name="_xlnm.Print_Area" localSheetId="24">【明細書】原本２!$A$1:$J$46</definedName>
    <definedName name="_xlnm.Print_Area" localSheetId="25">【明細書】呉冬梅!$A$1:$J$46</definedName>
    <definedName name="_xlnm.Print_Area" localSheetId="2">【明細書】北友真ラスト!$A$1:$F$52</definedName>
    <definedName name="_xlnm.Print_Area" localSheetId="15">旧【精算書】北友!$A$1:$R$27</definedName>
    <definedName name="_xlnm.Print_Area" localSheetId="14">旧【明細書】北友!$A$1:$K$46</definedName>
    <definedName name="_xlnm.Print_Area" localSheetId="10">'真【明細書】JTL JEWELRY'!$A$1:$G$52</definedName>
    <definedName name="_xlnm.Print_Area" localSheetId="12">真【明細書】アイベックスライフ!$A$1:$G$52</definedName>
    <definedName name="_xlnm.Print_Area" localSheetId="8">真【明細書】原本!$A$1:$G$52</definedName>
    <definedName name="_xlnm.Print_Area" localSheetId="13">真【明細書】北友!$A$1:$G$52</definedName>
    <definedName name="_xlnm.Print_Area" localSheetId="0">明細書_原本!$A$1:$F$52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54" l="1"/>
  <c r="E31" i="54" s="1"/>
  <c r="O29" i="5" l="1"/>
  <c r="O30" i="5"/>
  <c r="O19" i="5"/>
  <c r="O24" i="5"/>
  <c r="E30" i="51"/>
  <c r="E31" i="51" s="1"/>
  <c r="O28" i="47"/>
  <c r="O28" i="49"/>
  <c r="E7" i="48"/>
  <c r="O19" i="49"/>
  <c r="O27" i="49" s="1"/>
  <c r="D16" i="49" s="1"/>
  <c r="E6" i="50"/>
  <c r="E7" i="50" s="1"/>
  <c r="O19" i="47"/>
  <c r="O27" i="47" s="1"/>
  <c r="D16" i="47" s="1"/>
  <c r="E6" i="48"/>
  <c r="D16" i="44"/>
  <c r="O28" i="44"/>
  <c r="O27" i="44"/>
  <c r="O19" i="44"/>
  <c r="E10" i="41"/>
  <c r="O27" i="43"/>
  <c r="O19" i="43"/>
  <c r="O26" i="43"/>
  <c r="D16" i="43" s="1"/>
  <c r="E10" i="40"/>
  <c r="O28" i="45"/>
  <c r="O27" i="45"/>
  <c r="D16" i="45" s="1"/>
  <c r="O20" i="45"/>
  <c r="O19" i="45"/>
  <c r="F33" i="42"/>
  <c r="F35" i="42" s="1"/>
  <c r="F36" i="42" s="1"/>
  <c r="E33" i="42"/>
  <c r="E20" i="42"/>
  <c r="E35" i="42" s="1"/>
  <c r="E36" i="42" s="1"/>
  <c r="F8" i="41"/>
  <c r="F10" i="41" s="1"/>
  <c r="F11" i="41" s="1"/>
  <c r="E8" i="41"/>
  <c r="F8" i="40"/>
  <c r="F10" i="40" s="1"/>
  <c r="F11" i="40" s="1"/>
  <c r="E8" i="40"/>
  <c r="F33" i="39"/>
  <c r="F35" i="39" s="1"/>
  <c r="F36" i="39" s="1"/>
  <c r="E33" i="39"/>
  <c r="E20" i="39"/>
  <c r="E11" i="41" l="1"/>
  <c r="E11" i="40"/>
  <c r="E35" i="39"/>
  <c r="E36" i="39" l="1"/>
  <c r="D16" i="5"/>
  <c r="H46" i="38" l="1"/>
  <c r="E46" i="38"/>
  <c r="D16" i="37"/>
  <c r="D16" i="35" l="1"/>
  <c r="G6" i="34" l="1"/>
  <c r="I6" i="34" s="1"/>
  <c r="D16" i="33" s="1"/>
  <c r="F6" i="34"/>
  <c r="H6" i="34" l="1"/>
  <c r="G6" i="32" l="1"/>
  <c r="H6" i="32" s="1"/>
  <c r="F6" i="32"/>
  <c r="I6" i="32" l="1"/>
  <c r="D16" i="31" s="1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6" i="18"/>
  <c r="D16" i="15"/>
  <c r="O27" i="2" l="1"/>
  <c r="O28" i="2" l="1"/>
  <c r="O29" i="2" s="1"/>
  <c r="D1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" authorId="0" shapeId="0" xr:uid="{ED7247E1-E533-4249-95F2-18E8F96634C8}">
      <text>
        <r>
          <rPr>
            <sz val="11"/>
            <color rgb="FF000000"/>
            <rFont val="Calibri"/>
            <family val="2"/>
            <scheme val="minor"/>
          </rPr>
          <t>数式が入っています。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" authorId="0" shapeId="0" xr:uid="{DA7B2908-41C7-409F-8D18-C644FF658978}">
      <text>
        <r>
          <rPr>
            <sz val="11"/>
            <color rgb="FF000000"/>
            <rFont val="Calibri"/>
            <family val="2"/>
            <scheme val="minor"/>
          </rPr>
          <t>数式が入っています。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" authorId="0" shapeId="0" xr:uid="{450085E4-3C23-42FD-B6F3-683BC3ED26A3}">
      <text>
        <r>
          <rPr>
            <sz val="11"/>
            <color rgb="FF000000"/>
            <rFont val="Calibri"/>
            <family val="2"/>
            <scheme val="minor"/>
          </rPr>
          <t>数式が入っています。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" authorId="0" shapeId="0" xr:uid="{00000000-0006-0000-0100-000001000000}">
      <text>
        <r>
          <rPr>
            <sz val="11"/>
            <color rgb="FF000000"/>
            <rFont val="Calibri"/>
            <family val="2"/>
            <scheme val="minor"/>
          </rPr>
          <t>数式が入っています。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" authorId="0" shapeId="0" xr:uid="{8AE4CDF2-9781-48FC-9AA9-10EAED8A37F4}">
      <text>
        <r>
          <rPr>
            <sz val="11"/>
            <color rgb="FF000000"/>
            <rFont val="Calibri"/>
            <family val="2"/>
            <scheme val="minor"/>
          </rPr>
          <t>数式が入っています。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" authorId="0" shapeId="0" xr:uid="{374B7240-C8B9-4E59-A1DD-F3110BE14A72}">
      <text>
        <r>
          <rPr>
            <sz val="11"/>
            <color rgb="FF000000"/>
            <rFont val="Calibri"/>
            <family val="2"/>
            <scheme val="minor"/>
          </rPr>
          <t>数式が入っています。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" authorId="0" shapeId="0" xr:uid="{D5256A92-A0AF-4D72-A861-267E3B59356D}">
      <text>
        <r>
          <rPr>
            <sz val="11"/>
            <color rgb="FF000000"/>
            <rFont val="Calibri"/>
            <family val="2"/>
            <scheme val="minor"/>
          </rPr>
          <t>数式が入っています。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" authorId="0" shapeId="0" xr:uid="{F228FB0E-2990-49E5-9846-ED5ABDA294BB}">
      <text>
        <r>
          <rPr>
            <sz val="11"/>
            <color rgb="FF000000"/>
            <rFont val="Calibri"/>
            <family val="2"/>
            <scheme val="minor"/>
          </rPr>
          <t>数式が入っています。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" authorId="0" shapeId="0" xr:uid="{E7905265-3C0D-4047-A7A8-B8B3514C9ADC}">
      <text>
        <r>
          <rPr>
            <sz val="11"/>
            <color rgb="FF000000"/>
            <rFont val="Calibri"/>
            <family val="2"/>
            <scheme val="minor"/>
          </rPr>
          <t>数式が入っています。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" authorId="0" shapeId="0" xr:uid="{43D5B073-9496-4525-BE17-DBE3FD06F2AE}">
      <text>
        <r>
          <rPr>
            <sz val="11"/>
            <color rgb="FF000000"/>
            <rFont val="Calibri"/>
            <family val="2"/>
            <scheme val="minor"/>
          </rPr>
          <t>数式が入っています。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" authorId="0" shapeId="0" xr:uid="{B387A2A6-853F-4184-AA24-951E4A89342D}">
      <text>
        <r>
          <rPr>
            <sz val="11"/>
            <color rgb="FF000000"/>
            <rFont val="Calibri"/>
            <family val="2"/>
            <scheme val="minor"/>
          </rPr>
          <t>数式が入っています。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" authorId="0" shapeId="0" xr:uid="{DAA86DD4-05D1-4BD4-96CC-E8421889F532}">
      <text>
        <r>
          <rPr>
            <sz val="11"/>
            <color rgb="FF000000"/>
            <rFont val="Calibri"/>
            <family val="2"/>
            <scheme val="minor"/>
          </rPr>
          <t>数式が入っています。</t>
        </r>
      </text>
    </comment>
  </commentList>
</comments>
</file>

<file path=xl/sharedStrings.xml><?xml version="1.0" encoding="utf-8"?>
<sst xmlns="http://schemas.openxmlformats.org/spreadsheetml/2006/main" count="582" uniqueCount="110">
  <si>
    <t>請求書</t>
  </si>
  <si>
    <t>御中</t>
  </si>
  <si>
    <t xml:space="preserve">     </t>
  </si>
  <si>
    <t>株式会社OKURA 福岡天神店</t>
  </si>
  <si>
    <t>〒810-0021</t>
  </si>
  <si>
    <t>福岡県 福岡市 中央区 今泉 1-21-10</t>
  </si>
  <si>
    <t>TEL：092-739-6133</t>
  </si>
  <si>
    <r>
      <rPr>
        <sz val="12"/>
        <color rgb="FF000000"/>
        <rFont val="游ゴシック"/>
        <family val="3"/>
        <charset val="128"/>
      </rPr>
      <t>下記金額をお振込みをお願い致します</t>
    </r>
  </si>
  <si>
    <t>担当：　李</t>
  </si>
  <si>
    <t>登録番号  T4013301044157</t>
  </si>
  <si>
    <r>
      <rPr>
        <b/>
        <sz val="14"/>
        <color rgb="FF000000"/>
        <rFont val="游ゴシック"/>
        <family val="3"/>
        <charset val="128"/>
      </rPr>
      <t>合計金額</t>
    </r>
  </si>
  <si>
    <t>取引日</t>
  </si>
  <si>
    <r>
      <rPr>
        <b/>
        <sz val="12"/>
        <color rgb="FF000000"/>
        <rFont val="游ゴシック"/>
        <family val="3"/>
        <charset val="128"/>
      </rPr>
      <t>摘要</t>
    </r>
  </si>
  <si>
    <t>数量</t>
  </si>
  <si>
    <t>金額（税抜）</t>
  </si>
  <si>
    <t>税抜合計
（10%対象）</t>
  </si>
  <si>
    <t>消費税
（10%）</t>
  </si>
  <si>
    <r>
      <rPr>
        <b/>
        <sz val="12"/>
        <color rgb="FF000000"/>
        <rFont val="游ゴシック"/>
        <family val="3"/>
        <charset val="128"/>
      </rPr>
      <t>振込先口座</t>
    </r>
  </si>
  <si>
    <t>【銀行振込先】</t>
  </si>
  <si>
    <t>福岡銀行 博多駅東支店 店番：232</t>
  </si>
  <si>
    <t>*普通 口座番号：2374037</t>
  </si>
  <si>
    <t>*口座名義人：株式会社OKURA 代表取締役 古賀 清彦</t>
  </si>
  <si>
    <t xml:space="preserve">株式会社横浜ユーポス
</t>
  </si>
  <si>
    <t>2024　年　11　月　10　日</t>
  </si>
  <si>
    <r>
      <rPr>
        <sz val="12"/>
        <color rgb="FF000000"/>
        <rFont val="游ゴシック"/>
        <family val="3"/>
        <charset val="128"/>
      </rPr>
      <t>下記金額をお振込みをお願い致します</t>
    </r>
  </si>
  <si>
    <r>
      <rPr>
        <b/>
        <sz val="14"/>
        <color rgb="FF000000"/>
        <rFont val="游ゴシック"/>
        <family val="3"/>
        <charset val="128"/>
      </rPr>
      <t>合計金額</t>
    </r>
  </si>
  <si>
    <r>
      <rPr>
        <b/>
        <sz val="12"/>
        <color rgb="FF000000"/>
        <rFont val="游ゴシック"/>
        <family val="3"/>
        <charset val="128"/>
      </rPr>
      <t>摘要</t>
    </r>
  </si>
  <si>
    <t>OMEGA　コンステレーション 50周年記念モデル</t>
  </si>
  <si>
    <t>Van Cleef &amp; Arpels　アルハンブラ ホワイトシェル</t>
  </si>
  <si>
    <r>
      <rPr>
        <b/>
        <sz val="12"/>
        <color rgb="FF000000"/>
        <rFont val="游ゴシック"/>
        <family val="3"/>
        <charset val="128"/>
      </rPr>
      <t>合計</t>
    </r>
  </si>
  <si>
    <r>
      <rPr>
        <b/>
        <sz val="12"/>
        <color rgb="FF000000"/>
        <rFont val="游ゴシック"/>
        <family val="3"/>
        <charset val="128"/>
      </rPr>
      <t>振込先口座</t>
    </r>
  </si>
  <si>
    <t>2024　年　12　月　3　日</t>
    <phoneticPr fontId="15"/>
  </si>
  <si>
    <t>*普通 口座番号：2394666</t>
    <phoneticPr fontId="15"/>
  </si>
  <si>
    <t>*口座名義人：株式会社OKURA     ｶ)ｵｵｸﾗ</t>
    <phoneticPr fontId="15"/>
  </si>
  <si>
    <t>登録番号  T4013301044157</t>
    <phoneticPr fontId="15"/>
  </si>
  <si>
    <t>株式会社OKURA おお蔵市場</t>
    <phoneticPr fontId="15"/>
  </si>
  <si>
    <t>〒812-0016</t>
    <phoneticPr fontId="15"/>
  </si>
  <si>
    <t xml:space="preserve">福岡県福岡市博多区博多駅南6-7-23 </t>
    <phoneticPr fontId="15"/>
  </si>
  <si>
    <t xml:space="preserve">TEL：092-707-0150 </t>
    <phoneticPr fontId="15"/>
  </si>
  <si>
    <t xml:space="preserve"> FAX：092-707-0151</t>
    <phoneticPr fontId="15"/>
  </si>
  <si>
    <t>担当：</t>
    <phoneticPr fontId="15"/>
  </si>
  <si>
    <t>様</t>
    <rPh sb="0" eb="1">
      <t>サマ</t>
    </rPh>
    <phoneticPr fontId="15"/>
  </si>
  <si>
    <t>販売価格（税込）</t>
    <rPh sb="0" eb="4">
      <t>ハンバイカカク</t>
    </rPh>
    <rPh sb="5" eb="7">
      <t>ゼイコ</t>
    </rPh>
    <phoneticPr fontId="1"/>
  </si>
  <si>
    <t>消費税（10%）</t>
    <rPh sb="0" eb="3">
      <t>ショウヒゼイ</t>
    </rPh>
    <phoneticPr fontId="1"/>
  </si>
  <si>
    <t>販売者小計</t>
    <rPh sb="0" eb="3">
      <t>ハンバイシャ</t>
    </rPh>
    <rPh sb="3" eb="5">
      <t>ショウケイ</t>
    </rPh>
    <phoneticPr fontId="1"/>
  </si>
  <si>
    <t>CC</t>
  </si>
  <si>
    <t>商品番号</t>
    <rPh sb="0" eb="2">
      <t>ショウヒン</t>
    </rPh>
    <rPh sb="2" eb="4">
      <t>バンゴウ</t>
    </rPh>
    <phoneticPr fontId="15"/>
  </si>
  <si>
    <t>伝票NO.03122024001</t>
    <rPh sb="0" eb="2">
      <t>デンピョウ</t>
    </rPh>
    <phoneticPr fontId="15"/>
  </si>
  <si>
    <t>明細書</t>
    <rPh sb="0" eb="3">
      <t>メイサイショ</t>
    </rPh>
    <phoneticPr fontId="15"/>
  </si>
  <si>
    <t>伝票NO.03122024001</t>
    <phoneticPr fontId="15"/>
  </si>
  <si>
    <t>通し番号</t>
    <rPh sb="0" eb="1">
      <t>トオ</t>
    </rPh>
    <rPh sb="2" eb="4">
      <t>バンゴウ</t>
    </rPh>
    <phoneticPr fontId="15"/>
  </si>
  <si>
    <t>販売手数料（税込）</t>
    <rPh sb="0" eb="2">
      <t>ハンバイ</t>
    </rPh>
    <rPh sb="2" eb="5">
      <t>テスウリョウ</t>
    </rPh>
    <rPh sb="6" eb="8">
      <t>ゼイコ</t>
    </rPh>
    <phoneticPr fontId="1"/>
  </si>
  <si>
    <t>CC</t>
    <phoneticPr fontId="20"/>
  </si>
  <si>
    <t>K</t>
    <phoneticPr fontId="20"/>
  </si>
  <si>
    <r>
      <t>2024</t>
    </r>
    <r>
      <rPr>
        <sz val="11"/>
        <color rgb="FF000000"/>
        <rFont val="ＭＳ ゴシック"/>
        <family val="3"/>
        <charset val="128"/>
      </rPr>
      <t>　年　</t>
    </r>
    <r>
      <rPr>
        <sz val="11"/>
        <color rgb="FF000000"/>
        <rFont val="Calibri"/>
        <family val="2"/>
        <scheme val="minor"/>
      </rPr>
      <t>12</t>
    </r>
    <r>
      <rPr>
        <sz val="11"/>
        <color rgb="FF000000"/>
        <rFont val="ＭＳ ゴシック"/>
        <family val="3"/>
        <charset val="128"/>
      </rPr>
      <t>　月　4　日</t>
    </r>
    <phoneticPr fontId="15"/>
  </si>
  <si>
    <t>小計</t>
    <rPh sb="0" eb="2">
      <t>ショウケイ</t>
    </rPh>
    <phoneticPr fontId="1"/>
  </si>
  <si>
    <r>
      <rPr>
        <sz val="11"/>
        <color rgb="FF000000"/>
        <rFont val="ＭＳ ゴシック"/>
        <family val="3"/>
        <charset val="128"/>
      </rPr>
      <t>伝票</t>
    </r>
    <r>
      <rPr>
        <sz val="11"/>
        <color rgb="FF000000"/>
        <rFont val="Calibri"/>
        <family val="2"/>
        <scheme val="minor"/>
      </rPr>
      <t>NO.04122024001</t>
    </r>
    <phoneticPr fontId="15"/>
  </si>
  <si>
    <t>A</t>
    <phoneticPr fontId="20"/>
  </si>
  <si>
    <t>H</t>
    <phoneticPr fontId="20"/>
  </si>
  <si>
    <t>C</t>
    <phoneticPr fontId="20"/>
  </si>
  <si>
    <t>株式会社　JTL JEWELRY</t>
    <phoneticPr fontId="15"/>
  </si>
  <si>
    <t>2024　年　12　月　6　日</t>
    <phoneticPr fontId="15"/>
  </si>
  <si>
    <t>伝票NO.06122024001</t>
    <rPh sb="0" eb="2">
      <t>デンピョウ</t>
    </rPh>
    <phoneticPr fontId="15"/>
  </si>
  <si>
    <r>
      <rPr>
        <sz val="11"/>
        <color rgb="FF000000"/>
        <rFont val="ＭＳ ゴシック"/>
        <family val="3"/>
        <charset val="128"/>
      </rPr>
      <t>伝票</t>
    </r>
    <r>
      <rPr>
        <sz val="11"/>
        <color rgb="FF000000"/>
        <rFont val="Calibri"/>
        <family val="3"/>
        <charset val="128"/>
        <scheme val="minor"/>
      </rPr>
      <t>NO.06122024001</t>
    </r>
    <phoneticPr fontId="15"/>
  </si>
  <si>
    <r>
      <t>2024</t>
    </r>
    <r>
      <rPr>
        <sz val="11"/>
        <color rgb="FF000000"/>
        <rFont val="ＭＳ ゴシック"/>
        <family val="3"/>
        <charset val="128"/>
      </rPr>
      <t>　年　</t>
    </r>
    <r>
      <rPr>
        <sz val="11"/>
        <color rgb="FF000000"/>
        <rFont val="Calibri"/>
        <family val="2"/>
        <scheme val="minor"/>
      </rPr>
      <t>12</t>
    </r>
    <r>
      <rPr>
        <sz val="11"/>
        <color rgb="FF000000"/>
        <rFont val="ＭＳ ゴシック"/>
        <family val="3"/>
        <charset val="128"/>
      </rPr>
      <t>　月　6　日</t>
    </r>
    <phoneticPr fontId="15"/>
  </si>
  <si>
    <t>※合計金額が－（マイナス）の場合は、弊社よりお振込みさせて頂きます。</t>
    <phoneticPr fontId="15"/>
  </si>
  <si>
    <t>下記の支払いについて、</t>
    <rPh sb="0" eb="2">
      <t>カキ</t>
    </rPh>
    <rPh sb="3" eb="5">
      <t>シハラ</t>
    </rPh>
    <phoneticPr fontId="20"/>
  </si>
  <si>
    <t>本状にて御精算させて頂きます。</t>
    <rPh sb="0" eb="2">
      <t>ホンジョウ</t>
    </rPh>
    <rPh sb="4" eb="5">
      <t>オン</t>
    </rPh>
    <rPh sb="5" eb="7">
      <t>セイサン</t>
    </rPh>
    <rPh sb="10" eb="11">
      <t>イタダ</t>
    </rPh>
    <phoneticPr fontId="20"/>
  </si>
  <si>
    <t>アイベックスライフ株式会社</t>
    <phoneticPr fontId="15"/>
  </si>
  <si>
    <t>伝票NO.06122024002</t>
    <rPh sb="0" eb="2">
      <t>デンピョウ</t>
    </rPh>
    <phoneticPr fontId="15"/>
  </si>
  <si>
    <r>
      <rPr>
        <sz val="11"/>
        <color rgb="FF000000"/>
        <rFont val="ＭＳ ゴシック"/>
        <family val="3"/>
        <charset val="128"/>
      </rPr>
      <t>伝票</t>
    </r>
    <r>
      <rPr>
        <sz val="11"/>
        <color rgb="FF000000"/>
        <rFont val="Calibri"/>
        <family val="3"/>
        <charset val="128"/>
        <scheme val="minor"/>
      </rPr>
      <t>NO.06122024002</t>
    </r>
    <phoneticPr fontId="15"/>
  </si>
  <si>
    <t>株式会社OKURA</t>
    <rPh sb="0" eb="4">
      <t>カブシキガイシャ</t>
    </rPh>
    <phoneticPr fontId="15"/>
  </si>
  <si>
    <t>伝票NO.06122024003</t>
    <rPh sb="0" eb="2">
      <t>デンピョウ</t>
    </rPh>
    <phoneticPr fontId="15"/>
  </si>
  <si>
    <r>
      <rPr>
        <sz val="11"/>
        <color rgb="FF000000"/>
        <rFont val="ＭＳ ゴシック"/>
        <family val="3"/>
        <charset val="128"/>
      </rPr>
      <t>伝票</t>
    </r>
    <r>
      <rPr>
        <sz val="11"/>
        <color rgb="FF000000"/>
        <rFont val="Calibri"/>
        <family val="3"/>
        <charset val="128"/>
        <scheme val="minor"/>
      </rPr>
      <t>NO.06122024003</t>
    </r>
    <phoneticPr fontId="15"/>
  </si>
  <si>
    <t>株式会社北友</t>
    <rPh sb="0" eb="4">
      <t>カブシキガイシャ</t>
    </rPh>
    <rPh sb="4" eb="6">
      <t>ホクユウ</t>
    </rPh>
    <phoneticPr fontId="15"/>
  </si>
  <si>
    <t>伝票NO.06122024004</t>
    <rPh sb="0" eb="2">
      <t>デンピョウ</t>
    </rPh>
    <phoneticPr fontId="15"/>
  </si>
  <si>
    <r>
      <rPr>
        <sz val="11"/>
        <color rgb="FF000000"/>
        <rFont val="ＭＳ ゴシック"/>
        <family val="3"/>
        <charset val="128"/>
      </rPr>
      <t>伝票</t>
    </r>
    <r>
      <rPr>
        <sz val="11"/>
        <color rgb="FF000000"/>
        <rFont val="Calibri"/>
        <family val="3"/>
        <charset val="128"/>
        <scheme val="minor"/>
      </rPr>
      <t>NO.06122024004</t>
    </r>
    <phoneticPr fontId="15"/>
  </si>
  <si>
    <t>精算書</t>
    <rPh sb="0" eb="2">
      <t>セイサン</t>
    </rPh>
    <phoneticPr fontId="15"/>
  </si>
  <si>
    <t>社内番号</t>
    <rPh sb="0" eb="4">
      <t>シャナイバンゴウ</t>
    </rPh>
    <phoneticPr fontId="15"/>
  </si>
  <si>
    <t>合計</t>
    <rPh sb="0" eb="2">
      <t>ゴウケイ</t>
    </rPh>
    <phoneticPr fontId="15"/>
  </si>
  <si>
    <t>株式会社北友</t>
    <phoneticPr fontId="15"/>
  </si>
  <si>
    <t>伝票NO.06122024004</t>
    <phoneticPr fontId="15"/>
  </si>
  <si>
    <t>業販分</t>
    <rPh sb="0" eb="2">
      <t>ギョウハン</t>
    </rPh>
    <rPh sb="2" eb="3">
      <t>ブン</t>
    </rPh>
    <phoneticPr fontId="15"/>
  </si>
  <si>
    <t>ライブ分</t>
    <rPh sb="3" eb="4">
      <t>ブン</t>
    </rPh>
    <phoneticPr fontId="15"/>
  </si>
  <si>
    <t>金額（税込）</t>
    <rPh sb="4" eb="5">
      <t>コミ</t>
    </rPh>
    <phoneticPr fontId="15"/>
  </si>
  <si>
    <t>業販分合計</t>
    <rPh sb="0" eb="2">
      <t>ギョウハン</t>
    </rPh>
    <rPh sb="2" eb="3">
      <t>ブン</t>
    </rPh>
    <rPh sb="3" eb="5">
      <t>ゴウケイ</t>
    </rPh>
    <phoneticPr fontId="15"/>
  </si>
  <si>
    <t>ライブ販売分合計</t>
    <rPh sb="3" eb="6">
      <t>ハンバイブン</t>
    </rPh>
    <rPh sb="6" eb="8">
      <t>ゴウケイ</t>
    </rPh>
    <phoneticPr fontId="15"/>
  </si>
  <si>
    <t>精算書</t>
    <rPh sb="0" eb="2">
      <t>セイサン</t>
    </rPh>
    <phoneticPr fontId="15"/>
  </si>
  <si>
    <t>業販分合計</t>
    <rPh sb="0" eb="2">
      <t>ギョウハン</t>
    </rPh>
    <rPh sb="2" eb="3">
      <t>ブン</t>
    </rPh>
    <rPh sb="3" eb="5">
      <t>ゴウケイ</t>
    </rPh>
    <phoneticPr fontId="15"/>
  </si>
  <si>
    <t>ライブ分合計</t>
    <rPh sb="3" eb="4">
      <t>ブン</t>
    </rPh>
    <rPh sb="4" eb="6">
      <t>ゴウケイ</t>
    </rPh>
    <phoneticPr fontId="15"/>
  </si>
  <si>
    <t>内消費税金額(10％)</t>
    <rPh sb="0" eb="1">
      <t>ウチ</t>
    </rPh>
    <rPh sb="1" eb="4">
      <t>ショウヒゼイ</t>
    </rPh>
    <rPh sb="4" eb="6">
      <t>キンガク</t>
    </rPh>
    <phoneticPr fontId="15"/>
  </si>
  <si>
    <t>ライブ販売時の手数料として（税込）</t>
    <rPh sb="3" eb="5">
      <t>ハンバイ</t>
    </rPh>
    <rPh sb="5" eb="6">
      <t>ジ</t>
    </rPh>
    <rPh sb="7" eb="10">
      <t>テスウリョウ</t>
    </rPh>
    <phoneticPr fontId="15"/>
  </si>
  <si>
    <r>
      <rPr>
        <sz val="11"/>
        <color rgb="FF000000"/>
        <rFont val="ＭＳ ゴシック"/>
        <family val="3"/>
        <charset val="128"/>
      </rPr>
      <t>合計金額</t>
    </r>
    <r>
      <rPr>
        <sz val="11"/>
        <color rgb="FF000000"/>
        <rFont val="Calibri"/>
        <family val="2"/>
        <scheme val="minor"/>
      </rPr>
      <t>(</t>
    </r>
    <r>
      <rPr>
        <sz val="11"/>
        <color rgb="FF000000"/>
        <rFont val="ＭＳ ゴシック"/>
        <family val="3"/>
        <charset val="128"/>
      </rPr>
      <t>税込</t>
    </r>
    <r>
      <rPr>
        <sz val="11"/>
        <color rgb="FF000000"/>
        <rFont val="Calibri"/>
        <family val="2"/>
        <scheme val="minor"/>
      </rPr>
      <t>) 10</t>
    </r>
    <r>
      <rPr>
        <sz val="11"/>
        <color rgb="FF000000"/>
        <rFont val="ＭＳ ゴシック"/>
        <family val="3"/>
        <charset val="128"/>
      </rPr>
      <t>％</t>
    </r>
    <rPh sb="0" eb="2">
      <t>ゴウケイ</t>
    </rPh>
    <rPh sb="2" eb="4">
      <t>キンガク</t>
    </rPh>
    <rPh sb="5" eb="7">
      <t>ゼイコミ</t>
    </rPh>
    <phoneticPr fontId="15"/>
  </si>
  <si>
    <t>合計金額
(税込) 10％</t>
    <phoneticPr fontId="15"/>
  </si>
  <si>
    <t>内消費税金額
(税込) 10％</t>
    <rPh sb="0" eb="1">
      <t>ウチ</t>
    </rPh>
    <rPh sb="4" eb="6">
      <t>キンガク</t>
    </rPh>
    <phoneticPr fontId="15"/>
  </si>
  <si>
    <t>2024　年　12　月　9　日</t>
    <phoneticPr fontId="15"/>
  </si>
  <si>
    <r>
      <t>2024</t>
    </r>
    <r>
      <rPr>
        <sz val="11"/>
        <color rgb="FF000000"/>
        <rFont val="ＭＳ ゴシック"/>
        <family val="3"/>
        <charset val="128"/>
      </rPr>
      <t>　年　</t>
    </r>
    <r>
      <rPr>
        <sz val="11"/>
        <color rgb="FF000000"/>
        <rFont val="Calibri"/>
        <family val="2"/>
        <scheme val="minor"/>
      </rPr>
      <t>12</t>
    </r>
    <r>
      <rPr>
        <sz val="11"/>
        <color rgb="FF000000"/>
        <rFont val="ＭＳ ゴシック"/>
        <family val="3"/>
        <charset val="128"/>
      </rPr>
      <t>　月　9　日</t>
    </r>
    <phoneticPr fontId="15"/>
  </si>
  <si>
    <r>
      <rPr>
        <sz val="11"/>
        <color rgb="FF000000"/>
        <rFont val="ＭＳ ゴシック"/>
        <family val="3"/>
        <charset val="128"/>
      </rPr>
      <t>伝票</t>
    </r>
    <r>
      <rPr>
        <sz val="11"/>
        <color rgb="FF000000"/>
        <rFont val="Calibri"/>
        <family val="3"/>
        <charset val="128"/>
        <scheme val="minor"/>
      </rPr>
      <t>NO.0612202400</t>
    </r>
    <r>
      <rPr>
        <sz val="11"/>
        <color rgb="FF000000"/>
        <rFont val="Calibri"/>
        <family val="3"/>
      </rPr>
      <t>2</t>
    </r>
    <phoneticPr fontId="15"/>
  </si>
  <si>
    <t>伝票NO.06122024001</t>
    <phoneticPr fontId="15"/>
  </si>
  <si>
    <r>
      <rPr>
        <sz val="11"/>
        <color rgb="FF000000"/>
        <rFont val="ＭＳ ゴシック"/>
        <family val="3"/>
        <charset val="128"/>
      </rPr>
      <t>伝票</t>
    </r>
    <r>
      <rPr>
        <sz val="11"/>
        <color rgb="FF000000"/>
        <rFont val="Calibri"/>
        <family val="3"/>
      </rPr>
      <t>NO.06122024001</t>
    </r>
    <phoneticPr fontId="15"/>
  </si>
  <si>
    <t>ライブ販売分合計</t>
    <rPh sb="3" eb="5">
      <t>ハンバイ</t>
    </rPh>
    <rPh sb="5" eb="6">
      <t>ブン</t>
    </rPh>
    <rPh sb="6" eb="8">
      <t>ゴウケイ</t>
    </rPh>
    <phoneticPr fontId="15"/>
  </si>
  <si>
    <t>合計金額</t>
    <phoneticPr fontId="15"/>
  </si>
  <si>
    <r>
      <rPr>
        <sz val="11"/>
        <color rgb="FF000000"/>
        <rFont val="Meiryo UI"/>
        <family val="3"/>
        <charset val="128"/>
      </rPr>
      <t>販売価格合計</t>
    </r>
    <r>
      <rPr>
        <sz val="11"/>
        <color rgb="FF000000"/>
        <rFont val="Calibri"/>
        <family val="3"/>
      </rPr>
      <t>(</t>
    </r>
    <r>
      <rPr>
        <sz val="11"/>
        <color rgb="FF000000"/>
        <rFont val="游ゴシック"/>
        <family val="3"/>
        <charset val="128"/>
      </rPr>
      <t>税込</t>
    </r>
    <r>
      <rPr>
        <sz val="11"/>
        <color rgb="FF000000"/>
        <rFont val="Calibri"/>
        <family val="3"/>
      </rPr>
      <t>)10%</t>
    </r>
    <rPh sb="4" eb="6">
      <t>ゴウケイ</t>
    </rPh>
    <rPh sb="7" eb="9">
      <t>ゼイコミ</t>
    </rPh>
    <phoneticPr fontId="15"/>
  </si>
  <si>
    <t>担当：湯浅</t>
    <rPh sb="3" eb="5">
      <t>ユアサ</t>
    </rPh>
    <phoneticPr fontId="15"/>
  </si>
  <si>
    <t>販売金額</t>
    <rPh sb="0" eb="4">
      <t>ハンバイキンガク</t>
    </rPh>
    <phoneticPr fontId="15"/>
  </si>
  <si>
    <t>手数料</t>
    <rPh sb="0" eb="3">
      <t>テスウリョウ</t>
    </rPh>
    <phoneticPr fontId="15"/>
  </si>
  <si>
    <t>販売手数料</t>
    <rPh sb="0" eb="2">
      <t>ハンバイ</t>
    </rPh>
    <rPh sb="2" eb="5">
      <t>テスウリョウ</t>
    </rPh>
    <phoneticPr fontId="15"/>
  </si>
  <si>
    <t>内税（10%）</t>
    <rPh sb="0" eb="2">
      <t>ウチゼイ</t>
    </rPh>
    <phoneticPr fontId="15"/>
  </si>
  <si>
    <r>
      <rPr>
        <sz val="11"/>
        <color rgb="FF000000"/>
        <rFont val="Meiryo UI"/>
        <family val="3"/>
        <charset val="128"/>
      </rPr>
      <t>販売価格合計</t>
    </r>
    <r>
      <rPr>
        <sz val="11"/>
        <color rgb="FF000000"/>
        <rFont val="Calibri"/>
        <family val="3"/>
      </rPr>
      <t>(</t>
    </r>
    <r>
      <rPr>
        <sz val="11"/>
        <color rgb="FF000000"/>
        <rFont val="游ゴシック"/>
        <family val="3"/>
        <charset val="128"/>
      </rPr>
      <t>税込</t>
    </r>
    <r>
      <rPr>
        <sz val="11"/>
        <color rgb="FF000000"/>
        <rFont val="Calibri"/>
        <family val="3"/>
      </rPr>
      <t>)10%</t>
    </r>
    <phoneticPr fontId="15"/>
  </si>
  <si>
    <r>
      <rPr>
        <sz val="11"/>
        <color rgb="FF000000"/>
        <rFont val="ＭＳ ゴシック"/>
        <family val="3"/>
        <charset val="128"/>
      </rPr>
      <t>伝票</t>
    </r>
    <r>
      <rPr>
        <sz val="11"/>
        <color rgb="FF000000"/>
        <rFont val="Calibri"/>
        <scheme val="minor"/>
      </rPr>
      <t>NO.06122024004</t>
    </r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</si>
</sst>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¥&quot;#,##0;[Red]&quot;¥&quot;\-#,##0"/>
    <numFmt numFmtId="176" formatCode="[$-F800]dddd\,\ mmmm\ dd\,\ yyyy"/>
    <numFmt numFmtId="177" formatCode="#,##0;[Red]\-#,##0&quot;（税込）&quot;"/>
    <numFmt numFmtId="178" formatCode="m/d"/>
    <numFmt numFmtId="179" formatCode="[$¥-411]#,##0"/>
    <numFmt numFmtId="180" formatCode="&quot;¥&quot;#,##0_);[Red]\(&quot;¥&quot;#,##0\)"/>
    <numFmt numFmtId="181" formatCode="0_);[Red]\(0\)"/>
  </numFmts>
  <fonts count="31" x14ac:knownFonts="1">
    <font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b/>
      <sz val="18"/>
      <color rgb="FF000000"/>
      <name val="游ゴシック"/>
      <family val="3"/>
      <charset val="128"/>
    </font>
    <font>
      <sz val="16"/>
      <color rgb="FF000000"/>
      <name val="游ゴシック"/>
      <family val="3"/>
      <charset val="128"/>
    </font>
    <font>
      <sz val="14"/>
      <color rgb="FF000000"/>
      <name val="游ゴシック"/>
      <family val="3"/>
      <charset val="128"/>
    </font>
    <font>
      <sz val="11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b/>
      <sz val="20"/>
      <color rgb="FF000000"/>
      <name val="游ゴシック"/>
      <family val="3"/>
      <charset val="128"/>
    </font>
    <font>
      <sz val="11"/>
      <name val="Calibri"/>
      <family val="2"/>
    </font>
    <font>
      <b/>
      <sz val="14"/>
      <color rgb="FF000000"/>
      <name val="游ゴシック"/>
      <family val="3"/>
      <charset val="128"/>
    </font>
    <font>
      <b/>
      <sz val="12"/>
      <color rgb="FF000000"/>
      <name val="游ゴシック"/>
      <family val="3"/>
      <charset val="128"/>
    </font>
    <font>
      <sz val="10"/>
      <color rgb="FF000000"/>
      <name val="游ゴシック"/>
      <family val="3"/>
      <charset val="128"/>
    </font>
    <font>
      <b/>
      <sz val="10"/>
      <color rgb="FF000000"/>
      <name val="游ゴシック"/>
      <family val="3"/>
      <charset val="128"/>
    </font>
    <font>
      <sz val="9"/>
      <color rgb="FF000000"/>
      <name val="游ゴシック"/>
      <family val="3"/>
      <charset val="128"/>
    </font>
    <font>
      <u/>
      <sz val="11"/>
      <color rgb="FF0563C1"/>
      <name val="游ゴシック"/>
      <family val="3"/>
      <charset val="128"/>
    </font>
    <font>
      <sz val="6"/>
      <name val="Calibri"/>
      <family val="3"/>
      <charset val="128"/>
      <scheme val="minor"/>
    </font>
    <font>
      <sz val="11"/>
      <color rgb="FF000000"/>
      <name val="Calibri"/>
      <family val="2"/>
      <scheme val="minor"/>
    </font>
    <font>
      <sz val="11"/>
      <color rgb="FF000000"/>
      <name val="ＭＳ Ｐゴシック"/>
      <family val="3"/>
      <charset val="128"/>
    </font>
    <font>
      <sz val="20"/>
      <color rgb="FF000000"/>
      <name val="Calibri"/>
      <family val="2"/>
      <scheme val="minor"/>
    </font>
    <font>
      <sz val="11"/>
      <color rgb="FF000000"/>
      <name val="ＭＳ ゴシック"/>
      <family val="3"/>
      <charset val="128"/>
    </font>
    <font>
      <sz val="6"/>
      <name val="Calibri"/>
      <family val="2"/>
      <charset val="128"/>
      <scheme val="minor"/>
    </font>
    <font>
      <sz val="11"/>
      <color rgb="FF000000"/>
      <name val="Calibri"/>
      <family val="3"/>
      <charset val="128"/>
      <scheme val="minor"/>
    </font>
    <font>
      <b/>
      <sz val="16"/>
      <color rgb="FF000000"/>
      <name val="游ゴシック"/>
      <family val="3"/>
      <charset val="128"/>
    </font>
    <font>
      <sz val="11"/>
      <color rgb="FF000000"/>
      <name val="Calibri"/>
      <family val="2"/>
      <scheme val="minor"/>
    </font>
    <font>
      <sz val="12"/>
      <color rgb="FFFF0000"/>
      <name val="游ゴシック"/>
      <family val="3"/>
      <charset val="128"/>
    </font>
    <font>
      <sz val="11"/>
      <color rgb="FFFF0000"/>
      <name val="Calibri"/>
      <family val="2"/>
    </font>
    <font>
      <sz val="11"/>
      <color rgb="FF000000"/>
      <name val="Calibri"/>
      <family val="3"/>
    </font>
    <font>
      <sz val="8"/>
      <color rgb="FF000000"/>
      <name val="游ゴシック"/>
      <family val="3"/>
      <charset val="128"/>
    </font>
    <font>
      <sz val="8"/>
      <name val="Calibri"/>
      <family val="2"/>
    </font>
    <font>
      <sz val="11"/>
      <color rgb="FF000000"/>
      <name val="Calibri"/>
      <family val="3"/>
      <charset val="128"/>
    </font>
    <font>
      <sz val="11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</fills>
  <borders count="7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6" fontId="23" fillId="0" borderId="0" applyFont="0" applyFill="0" applyBorder="0" applyAlignment="0" applyProtection="0">
      <alignment vertical="center"/>
    </xf>
    <xf numFmtId="0" fontId="21" fillId="0" borderId="0"/>
    <xf numFmtId="6" fontId="16" fillId="0" borderId="0" applyFont="0" applyFill="0" applyBorder="0" applyAlignment="0" applyProtection="0">
      <alignment vertical="center"/>
    </xf>
  </cellStyleXfs>
  <cellXfs count="233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80" fontId="0" fillId="0" borderId="0" xfId="0" applyNumberFormat="1" applyAlignment="1">
      <alignment vertical="center"/>
    </xf>
    <xf numFmtId="180" fontId="0" fillId="0" borderId="15" xfId="0" applyNumberFormat="1" applyBorder="1" applyAlignment="1">
      <alignment vertical="center"/>
    </xf>
    <xf numFmtId="180" fontId="0" fillId="0" borderId="17" xfId="0" applyNumberFormat="1" applyBorder="1" applyAlignment="1">
      <alignment vertical="center"/>
    </xf>
    <xf numFmtId="180" fontId="0" fillId="0" borderId="19" xfId="0" applyNumberFormat="1" applyBorder="1" applyAlignment="1">
      <alignment vertical="center"/>
    </xf>
    <xf numFmtId="180" fontId="0" fillId="0" borderId="21" xfId="0" applyNumberFormat="1" applyBorder="1" applyAlignment="1">
      <alignment vertical="center"/>
    </xf>
    <xf numFmtId="180" fontId="0" fillId="0" borderId="22" xfId="0" applyNumberFormat="1" applyBorder="1" applyAlignment="1">
      <alignment vertical="center"/>
    </xf>
    <xf numFmtId="180" fontId="0" fillId="0" borderId="23" xfId="0" applyNumberFormat="1" applyBorder="1" applyAlignment="1">
      <alignment vertical="center"/>
    </xf>
    <xf numFmtId="180" fontId="0" fillId="0" borderId="24" xfId="0" applyNumberFormat="1" applyBorder="1" applyAlignment="1">
      <alignment vertical="center"/>
    </xf>
    <xf numFmtId="180" fontId="0" fillId="0" borderId="25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180" fontId="0" fillId="0" borderId="26" xfId="0" applyNumberFormat="1" applyBorder="1" applyAlignment="1">
      <alignment vertical="center"/>
    </xf>
    <xf numFmtId="180" fontId="0" fillId="0" borderId="27" xfId="0" applyNumberFormat="1" applyBorder="1" applyAlignment="1">
      <alignment vertical="center"/>
    </xf>
    <xf numFmtId="180" fontId="0" fillId="0" borderId="28" xfId="0" applyNumberFormat="1" applyBorder="1" applyAlignment="1">
      <alignment vertical="center"/>
    </xf>
    <xf numFmtId="180" fontId="0" fillId="0" borderId="29" xfId="0" applyNumberFormat="1" applyBorder="1" applyAlignment="1">
      <alignment vertical="center"/>
    </xf>
    <xf numFmtId="180" fontId="0" fillId="0" borderId="13" xfId="0" applyNumberFormat="1" applyBorder="1" applyAlignment="1">
      <alignment vertical="center"/>
    </xf>
    <xf numFmtId="180" fontId="0" fillId="0" borderId="30" xfId="0" applyNumberFormat="1" applyBorder="1" applyAlignment="1">
      <alignment vertical="center"/>
    </xf>
    <xf numFmtId="180" fontId="0" fillId="0" borderId="31" xfId="0" applyNumberFormat="1" applyBorder="1" applyAlignment="1">
      <alignment vertical="center"/>
    </xf>
    <xf numFmtId="180" fontId="0" fillId="0" borderId="32" xfId="0" applyNumberFormat="1" applyBorder="1" applyAlignment="1">
      <alignment vertical="center"/>
    </xf>
    <xf numFmtId="180" fontId="0" fillId="0" borderId="18" xfId="0" applyNumberFormat="1" applyBorder="1" applyAlignment="1">
      <alignment vertical="center"/>
    </xf>
    <xf numFmtId="180" fontId="0" fillId="0" borderId="14" xfId="0" applyNumberFormat="1" applyBorder="1" applyAlignment="1">
      <alignment vertical="center"/>
    </xf>
    <xf numFmtId="180" fontId="0" fillId="0" borderId="16" xfId="0" applyNumberFormat="1" applyBorder="1" applyAlignment="1">
      <alignment vertical="center"/>
    </xf>
    <xf numFmtId="180" fontId="0" fillId="0" borderId="33" xfId="0" applyNumberFormat="1" applyBorder="1" applyAlignment="1">
      <alignment vertical="center"/>
    </xf>
    <xf numFmtId="180" fontId="16" fillId="0" borderId="0" xfId="0" applyNumberFormat="1" applyFont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30" xfId="0" applyBorder="1" applyAlignment="1">
      <alignment vertical="center"/>
    </xf>
    <xf numFmtId="0" fontId="17" fillId="0" borderId="13" xfId="0" applyFont="1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180" fontId="0" fillId="0" borderId="34" xfId="0" applyNumberFormat="1" applyBorder="1" applyAlignment="1">
      <alignment vertical="center"/>
    </xf>
    <xf numFmtId="180" fontId="0" fillId="0" borderId="36" xfId="0" applyNumberFormat="1" applyBorder="1" applyAlignment="1">
      <alignment vertical="center"/>
    </xf>
    <xf numFmtId="180" fontId="0" fillId="0" borderId="37" xfId="0" applyNumberFormat="1" applyBorder="1" applyAlignment="1">
      <alignment vertical="center"/>
    </xf>
    <xf numFmtId="180" fontId="0" fillId="0" borderId="35" xfId="0" applyNumberFormat="1" applyBorder="1" applyAlignment="1">
      <alignment vertical="center"/>
    </xf>
    <xf numFmtId="180" fontId="0" fillId="0" borderId="38" xfId="0" applyNumberFormat="1" applyBorder="1" applyAlignment="1">
      <alignment vertical="center"/>
    </xf>
    <xf numFmtId="0" fontId="0" fillId="0" borderId="39" xfId="0" applyBorder="1" applyAlignment="1">
      <alignment vertical="center"/>
    </xf>
    <xf numFmtId="180" fontId="19" fillId="0" borderId="20" xfId="0" applyNumberFormat="1" applyFont="1" applyBorder="1" applyAlignment="1">
      <alignment vertical="center"/>
    </xf>
    <xf numFmtId="180" fontId="0" fillId="0" borderId="40" xfId="0" applyNumberFormat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16" xfId="0" applyBorder="1" applyAlignment="1">
      <alignment vertical="center"/>
    </xf>
    <xf numFmtId="180" fontId="21" fillId="0" borderId="0" xfId="0" applyNumberFormat="1" applyFont="1" applyAlignment="1">
      <alignment vertical="center"/>
    </xf>
    <xf numFmtId="0" fontId="0" fillId="0" borderId="28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29" xfId="0" applyBorder="1" applyAlignment="1">
      <alignment vertical="center"/>
    </xf>
    <xf numFmtId="180" fontId="0" fillId="0" borderId="41" xfId="0" applyNumberFormat="1" applyBorder="1" applyAlignment="1">
      <alignment vertical="center"/>
    </xf>
    <xf numFmtId="180" fontId="0" fillId="0" borderId="42" xfId="0" applyNumberFormat="1" applyBorder="1" applyAlignment="1">
      <alignment vertical="center"/>
    </xf>
    <xf numFmtId="180" fontId="0" fillId="0" borderId="43" xfId="0" applyNumberFormat="1" applyBorder="1" applyAlignment="1">
      <alignment vertical="center"/>
    </xf>
    <xf numFmtId="180" fontId="0" fillId="0" borderId="44" xfId="0" applyNumberFormat="1" applyBorder="1" applyAlignment="1">
      <alignment vertical="center"/>
    </xf>
    <xf numFmtId="181" fontId="5" fillId="0" borderId="0" xfId="0" applyNumberFormat="1" applyFont="1" applyAlignment="1">
      <alignment vertical="center"/>
    </xf>
    <xf numFmtId="180" fontId="0" fillId="0" borderId="45" xfId="0" applyNumberFormat="1" applyBorder="1" applyAlignment="1">
      <alignment vertical="center"/>
    </xf>
    <xf numFmtId="180" fontId="0" fillId="0" borderId="46" xfId="0" applyNumberFormat="1" applyBorder="1" applyAlignment="1">
      <alignment vertical="center"/>
    </xf>
    <xf numFmtId="180" fontId="0" fillId="0" borderId="47" xfId="0" applyNumberFormat="1" applyBorder="1" applyAlignment="1">
      <alignment vertical="center"/>
    </xf>
    <xf numFmtId="180" fontId="0" fillId="0" borderId="48" xfId="0" applyNumberFormat="1" applyBorder="1" applyAlignment="1">
      <alignment vertical="center"/>
    </xf>
    <xf numFmtId="180" fontId="0" fillId="0" borderId="49" xfId="0" applyNumberFormat="1" applyBorder="1" applyAlignment="1">
      <alignment vertical="center"/>
    </xf>
    <xf numFmtId="0" fontId="16" fillId="0" borderId="0" xfId="0" applyFont="1" applyAlignment="1">
      <alignment vertical="center"/>
    </xf>
    <xf numFmtId="180" fontId="17" fillId="0" borderId="21" xfId="0" applyNumberFormat="1" applyFont="1" applyBorder="1" applyAlignment="1">
      <alignment vertical="center"/>
    </xf>
    <xf numFmtId="0" fontId="17" fillId="0" borderId="43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6" fillId="0" borderId="41" xfId="0" applyFont="1" applyBorder="1" applyAlignment="1">
      <alignment vertical="center"/>
    </xf>
    <xf numFmtId="180" fontId="0" fillId="0" borderId="53" xfId="0" applyNumberFormat="1" applyBorder="1" applyAlignment="1">
      <alignment vertical="center"/>
    </xf>
    <xf numFmtId="180" fontId="0" fillId="0" borderId="54" xfId="0" applyNumberFormat="1" applyBorder="1" applyAlignment="1">
      <alignment vertical="center"/>
    </xf>
    <xf numFmtId="0" fontId="17" fillId="0" borderId="44" xfId="0" applyFont="1" applyBorder="1" applyAlignment="1">
      <alignment vertical="center"/>
    </xf>
    <xf numFmtId="180" fontId="17" fillId="0" borderId="60" xfId="0" applyNumberFormat="1" applyFont="1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63" xfId="0" applyBorder="1" applyAlignment="1">
      <alignment vertical="center"/>
    </xf>
    <xf numFmtId="180" fontId="0" fillId="0" borderId="63" xfId="0" applyNumberFormat="1" applyBorder="1" applyAlignment="1">
      <alignment vertical="center"/>
    </xf>
    <xf numFmtId="180" fontId="0" fillId="0" borderId="64" xfId="0" applyNumberForma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67" xfId="0" applyBorder="1" applyAlignment="1">
      <alignment vertical="center"/>
    </xf>
    <xf numFmtId="180" fontId="29" fillId="0" borderId="0" xfId="0" applyNumberFormat="1" applyFont="1" applyAlignment="1">
      <alignment vertical="center"/>
    </xf>
    <xf numFmtId="0" fontId="16" fillId="0" borderId="13" xfId="0" applyFont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9" xfId="0" applyBorder="1" applyAlignment="1">
      <alignment vertical="center"/>
    </xf>
    <xf numFmtId="180" fontId="0" fillId="0" borderId="68" xfId="0" applyNumberFormat="1" applyBorder="1" applyAlignment="1">
      <alignment vertical="center"/>
    </xf>
    <xf numFmtId="180" fontId="0" fillId="0" borderId="55" xfId="0" applyNumberFormat="1" applyBorder="1" applyAlignment="1">
      <alignment vertical="center"/>
    </xf>
    <xf numFmtId="6" fontId="0" fillId="0" borderId="55" xfId="1" applyFont="1" applyFill="1" applyBorder="1" applyAlignment="1">
      <alignment vertical="center"/>
    </xf>
    <xf numFmtId="6" fontId="0" fillId="0" borderId="57" xfId="1" applyFont="1" applyFill="1" applyBorder="1" applyAlignment="1">
      <alignment vertical="center"/>
    </xf>
    <xf numFmtId="180" fontId="19" fillId="0" borderId="21" xfId="0" applyNumberFormat="1" applyFont="1" applyBorder="1" applyAlignment="1">
      <alignment vertical="center"/>
    </xf>
    <xf numFmtId="178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179" fontId="6" fillId="0" borderId="0" xfId="0" applyNumberFormat="1" applyFont="1" applyAlignment="1">
      <alignment horizontal="right" vertical="center"/>
    </xf>
    <xf numFmtId="178" fontId="5" fillId="0" borderId="40" xfId="0" applyNumberFormat="1" applyFont="1" applyBorder="1" applyAlignment="1">
      <alignment horizontal="center" vertical="center"/>
    </xf>
    <xf numFmtId="0" fontId="8" fillId="0" borderId="40" xfId="0" applyFont="1" applyBorder="1" applyAlignment="1">
      <alignment vertical="center"/>
    </xf>
    <xf numFmtId="0" fontId="5" fillId="0" borderId="40" xfId="0" applyFont="1" applyBorder="1" applyAlignment="1">
      <alignment horizontal="left" vertical="center"/>
    </xf>
    <xf numFmtId="0" fontId="11" fillId="0" borderId="40" xfId="0" applyFont="1" applyBorder="1" applyAlignment="1">
      <alignment horizontal="center" vertical="center"/>
    </xf>
    <xf numFmtId="179" fontId="6" fillId="0" borderId="40" xfId="0" applyNumberFormat="1" applyFont="1" applyBorder="1" applyAlignment="1">
      <alignment horizontal="right" vertical="center"/>
    </xf>
    <xf numFmtId="179" fontId="24" fillId="0" borderId="40" xfId="0" applyNumberFormat="1" applyFont="1" applyBorder="1" applyAlignment="1">
      <alignment horizontal="right" vertical="center"/>
    </xf>
    <xf numFmtId="0" fontId="25" fillId="0" borderId="40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0" fillId="2" borderId="40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6" fontId="9" fillId="0" borderId="2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179" fontId="6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10" xfId="0" applyFont="1" applyBorder="1" applyAlignment="1">
      <alignment vertical="center"/>
    </xf>
    <xf numFmtId="178" fontId="5" fillId="0" borderId="3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179" fontId="24" fillId="0" borderId="8" xfId="0" applyNumberFormat="1" applyFont="1" applyBorder="1" applyAlignment="1">
      <alignment horizontal="right" vertical="center"/>
    </xf>
    <xf numFmtId="0" fontId="25" fillId="0" borderId="8" xfId="0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0" fontId="5" fillId="0" borderId="1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78" fontId="5" fillId="0" borderId="11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vertical="center"/>
    </xf>
    <xf numFmtId="0" fontId="11" fillId="0" borderId="9" xfId="0" applyFont="1" applyBorder="1" applyAlignment="1">
      <alignment horizontal="center" vertical="center"/>
    </xf>
    <xf numFmtId="179" fontId="6" fillId="0" borderId="8" xfId="0" applyNumberFormat="1" applyFont="1" applyBorder="1" applyAlignment="1">
      <alignment horizontal="right" vertical="center"/>
    </xf>
    <xf numFmtId="0" fontId="8" fillId="0" borderId="9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13" fillId="3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vertical="center"/>
    </xf>
    <xf numFmtId="179" fontId="6" fillId="0" borderId="3" xfId="0" applyNumberFormat="1" applyFont="1" applyBorder="1" applyAlignment="1">
      <alignment horizontal="right" vertical="center"/>
    </xf>
    <xf numFmtId="0" fontId="27" fillId="3" borderId="3" xfId="0" applyFont="1" applyFill="1" applyBorder="1" applyAlignment="1">
      <alignment horizontal="center" vertical="center" wrapText="1"/>
    </xf>
    <xf numFmtId="0" fontId="28" fillId="0" borderId="4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56" fontId="11" fillId="0" borderId="6" xfId="0" applyNumberFormat="1" applyFont="1" applyBorder="1" applyAlignment="1">
      <alignment horizontal="center" vertical="center"/>
    </xf>
    <xf numFmtId="0" fontId="16" fillId="0" borderId="61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29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16" fillId="0" borderId="22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7" fillId="0" borderId="57" xfId="0" applyFont="1" applyBorder="1" applyAlignment="1">
      <alignment horizontal="center" vertical="center"/>
    </xf>
    <xf numFmtId="0" fontId="16" fillId="0" borderId="58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21" fillId="0" borderId="46" xfId="0" applyFont="1" applyBorder="1" applyAlignment="1">
      <alignment horizontal="center" vertical="center"/>
    </xf>
    <xf numFmtId="0" fontId="21" fillId="0" borderId="65" xfId="0" applyFont="1" applyBorder="1" applyAlignment="1">
      <alignment horizontal="center" vertical="center"/>
    </xf>
    <xf numFmtId="0" fontId="21" fillId="0" borderId="6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7" fillId="0" borderId="56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66" xfId="0" applyFont="1" applyBorder="1" applyAlignment="1">
      <alignment horizontal="center" vertical="center"/>
    </xf>
    <xf numFmtId="180" fontId="18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21" fillId="0" borderId="0" xfId="2" applyAlignment="1">
      <alignment vertical="center"/>
    </xf>
    <xf numFmtId="180" fontId="21" fillId="0" borderId="0" xfId="2" applyNumberFormat="1" applyAlignment="1">
      <alignment vertical="center"/>
    </xf>
    <xf numFmtId="180" fontId="21" fillId="0" borderId="17" xfId="2" applyNumberFormat="1" applyBorder="1" applyAlignment="1">
      <alignment vertical="center"/>
    </xf>
    <xf numFmtId="0" fontId="17" fillId="0" borderId="25" xfId="2" applyFont="1" applyBorder="1" applyAlignment="1">
      <alignment horizontal="center" vertical="center"/>
    </xf>
    <xf numFmtId="0" fontId="17" fillId="0" borderId="52" xfId="2" applyFont="1" applyBorder="1" applyAlignment="1">
      <alignment horizontal="center" vertical="center"/>
    </xf>
    <xf numFmtId="0" fontId="17" fillId="0" borderId="49" xfId="2" applyFont="1" applyBorder="1" applyAlignment="1">
      <alignment horizontal="center" vertical="center"/>
    </xf>
    <xf numFmtId="180" fontId="21" fillId="0" borderId="42" xfId="2" applyNumberFormat="1" applyBorder="1" applyAlignment="1">
      <alignment vertical="center"/>
    </xf>
    <xf numFmtId="0" fontId="21" fillId="0" borderId="69" xfId="2" applyBorder="1" applyAlignment="1">
      <alignment horizontal="center" vertical="center"/>
    </xf>
    <xf numFmtId="0" fontId="29" fillId="0" borderId="70" xfId="2" applyFont="1" applyBorder="1" applyAlignment="1">
      <alignment horizontal="center" vertical="center"/>
    </xf>
    <xf numFmtId="6" fontId="0" fillId="0" borderId="57" xfId="3" applyFont="1" applyFill="1" applyBorder="1" applyAlignment="1">
      <alignment vertical="center"/>
    </xf>
    <xf numFmtId="0" fontId="21" fillId="0" borderId="17" xfId="2" applyBorder="1" applyAlignment="1">
      <alignment vertical="center"/>
    </xf>
    <xf numFmtId="0" fontId="21" fillId="0" borderId="16" xfId="2" applyBorder="1" applyAlignment="1">
      <alignment vertical="center"/>
    </xf>
    <xf numFmtId="0" fontId="21" fillId="0" borderId="49" xfId="2" applyBorder="1" applyAlignment="1">
      <alignment vertical="center"/>
    </xf>
    <xf numFmtId="6" fontId="0" fillId="0" borderId="55" xfId="3" applyFont="1" applyFill="1" applyBorder="1" applyAlignment="1">
      <alignment vertical="center"/>
    </xf>
    <xf numFmtId="0" fontId="21" fillId="0" borderId="15" xfId="2" applyBorder="1" applyAlignment="1">
      <alignment vertical="center"/>
    </xf>
    <xf numFmtId="0" fontId="21" fillId="0" borderId="14" xfId="2" applyBorder="1" applyAlignment="1">
      <alignment vertical="center"/>
    </xf>
    <xf numFmtId="0" fontId="21" fillId="0" borderId="47" xfId="2" applyBorder="1" applyAlignment="1">
      <alignment vertical="center"/>
    </xf>
    <xf numFmtId="180" fontId="21" fillId="0" borderId="55" xfId="2" applyNumberFormat="1" applyBorder="1" applyAlignment="1">
      <alignment vertical="center"/>
    </xf>
    <xf numFmtId="180" fontId="21" fillId="0" borderId="68" xfId="2" applyNumberFormat="1" applyBorder="1" applyAlignment="1">
      <alignment vertical="center"/>
    </xf>
    <xf numFmtId="0" fontId="21" fillId="0" borderId="42" xfId="2" applyBorder="1" applyAlignment="1">
      <alignment vertical="center"/>
    </xf>
    <xf numFmtId="0" fontId="21" fillId="0" borderId="41" xfId="2" applyBorder="1" applyAlignment="1">
      <alignment vertical="center"/>
    </xf>
    <xf numFmtId="0" fontId="21" fillId="0" borderId="51" xfId="2" applyBorder="1" applyAlignment="1">
      <alignment vertical="center"/>
    </xf>
    <xf numFmtId="180" fontId="19" fillId="0" borderId="21" xfId="2" applyNumberFormat="1" applyFont="1" applyBorder="1" applyAlignment="1">
      <alignment vertical="center"/>
    </xf>
    <xf numFmtId="0" fontId="21" fillId="0" borderId="61" xfId="2" applyBorder="1" applyAlignment="1">
      <alignment horizontal="center" vertical="center"/>
    </xf>
    <xf numFmtId="0" fontId="16" fillId="0" borderId="61" xfId="2" applyFont="1" applyBorder="1" applyAlignment="1">
      <alignment horizontal="center" vertical="center"/>
    </xf>
    <xf numFmtId="0" fontId="17" fillId="0" borderId="20" xfId="2" applyFont="1" applyBorder="1" applyAlignment="1">
      <alignment vertical="center"/>
    </xf>
    <xf numFmtId="180" fontId="16" fillId="0" borderId="0" xfId="2" applyNumberFormat="1" applyFont="1" applyAlignment="1">
      <alignment vertical="center"/>
    </xf>
  </cellXfs>
  <cellStyles count="4">
    <cellStyle name="通貨" xfId="1" builtinId="7"/>
    <cellStyle name="通貨 2" xfId="3" xr:uid="{D09557BA-E4D8-4498-8CC6-0AAE4D5853E5}"/>
    <cellStyle name="標準" xfId="0" builtinId="0"/>
    <cellStyle name="標準 2" xfId="2" xr:uid="{93F17847-A630-48E2-9B20-2B767B0606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E098-7191-49C3-88F9-9EE95B50CB81}">
  <sheetPr>
    <pageSetUpPr fitToPage="1"/>
  </sheetPr>
  <dimension ref="B1:F45"/>
  <sheetViews>
    <sheetView tabSelected="1" view="pageBreakPreview" zoomScale="80" zoomScaleNormal="100" zoomScaleSheetLayoutView="80" workbookViewId="0">
      <selection activeCell="B6" sqref="B6:E7"/>
    </sheetView>
  </sheetViews>
  <sheetFormatPr defaultRowHeight="15" x14ac:dyDescent="0.25"/>
  <cols>
    <col min="1" max="1" width="9.140625" style="206"/>
    <col min="2" max="4" width="12.5703125" style="206" customWidth="1"/>
    <col min="5" max="5" width="45.5703125" style="207" customWidth="1"/>
    <col min="6" max="6" width="16.42578125" style="207" customWidth="1"/>
    <col min="7" max="7" width="10" style="206" bestFit="1" customWidth="1"/>
    <col min="8" max="16384" width="9.140625" style="206"/>
  </cols>
  <sheetData>
    <row r="1" spans="2:6" ht="15" customHeight="1" x14ac:dyDescent="0.25">
      <c r="E1" s="206"/>
      <c r="F1" s="206"/>
    </row>
    <row r="2" spans="2:6" ht="15" customHeight="1" x14ac:dyDescent="0.25">
      <c r="E2" s="206"/>
      <c r="F2" s="206"/>
    </row>
    <row r="3" spans="2:6" x14ac:dyDescent="0.25">
      <c r="E3" s="232" t="s">
        <v>96</v>
      </c>
      <c r="F3" s="206"/>
    </row>
    <row r="4" spans="2:6" x14ac:dyDescent="0.25">
      <c r="F4" s="206"/>
    </row>
    <row r="5" spans="2:6" ht="15.75" thickBot="1" x14ac:dyDescent="0.3">
      <c r="E5" s="207" t="s">
        <v>109</v>
      </c>
      <c r="F5" s="206"/>
    </row>
    <row r="6" spans="2:6" ht="25.5" customHeight="1" thickBot="1" x14ac:dyDescent="0.3">
      <c r="B6" s="231" t="s">
        <v>50</v>
      </c>
      <c r="C6" s="230" t="s">
        <v>46</v>
      </c>
      <c r="D6" s="229"/>
      <c r="E6" s="228" t="s">
        <v>42</v>
      </c>
      <c r="F6" s="206"/>
    </row>
    <row r="7" spans="2:6" ht="25.5" customHeight="1" x14ac:dyDescent="0.25">
      <c r="B7" s="227">
        <v>1</v>
      </c>
      <c r="C7" s="226"/>
      <c r="D7" s="225"/>
      <c r="E7" s="224"/>
      <c r="F7" s="206"/>
    </row>
    <row r="8" spans="2:6" ht="25.5" customHeight="1" x14ac:dyDescent="0.25">
      <c r="B8" s="222">
        <v>2</v>
      </c>
      <c r="C8" s="221"/>
      <c r="D8" s="220"/>
      <c r="E8" s="223"/>
      <c r="F8" s="206"/>
    </row>
    <row r="9" spans="2:6" ht="25.5" customHeight="1" x14ac:dyDescent="0.25">
      <c r="B9" s="222">
        <v>3</v>
      </c>
      <c r="C9" s="221"/>
      <c r="D9" s="220"/>
      <c r="E9" s="219"/>
      <c r="F9" s="206"/>
    </row>
    <row r="10" spans="2:6" ht="25.5" customHeight="1" x14ac:dyDescent="0.25">
      <c r="B10" s="222">
        <v>4</v>
      </c>
      <c r="C10" s="221"/>
      <c r="D10" s="220"/>
      <c r="E10" s="219"/>
      <c r="F10" s="206"/>
    </row>
    <row r="11" spans="2:6" ht="25.5" customHeight="1" x14ac:dyDescent="0.25">
      <c r="B11" s="222">
        <v>5</v>
      </c>
      <c r="C11" s="221"/>
      <c r="D11" s="220"/>
      <c r="E11" s="219"/>
      <c r="F11" s="206"/>
    </row>
    <row r="12" spans="2:6" ht="25.5" customHeight="1" x14ac:dyDescent="0.25">
      <c r="B12" s="222">
        <v>6</v>
      </c>
      <c r="C12" s="221"/>
      <c r="D12" s="220"/>
      <c r="E12" s="219"/>
      <c r="F12" s="206"/>
    </row>
    <row r="13" spans="2:6" ht="25.5" customHeight="1" x14ac:dyDescent="0.25">
      <c r="B13" s="222">
        <v>7</v>
      </c>
      <c r="C13" s="221"/>
      <c r="D13" s="220"/>
      <c r="E13" s="219"/>
      <c r="F13" s="206"/>
    </row>
    <row r="14" spans="2:6" ht="25.5" customHeight="1" x14ac:dyDescent="0.25">
      <c r="B14" s="222">
        <v>8</v>
      </c>
      <c r="C14" s="221"/>
      <c r="D14" s="220"/>
      <c r="E14" s="219"/>
      <c r="F14" s="206"/>
    </row>
    <row r="15" spans="2:6" ht="25.5" customHeight="1" x14ac:dyDescent="0.25">
      <c r="B15" s="222">
        <v>9</v>
      </c>
      <c r="C15" s="221"/>
      <c r="D15" s="220"/>
      <c r="E15" s="219"/>
      <c r="F15" s="206"/>
    </row>
    <row r="16" spans="2:6" ht="25.5" customHeight="1" x14ac:dyDescent="0.25">
      <c r="B16" s="222">
        <v>10</v>
      </c>
      <c r="C16" s="221"/>
      <c r="D16" s="220"/>
      <c r="E16" s="219"/>
      <c r="F16" s="206"/>
    </row>
    <row r="17" spans="2:6" ht="25.5" customHeight="1" x14ac:dyDescent="0.25">
      <c r="B17" s="222">
        <v>11</v>
      </c>
      <c r="C17" s="221"/>
      <c r="D17" s="220"/>
      <c r="E17" s="219"/>
      <c r="F17" s="206"/>
    </row>
    <row r="18" spans="2:6" ht="25.5" customHeight="1" x14ac:dyDescent="0.25">
      <c r="B18" s="222">
        <v>12</v>
      </c>
      <c r="C18" s="221"/>
      <c r="D18" s="220"/>
      <c r="E18" s="219"/>
      <c r="F18" s="206"/>
    </row>
    <row r="19" spans="2:6" ht="25.5" customHeight="1" x14ac:dyDescent="0.25">
      <c r="B19" s="222">
        <v>13</v>
      </c>
      <c r="C19" s="221"/>
      <c r="D19" s="220"/>
      <c r="E19" s="219"/>
      <c r="F19" s="206"/>
    </row>
    <row r="20" spans="2:6" ht="25.5" customHeight="1" x14ac:dyDescent="0.25">
      <c r="B20" s="222">
        <v>14</v>
      </c>
      <c r="C20" s="221"/>
      <c r="D20" s="220"/>
      <c r="E20" s="219"/>
      <c r="F20" s="206"/>
    </row>
    <row r="21" spans="2:6" ht="25.5" customHeight="1" x14ac:dyDescent="0.25">
      <c r="B21" s="222">
        <v>15</v>
      </c>
      <c r="C21" s="221"/>
      <c r="D21" s="220"/>
      <c r="E21" s="219"/>
      <c r="F21" s="206"/>
    </row>
    <row r="22" spans="2:6" ht="25.5" customHeight="1" x14ac:dyDescent="0.25">
      <c r="B22" s="222">
        <v>16</v>
      </c>
      <c r="C22" s="221"/>
      <c r="D22" s="220"/>
      <c r="E22" s="219"/>
      <c r="F22" s="206"/>
    </row>
    <row r="23" spans="2:6" ht="25.5" customHeight="1" x14ac:dyDescent="0.25">
      <c r="B23" s="222">
        <v>17</v>
      </c>
      <c r="C23" s="221"/>
      <c r="D23" s="220"/>
      <c r="E23" s="219"/>
      <c r="F23" s="206"/>
    </row>
    <row r="24" spans="2:6" ht="25.5" customHeight="1" x14ac:dyDescent="0.25">
      <c r="B24" s="222">
        <v>18</v>
      </c>
      <c r="C24" s="221"/>
      <c r="D24" s="220"/>
      <c r="E24" s="219"/>
      <c r="F24" s="206"/>
    </row>
    <row r="25" spans="2:6" ht="25.5" customHeight="1" x14ac:dyDescent="0.25">
      <c r="B25" s="222">
        <v>19</v>
      </c>
      <c r="C25" s="221"/>
      <c r="D25" s="220"/>
      <c r="E25" s="219"/>
      <c r="F25" s="206"/>
    </row>
    <row r="26" spans="2:6" ht="25.5" customHeight="1" x14ac:dyDescent="0.25">
      <c r="B26" s="222">
        <v>20</v>
      </c>
      <c r="C26" s="221"/>
      <c r="D26" s="220"/>
      <c r="E26" s="219"/>
      <c r="F26" s="206"/>
    </row>
    <row r="27" spans="2:6" ht="25.5" customHeight="1" x14ac:dyDescent="0.25">
      <c r="B27" s="222">
        <v>21</v>
      </c>
      <c r="C27" s="221"/>
      <c r="D27" s="220"/>
      <c r="E27" s="219"/>
      <c r="F27" s="206"/>
    </row>
    <row r="28" spans="2:6" ht="25.5" customHeight="1" x14ac:dyDescent="0.25">
      <c r="B28" s="222">
        <v>22</v>
      </c>
      <c r="C28" s="221"/>
      <c r="D28" s="220"/>
      <c r="E28" s="219"/>
      <c r="F28" s="206"/>
    </row>
    <row r="29" spans="2:6" ht="25.5" customHeight="1" thickBot="1" x14ac:dyDescent="0.3">
      <c r="B29" s="218">
        <v>23</v>
      </c>
      <c r="C29" s="217"/>
      <c r="D29" s="216"/>
      <c r="E29" s="215"/>
      <c r="F29" s="206"/>
    </row>
    <row r="30" spans="2:6" ht="25.5" customHeight="1" x14ac:dyDescent="0.25">
      <c r="B30" s="214" t="s">
        <v>108</v>
      </c>
      <c r="C30" s="213"/>
      <c r="D30" s="213"/>
      <c r="E30" s="212">
        <f>SUM(E7:E29)</f>
        <v>0</v>
      </c>
      <c r="F30" s="206"/>
    </row>
    <row r="31" spans="2:6" ht="25.5" customHeight="1" thickBot="1" x14ac:dyDescent="0.3">
      <c r="B31" s="211" t="s">
        <v>90</v>
      </c>
      <c r="C31" s="210"/>
      <c r="D31" s="209"/>
      <c r="E31" s="208">
        <f>E30-E30/1.1</f>
        <v>0</v>
      </c>
      <c r="F31" s="206"/>
    </row>
    <row r="32" spans="2:6" x14ac:dyDescent="0.25">
      <c r="E32" s="206"/>
      <c r="F32" s="206"/>
    </row>
    <row r="33" spans="5:6" x14ac:dyDescent="0.25">
      <c r="E33" s="206"/>
      <c r="F33" s="206"/>
    </row>
    <row r="34" spans="5:6" x14ac:dyDescent="0.25">
      <c r="E34" s="206"/>
      <c r="F34" s="206"/>
    </row>
    <row r="35" spans="5:6" x14ac:dyDescent="0.25">
      <c r="E35" s="206"/>
      <c r="F35" s="206"/>
    </row>
    <row r="36" spans="5:6" x14ac:dyDescent="0.25">
      <c r="E36" s="206"/>
      <c r="F36" s="206"/>
    </row>
    <row r="37" spans="5:6" x14ac:dyDescent="0.25">
      <c r="F37" s="206"/>
    </row>
    <row r="38" spans="5:6" x14ac:dyDescent="0.25">
      <c r="F38" s="206"/>
    </row>
    <row r="39" spans="5:6" x14ac:dyDescent="0.25">
      <c r="F39" s="206"/>
    </row>
    <row r="40" spans="5:6" x14ac:dyDescent="0.25">
      <c r="F40" s="206"/>
    </row>
    <row r="41" spans="5:6" x14ac:dyDescent="0.25">
      <c r="F41" s="206"/>
    </row>
    <row r="42" spans="5:6" x14ac:dyDescent="0.25">
      <c r="F42" s="206"/>
    </row>
    <row r="43" spans="5:6" x14ac:dyDescent="0.25">
      <c r="F43" s="206"/>
    </row>
    <row r="44" spans="5:6" x14ac:dyDescent="0.25">
      <c r="F44" s="206"/>
    </row>
    <row r="45" spans="5:6" x14ac:dyDescent="0.25">
      <c r="F45" s="206"/>
    </row>
  </sheetData>
  <mergeCells count="3">
    <mergeCell ref="C6:D6"/>
    <mergeCell ref="B30:D30"/>
    <mergeCell ref="B31:D31"/>
  </mergeCells>
  <phoneticPr fontId="15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0" fitToHeight="0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9B15-D7F6-4454-AE09-1F306B5F4815}">
  <sheetPr>
    <outlinePr summaryBelow="0" summaryRight="0"/>
    <pageSetUpPr fitToPage="1"/>
  </sheetPr>
  <dimension ref="A2:Q36"/>
  <sheetViews>
    <sheetView topLeftCell="A11" workbookViewId="0">
      <selection activeCell="M5" sqref="M5:Q5"/>
    </sheetView>
  </sheetViews>
  <sheetFormatPr defaultColWidth="14.42578125" defaultRowHeight="15" customHeight="1" x14ac:dyDescent="0.25"/>
  <cols>
    <col min="1" max="13" width="5.5703125" customWidth="1"/>
    <col min="14" max="14" width="4.7109375" customWidth="1"/>
    <col min="15" max="15" width="9.85546875" customWidth="1"/>
    <col min="16" max="16" width="5.5703125" customWidth="1"/>
    <col min="17" max="17" width="6.7109375" customWidth="1"/>
  </cols>
  <sheetData>
    <row r="2" spans="1:17" ht="30" customHeight="1" x14ac:dyDescent="0.25">
      <c r="A2" s="1"/>
    </row>
    <row r="3" spans="1:17" ht="30" customHeight="1" x14ac:dyDescent="0.25">
      <c r="A3" s="125" t="s">
        <v>87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</row>
    <row r="4" spans="1:17" ht="30" customHeight="1" x14ac:dyDescent="0.25">
      <c r="A4" s="127"/>
      <c r="B4" s="126"/>
      <c r="C4" s="126"/>
      <c r="D4" s="126"/>
      <c r="E4" s="126"/>
      <c r="F4" s="126"/>
      <c r="G4" s="126"/>
      <c r="H4" s="128"/>
      <c r="I4" s="126"/>
      <c r="J4" s="4"/>
      <c r="K4" s="4"/>
      <c r="L4" s="5"/>
      <c r="M4" s="5"/>
      <c r="N4" s="5"/>
      <c r="O4" s="129"/>
      <c r="P4" s="126"/>
      <c r="Q4" s="126"/>
    </row>
    <row r="5" spans="1:17" ht="30" customHeight="1" x14ac:dyDescent="0.25">
      <c r="A5" s="196" t="s">
        <v>60</v>
      </c>
      <c r="B5" s="196"/>
      <c r="C5" s="196"/>
      <c r="D5" s="196"/>
      <c r="E5" s="196"/>
      <c r="F5" s="196"/>
      <c r="G5" s="196"/>
      <c r="H5" s="196"/>
      <c r="I5" s="196"/>
      <c r="J5" s="128" t="s">
        <v>1</v>
      </c>
      <c r="K5" s="126"/>
      <c r="L5" s="7" t="s">
        <v>2</v>
      </c>
      <c r="M5" s="129" t="s">
        <v>95</v>
      </c>
      <c r="N5" s="126"/>
      <c r="O5" s="126"/>
      <c r="P5" s="126"/>
      <c r="Q5" s="126"/>
    </row>
    <row r="6" spans="1:17" ht="11.25" customHeight="1" x14ac:dyDescent="0.25">
      <c r="A6" s="2"/>
      <c r="B6" s="2"/>
      <c r="C6" s="2"/>
      <c r="D6" s="2"/>
      <c r="E6" s="2"/>
      <c r="F6" s="2"/>
      <c r="G6" s="2"/>
      <c r="H6" s="3"/>
      <c r="I6" s="3"/>
      <c r="J6" s="4"/>
      <c r="K6" s="4"/>
      <c r="L6" s="5"/>
      <c r="M6" s="5"/>
      <c r="N6" s="8"/>
      <c r="O6" s="8"/>
      <c r="P6" s="8"/>
      <c r="Q6" s="8"/>
    </row>
    <row r="7" spans="1:17" ht="9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24.75" customHeight="1" x14ac:dyDescent="0.25">
      <c r="A8" s="132"/>
      <c r="B8" s="126"/>
      <c r="C8" s="133"/>
      <c r="D8" s="126"/>
      <c r="E8" s="126"/>
      <c r="F8" s="126"/>
      <c r="G8" s="126"/>
      <c r="H8" s="126"/>
      <c r="I8" s="126"/>
      <c r="J8" s="4"/>
      <c r="K8" s="5"/>
      <c r="L8" s="123" t="s">
        <v>35</v>
      </c>
      <c r="M8" s="124"/>
      <c r="N8" s="124"/>
      <c r="O8" s="124"/>
      <c r="P8" s="124"/>
      <c r="Q8" s="124"/>
    </row>
    <row r="9" spans="1:17" ht="19.5" customHeight="1" x14ac:dyDescent="0.25">
      <c r="A9" s="4"/>
      <c r="B9" s="134" t="s">
        <v>98</v>
      </c>
      <c r="C9" s="126"/>
      <c r="D9" s="126"/>
      <c r="E9" s="126"/>
      <c r="F9" s="126"/>
      <c r="G9" s="126"/>
      <c r="H9" s="126"/>
      <c r="I9" s="126"/>
      <c r="J9" s="126"/>
      <c r="K9" s="5"/>
      <c r="L9" s="123" t="s">
        <v>36</v>
      </c>
      <c r="M9" s="124"/>
      <c r="N9" s="124"/>
      <c r="O9" s="124"/>
      <c r="P9" s="124"/>
      <c r="Q9" s="124"/>
    </row>
    <row r="10" spans="1:17" ht="19.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5"/>
      <c r="L10" s="123" t="s">
        <v>37</v>
      </c>
      <c r="M10" s="124"/>
      <c r="N10" s="124"/>
      <c r="O10" s="124"/>
      <c r="P10" s="124"/>
      <c r="Q10" s="124"/>
    </row>
    <row r="11" spans="1:17" ht="19.5" customHeight="1" x14ac:dyDescent="0.25">
      <c r="A11" s="5" t="s">
        <v>66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123" t="s">
        <v>38</v>
      </c>
      <c r="M11" s="123"/>
      <c r="N11" s="123"/>
      <c r="O11" s="123"/>
      <c r="P11" s="123"/>
      <c r="Q11" s="123"/>
    </row>
    <row r="12" spans="1:17" ht="19.5" customHeight="1" x14ac:dyDescent="0.25">
      <c r="A12" s="5" t="s">
        <v>67</v>
      </c>
      <c r="B12" s="4"/>
      <c r="C12" s="4"/>
      <c r="D12" s="4"/>
      <c r="E12" s="4"/>
      <c r="F12" s="4"/>
      <c r="G12" s="4"/>
      <c r="H12" s="4"/>
      <c r="I12" s="4"/>
      <c r="J12" s="4"/>
      <c r="K12" s="6"/>
      <c r="L12" s="123" t="s">
        <v>39</v>
      </c>
      <c r="M12" s="123"/>
      <c r="N12" s="123"/>
      <c r="O12" s="123"/>
      <c r="P12" s="123"/>
      <c r="Q12" s="123"/>
    </row>
    <row r="13" spans="1:17" ht="19.5" customHeight="1" x14ac:dyDescent="0.25">
      <c r="A13" s="87" t="s">
        <v>65</v>
      </c>
      <c r="B13" s="5"/>
      <c r="C13" s="5"/>
      <c r="D13" s="5"/>
      <c r="E13" s="5"/>
      <c r="F13" s="5"/>
      <c r="G13" s="5"/>
      <c r="H13" s="5"/>
      <c r="I13" s="5"/>
      <c r="J13" s="5"/>
      <c r="K13" s="6"/>
      <c r="L13" s="6"/>
      <c r="M13" s="134" t="s">
        <v>40</v>
      </c>
      <c r="N13" s="126"/>
      <c r="O13" s="126"/>
      <c r="P13" s="126"/>
      <c r="Q13" s="126"/>
    </row>
    <row r="14" spans="1:17" ht="19.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129"/>
      <c r="L14" s="126"/>
      <c r="M14" s="134" t="s">
        <v>34</v>
      </c>
      <c r="N14" s="126"/>
      <c r="O14" s="126"/>
      <c r="P14" s="126"/>
      <c r="Q14" s="126"/>
    </row>
    <row r="15" spans="1:17" ht="9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6"/>
      <c r="L15" s="6"/>
      <c r="M15" s="5"/>
      <c r="N15" s="5"/>
      <c r="O15" s="5"/>
      <c r="P15" s="5"/>
      <c r="Q15" s="5"/>
    </row>
    <row r="16" spans="1:17" ht="30" customHeight="1" thickBot="1" x14ac:dyDescent="0.3">
      <c r="A16" s="136" t="s">
        <v>10</v>
      </c>
      <c r="B16" s="137"/>
      <c r="C16" s="137"/>
      <c r="D16" s="138">
        <f>-O27</f>
        <v>-97200</v>
      </c>
      <c r="E16" s="137"/>
      <c r="F16" s="137"/>
      <c r="G16" s="137"/>
      <c r="H16" s="139"/>
      <c r="I16" s="126"/>
      <c r="J16" s="129"/>
      <c r="K16" s="126"/>
      <c r="L16" s="126"/>
      <c r="M16" s="140"/>
      <c r="N16" s="126"/>
      <c r="O16" s="126"/>
      <c r="P16" s="126"/>
      <c r="Q16" s="126"/>
    </row>
    <row r="17" spans="1:17" ht="9.75" customHeight="1" thickTop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24.75" customHeight="1" x14ac:dyDescent="0.25">
      <c r="A18" s="183" t="s">
        <v>11</v>
      </c>
      <c r="B18" s="170"/>
      <c r="C18" s="183" t="s">
        <v>12</v>
      </c>
      <c r="D18" s="170"/>
      <c r="E18" s="170"/>
      <c r="F18" s="170"/>
      <c r="G18" s="170"/>
      <c r="H18" s="170"/>
      <c r="I18" s="170"/>
      <c r="J18" s="170"/>
      <c r="K18" s="170"/>
      <c r="L18" s="170"/>
      <c r="M18" s="183" t="s">
        <v>13</v>
      </c>
      <c r="N18" s="170"/>
      <c r="O18" s="183" t="s">
        <v>84</v>
      </c>
      <c r="P18" s="170"/>
      <c r="Q18" s="148"/>
    </row>
    <row r="19" spans="1:17" ht="19.5" customHeight="1" x14ac:dyDescent="0.25">
      <c r="A19" s="147">
        <v>45632</v>
      </c>
      <c r="B19" s="148"/>
      <c r="C19" s="156" t="s">
        <v>100</v>
      </c>
      <c r="D19" s="157"/>
      <c r="E19" s="157"/>
      <c r="F19" s="157"/>
      <c r="G19" s="157"/>
      <c r="H19" s="157"/>
      <c r="I19" s="157"/>
      <c r="J19" s="157"/>
      <c r="K19" s="157"/>
      <c r="L19" s="158"/>
      <c r="M19" s="149">
        <v>1</v>
      </c>
      <c r="N19" s="143"/>
      <c r="O19" s="165">
        <f>'真【明細書】JTL JEWELRY'!E8</f>
        <v>97200</v>
      </c>
      <c r="P19" s="142"/>
      <c r="Q19" s="143"/>
    </row>
    <row r="20" spans="1:17" ht="19.5" customHeight="1" x14ac:dyDescent="0.25">
      <c r="A20" s="147"/>
      <c r="B20" s="148"/>
      <c r="C20" s="156"/>
      <c r="D20" s="157"/>
      <c r="E20" s="157"/>
      <c r="F20" s="157"/>
      <c r="G20" s="157"/>
      <c r="H20" s="157"/>
      <c r="I20" s="157"/>
      <c r="J20" s="157"/>
      <c r="K20" s="157"/>
      <c r="L20" s="158"/>
      <c r="M20" s="149"/>
      <c r="N20" s="143"/>
      <c r="O20" s="165"/>
      <c r="P20" s="142"/>
      <c r="Q20" s="143"/>
    </row>
    <row r="21" spans="1:17" ht="19.5" customHeight="1" x14ac:dyDescent="0.25">
      <c r="A21" s="147"/>
      <c r="B21" s="148"/>
      <c r="C21" s="159"/>
      <c r="D21" s="160"/>
      <c r="E21" s="160"/>
      <c r="F21" s="160"/>
      <c r="G21" s="160"/>
      <c r="H21" s="160"/>
      <c r="I21" s="160"/>
      <c r="J21" s="160"/>
      <c r="K21" s="160"/>
      <c r="L21" s="161"/>
      <c r="M21" s="149"/>
      <c r="N21" s="143"/>
      <c r="O21" s="150"/>
      <c r="P21" s="151"/>
      <c r="Q21" s="152"/>
    </row>
    <row r="22" spans="1:17" ht="19.5" customHeight="1" x14ac:dyDescent="0.25">
      <c r="A22" s="147"/>
      <c r="B22" s="148"/>
      <c r="C22" s="156"/>
      <c r="D22" s="157"/>
      <c r="E22" s="157"/>
      <c r="F22" s="157"/>
      <c r="G22" s="157"/>
      <c r="H22" s="157"/>
      <c r="I22" s="157"/>
      <c r="J22" s="157"/>
      <c r="K22" s="157"/>
      <c r="L22" s="158"/>
      <c r="M22" s="149"/>
      <c r="N22" s="143"/>
      <c r="O22" s="165"/>
      <c r="P22" s="142"/>
      <c r="Q22" s="143"/>
    </row>
    <row r="23" spans="1:17" ht="19.5" customHeight="1" x14ac:dyDescent="0.25">
      <c r="A23" s="147"/>
      <c r="B23" s="148"/>
      <c r="C23" s="156"/>
      <c r="D23" s="157"/>
      <c r="E23" s="157"/>
      <c r="F23" s="157"/>
      <c r="G23" s="157"/>
      <c r="H23" s="157"/>
      <c r="I23" s="157"/>
      <c r="J23" s="157"/>
      <c r="K23" s="157"/>
      <c r="L23" s="158"/>
      <c r="M23" s="149"/>
      <c r="N23" s="143"/>
      <c r="O23" s="165"/>
      <c r="P23" s="142"/>
      <c r="Q23" s="143"/>
    </row>
    <row r="24" spans="1:17" ht="19.5" customHeight="1" x14ac:dyDescent="0.25">
      <c r="A24" s="174"/>
      <c r="B24" s="148"/>
      <c r="C24" s="184"/>
      <c r="D24" s="142"/>
      <c r="E24" s="142"/>
      <c r="F24" s="142"/>
      <c r="G24" s="142"/>
      <c r="H24" s="142"/>
      <c r="I24" s="142"/>
      <c r="J24" s="142"/>
      <c r="K24" s="142"/>
      <c r="L24" s="142"/>
      <c r="M24" s="175"/>
      <c r="N24" s="143"/>
      <c r="O24" s="165"/>
      <c r="P24" s="142"/>
      <c r="Q24" s="143"/>
    </row>
    <row r="25" spans="1:17" ht="19.5" customHeight="1" x14ac:dyDescent="0.25">
      <c r="A25" s="174"/>
      <c r="B25" s="148"/>
      <c r="C25" s="184"/>
      <c r="D25" s="142"/>
      <c r="E25" s="142"/>
      <c r="F25" s="142"/>
      <c r="G25" s="142"/>
      <c r="H25" s="142"/>
      <c r="I25" s="142"/>
      <c r="J25" s="142"/>
      <c r="K25" s="142"/>
      <c r="L25" s="142"/>
      <c r="M25" s="175"/>
      <c r="N25" s="143"/>
      <c r="O25" s="165"/>
      <c r="P25" s="142"/>
      <c r="Q25" s="143"/>
    </row>
    <row r="26" spans="1:17" ht="19.5" customHeight="1" x14ac:dyDescent="0.25">
      <c r="A26" s="174"/>
      <c r="B26" s="148"/>
      <c r="C26" s="157"/>
      <c r="D26" s="170"/>
      <c r="E26" s="170"/>
      <c r="F26" s="170"/>
      <c r="G26" s="170"/>
      <c r="H26" s="170"/>
      <c r="I26" s="170"/>
      <c r="J26" s="170"/>
      <c r="K26" s="170"/>
      <c r="L26" s="170"/>
      <c r="M26" s="175"/>
      <c r="N26" s="143"/>
      <c r="O26" s="165"/>
      <c r="P26" s="142"/>
      <c r="Q26" s="143"/>
    </row>
    <row r="27" spans="1:17" ht="26.25" customHeight="1" x14ac:dyDescent="0.25">
      <c r="A27" s="13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4"/>
      <c r="M27" s="169" t="s">
        <v>93</v>
      </c>
      <c r="N27" s="170"/>
      <c r="O27" s="171">
        <f>'真【明細書】JTL JEWELRY'!E10</f>
        <v>97200</v>
      </c>
      <c r="P27" s="170"/>
      <c r="Q27" s="148"/>
    </row>
    <row r="28" spans="1:17" ht="26.2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4"/>
      <c r="M28" s="172" t="s">
        <v>94</v>
      </c>
      <c r="N28" s="173"/>
      <c r="O28" s="171">
        <f>'真【明細書】JTL JEWELRY'!E11</f>
        <v>8836.3636363636469</v>
      </c>
      <c r="P28" s="170"/>
      <c r="Q28" s="148"/>
    </row>
    <row r="29" spans="1:17" ht="26.25" customHeight="1" x14ac:dyDescent="0.25">
      <c r="A29" s="5"/>
      <c r="B29" s="7"/>
      <c r="C29" s="7"/>
      <c r="D29" s="7"/>
      <c r="E29" s="7"/>
      <c r="F29" s="7"/>
      <c r="G29" s="7"/>
      <c r="H29" s="5"/>
      <c r="I29" s="5"/>
      <c r="J29" s="140"/>
      <c r="K29" s="126"/>
      <c r="L29" s="9"/>
      <c r="M29" s="9"/>
      <c r="N29" s="9"/>
      <c r="O29" s="9"/>
      <c r="P29" s="9"/>
      <c r="Q29" s="9"/>
    </row>
    <row r="30" spans="1:17" ht="18.75" customHeight="1" x14ac:dyDescent="0.25">
      <c r="A30" s="5"/>
      <c r="B30" s="1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ht="18.75" customHeight="1" x14ac:dyDescent="0.25">
      <c r="A31" s="5"/>
      <c r="B31" s="16"/>
      <c r="C31" s="16"/>
      <c r="D31" s="16"/>
      <c r="E31" s="16"/>
      <c r="F31" s="1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ht="19.5" customHeight="1" x14ac:dyDescent="0.25">
      <c r="A32" s="141" t="s">
        <v>17</v>
      </c>
      <c r="B32" s="143"/>
      <c r="C32" s="17" t="s">
        <v>18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9"/>
    </row>
    <row r="33" spans="1:17" ht="19.5" customHeight="1" x14ac:dyDescent="0.25">
      <c r="A33" s="166"/>
      <c r="B33" s="146"/>
      <c r="C33" s="4" t="s">
        <v>19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20"/>
    </row>
    <row r="34" spans="1:17" ht="19.5" customHeight="1" x14ac:dyDescent="0.25">
      <c r="A34" s="166"/>
      <c r="B34" s="146"/>
      <c r="C34" s="168" t="s">
        <v>32</v>
      </c>
      <c r="D34" s="126"/>
      <c r="E34" s="126"/>
      <c r="F34" s="126"/>
      <c r="G34" s="126"/>
      <c r="H34" s="5"/>
      <c r="I34" s="5"/>
      <c r="J34" s="5"/>
      <c r="K34" s="5"/>
      <c r="L34" s="5"/>
      <c r="M34" s="5"/>
      <c r="N34" s="5"/>
      <c r="O34" s="5"/>
      <c r="P34" s="5"/>
      <c r="Q34" s="20"/>
    </row>
    <row r="35" spans="1:17" ht="19.5" customHeight="1" x14ac:dyDescent="0.25">
      <c r="A35" s="167"/>
      <c r="B35" s="163"/>
      <c r="C35" s="21" t="s">
        <v>33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2"/>
    </row>
    <row r="36" spans="1:17" ht="19.5" customHeight="1" x14ac:dyDescent="0.25">
      <c r="A36" s="23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</sheetData>
  <mergeCells count="66">
    <mergeCell ref="M28:N28"/>
    <mergeCell ref="O28:Q28"/>
    <mergeCell ref="J29:K29"/>
    <mergeCell ref="A32:B35"/>
    <mergeCell ref="C34:G34"/>
    <mergeCell ref="A22:B22"/>
    <mergeCell ref="C22:L22"/>
    <mergeCell ref="M22:N22"/>
    <mergeCell ref="O22:Q22"/>
    <mergeCell ref="A23:B23"/>
    <mergeCell ref="C23:L23"/>
    <mergeCell ref="M23:N23"/>
    <mergeCell ref="O23:Q23"/>
    <mergeCell ref="M27:N27"/>
    <mergeCell ref="O27:Q27"/>
    <mergeCell ref="A24:B24"/>
    <mergeCell ref="C24:L24"/>
    <mergeCell ref="M24:N24"/>
    <mergeCell ref="O24:Q24"/>
    <mergeCell ref="A25:B25"/>
    <mergeCell ref="C25:L25"/>
    <mergeCell ref="M25:N25"/>
    <mergeCell ref="O25:Q25"/>
    <mergeCell ref="A26:B26"/>
    <mergeCell ref="C26:L26"/>
    <mergeCell ref="M26:N26"/>
    <mergeCell ref="O26:Q26"/>
    <mergeCell ref="O20:Q20"/>
    <mergeCell ref="A21:B21"/>
    <mergeCell ref="C21:L21"/>
    <mergeCell ref="M21:N21"/>
    <mergeCell ref="O21:Q21"/>
    <mergeCell ref="A20:B20"/>
    <mergeCell ref="C20:L20"/>
    <mergeCell ref="M20:N20"/>
    <mergeCell ref="A18:B18"/>
    <mergeCell ref="C18:L18"/>
    <mergeCell ref="M18:N18"/>
    <mergeCell ref="O18:Q18"/>
    <mergeCell ref="A19:B19"/>
    <mergeCell ref="C19:L19"/>
    <mergeCell ref="M19:N19"/>
    <mergeCell ref="O19:Q19"/>
    <mergeCell ref="L11:Q11"/>
    <mergeCell ref="L12:Q12"/>
    <mergeCell ref="M13:Q13"/>
    <mergeCell ref="K14:L14"/>
    <mergeCell ref="M14:Q14"/>
    <mergeCell ref="A16:C16"/>
    <mergeCell ref="D16:G16"/>
    <mergeCell ref="H16:I16"/>
    <mergeCell ref="J16:L16"/>
    <mergeCell ref="M16:Q16"/>
    <mergeCell ref="L10:Q10"/>
    <mergeCell ref="A3:Q3"/>
    <mergeCell ref="A4:G4"/>
    <mergeCell ref="H4:I4"/>
    <mergeCell ref="O4:Q4"/>
    <mergeCell ref="J5:K5"/>
    <mergeCell ref="M5:Q5"/>
    <mergeCell ref="A8:B8"/>
    <mergeCell ref="C8:I8"/>
    <mergeCell ref="L8:Q8"/>
    <mergeCell ref="B9:J9"/>
    <mergeCell ref="L9:Q9"/>
    <mergeCell ref="A5:I5"/>
  </mergeCells>
  <phoneticPr fontId="15"/>
  <pageMargins left="0.7" right="0.7" top="0.75" bottom="0.75" header="0.3" footer="0.3"/>
  <pageSetup paperSize="9" scale="87" fitToHeight="0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AD164-3209-40B9-A7AC-18F1882A900D}">
  <sheetPr>
    <pageSetUpPr fitToPage="1"/>
  </sheetPr>
  <dimension ref="B1:F20"/>
  <sheetViews>
    <sheetView view="pageBreakPreview" zoomScale="80" zoomScaleNormal="100" zoomScaleSheetLayoutView="80" workbookViewId="0">
      <selection activeCell="K10" sqref="K10"/>
    </sheetView>
  </sheetViews>
  <sheetFormatPr defaultRowHeight="15" x14ac:dyDescent="0.25"/>
  <cols>
    <col min="3" max="3" width="8.5703125" bestFit="1" customWidth="1"/>
    <col min="4" max="4" width="11" bestFit="1" customWidth="1"/>
    <col min="5" max="5" width="17.5703125" style="24" bestFit="1" customWidth="1"/>
    <col min="6" max="6" width="37.7109375" style="24" bestFit="1" customWidth="1"/>
    <col min="7" max="7" width="10" bestFit="1" customWidth="1"/>
  </cols>
  <sheetData>
    <row r="1" spans="2:6" ht="15" customHeight="1" x14ac:dyDescent="0.25">
      <c r="F1" s="48" t="s">
        <v>96</v>
      </c>
    </row>
    <row r="2" spans="2:6" ht="15" customHeight="1" x14ac:dyDescent="0.25"/>
    <row r="3" spans="2:6" x14ac:dyDescent="0.25">
      <c r="F3" s="101" t="s">
        <v>99</v>
      </c>
    </row>
    <row r="4" spans="2:6" ht="15.75" thickBot="1" x14ac:dyDescent="0.3">
      <c r="F4"/>
    </row>
    <row r="5" spans="2:6" ht="15.75" thickBot="1" x14ac:dyDescent="0.3">
      <c r="B5" s="102" t="s">
        <v>83</v>
      </c>
      <c r="F5"/>
    </row>
    <row r="6" spans="2:6" ht="15.75" thickBot="1" x14ac:dyDescent="0.3">
      <c r="B6" s="91" t="s">
        <v>50</v>
      </c>
      <c r="C6" s="188" t="s">
        <v>46</v>
      </c>
      <c r="D6" s="189"/>
      <c r="E6" s="77" t="s">
        <v>44</v>
      </c>
      <c r="F6" s="92" t="s">
        <v>91</v>
      </c>
    </row>
    <row r="7" spans="2:6" ht="15.75" thickBot="1" x14ac:dyDescent="0.3">
      <c r="B7" s="93">
        <v>1</v>
      </c>
      <c r="C7" s="71" t="s">
        <v>57</v>
      </c>
      <c r="D7" s="70">
        <v>14</v>
      </c>
      <c r="E7" s="40">
        <v>97200</v>
      </c>
      <c r="F7" s="40">
        <v>10800</v>
      </c>
    </row>
    <row r="8" spans="2:6" ht="15.75" thickBot="1" x14ac:dyDescent="0.3">
      <c r="B8" s="190" t="s">
        <v>89</v>
      </c>
      <c r="C8" s="191"/>
      <c r="D8" s="192"/>
      <c r="E8" s="97">
        <f>SUM(E7:E7)</f>
        <v>97200</v>
      </c>
      <c r="F8" s="98">
        <f>SUM(F7:F7)</f>
        <v>10800</v>
      </c>
    </row>
    <row r="9" spans="2:6" ht="15.75" thickBot="1" x14ac:dyDescent="0.3"/>
    <row r="10" spans="2:6" x14ac:dyDescent="0.25">
      <c r="B10" s="193" t="s">
        <v>92</v>
      </c>
      <c r="C10" s="194"/>
      <c r="D10" s="195"/>
      <c r="E10" s="89">
        <f>E8</f>
        <v>97200</v>
      </c>
      <c r="F10" s="75">
        <f>F4+F8</f>
        <v>10800</v>
      </c>
    </row>
    <row r="11" spans="2:6" ht="15.75" thickBot="1" x14ac:dyDescent="0.3">
      <c r="B11" s="180" t="s">
        <v>90</v>
      </c>
      <c r="C11" s="181"/>
      <c r="D11" s="182"/>
      <c r="E11" s="90">
        <f>E10-E10/1.1</f>
        <v>8836.3636363636469</v>
      </c>
      <c r="F11" s="26">
        <f t="shared" ref="F11" si="0">F10-F10/1.1</f>
        <v>981.81818181818198</v>
      </c>
    </row>
    <row r="12" spans="2:6" x14ac:dyDescent="0.25">
      <c r="F12"/>
    </row>
    <row r="13" spans="2:6" x14ac:dyDescent="0.25">
      <c r="F13"/>
    </row>
    <row r="14" spans="2:6" x14ac:dyDescent="0.25">
      <c r="F14"/>
    </row>
    <row r="15" spans="2:6" x14ac:dyDescent="0.25">
      <c r="F15"/>
    </row>
    <row r="16" spans="2:6" x14ac:dyDescent="0.25">
      <c r="F16"/>
    </row>
    <row r="17" spans="6:6" x14ac:dyDescent="0.25">
      <c r="F17"/>
    </row>
    <row r="18" spans="6:6" x14ac:dyDescent="0.25">
      <c r="F18"/>
    </row>
    <row r="19" spans="6:6" x14ac:dyDescent="0.25">
      <c r="F19"/>
    </row>
    <row r="20" spans="6:6" x14ac:dyDescent="0.25">
      <c r="F20"/>
    </row>
  </sheetData>
  <mergeCells count="4">
    <mergeCell ref="C6:D6"/>
    <mergeCell ref="B8:D8"/>
    <mergeCell ref="B10:D10"/>
    <mergeCell ref="B11:D11"/>
  </mergeCells>
  <phoneticPr fontId="15"/>
  <pageMargins left="0.7" right="0.7" top="0.75" bottom="0.75" header="0.3" footer="0.3"/>
  <pageSetup paperSize="9" scale="84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146A8-E428-4161-9038-5232E63887F5}">
  <sheetPr>
    <outlinePr summaryBelow="0" summaryRight="0"/>
    <pageSetUpPr fitToPage="1"/>
  </sheetPr>
  <dimension ref="A2:Q36"/>
  <sheetViews>
    <sheetView topLeftCell="A13" workbookViewId="0">
      <selection activeCell="J10" sqref="J10"/>
    </sheetView>
  </sheetViews>
  <sheetFormatPr defaultColWidth="14.42578125" defaultRowHeight="15" customHeight="1" x14ac:dyDescent="0.25"/>
  <cols>
    <col min="1" max="13" width="5.5703125" customWidth="1"/>
    <col min="14" max="14" width="4.7109375" customWidth="1"/>
    <col min="15" max="15" width="9.85546875" customWidth="1"/>
    <col min="16" max="16" width="5.5703125" customWidth="1"/>
    <col min="17" max="17" width="6.7109375" customWidth="1"/>
  </cols>
  <sheetData>
    <row r="2" spans="1:17" ht="30" customHeight="1" x14ac:dyDescent="0.25">
      <c r="A2" s="1"/>
    </row>
    <row r="3" spans="1:17" ht="30" customHeight="1" x14ac:dyDescent="0.25">
      <c r="A3" s="125" t="s">
        <v>87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</row>
    <row r="4" spans="1:17" ht="30" customHeight="1" x14ac:dyDescent="0.25">
      <c r="A4" s="127"/>
      <c r="B4" s="126"/>
      <c r="C4" s="126"/>
      <c r="D4" s="126"/>
      <c r="E4" s="126"/>
      <c r="F4" s="126"/>
      <c r="G4" s="126"/>
      <c r="H4" s="128"/>
      <c r="I4" s="126"/>
      <c r="J4" s="4"/>
      <c r="K4" s="4"/>
      <c r="L4" s="5"/>
      <c r="M4" s="5"/>
      <c r="N4" s="5"/>
      <c r="O4" s="129"/>
      <c r="P4" s="126"/>
      <c r="Q4" s="126"/>
    </row>
    <row r="5" spans="1:17" ht="30" customHeight="1" x14ac:dyDescent="0.25">
      <c r="A5" s="196" t="s">
        <v>68</v>
      </c>
      <c r="B5" s="196"/>
      <c r="C5" s="196"/>
      <c r="D5" s="196"/>
      <c r="E5" s="196"/>
      <c r="F5" s="196"/>
      <c r="G5" s="196"/>
      <c r="H5" s="196"/>
      <c r="I5" s="196"/>
      <c r="J5" s="128" t="s">
        <v>1</v>
      </c>
      <c r="K5" s="126"/>
      <c r="L5" s="7" t="s">
        <v>2</v>
      </c>
      <c r="M5" s="129" t="s">
        <v>95</v>
      </c>
      <c r="N5" s="126"/>
      <c r="O5" s="126"/>
      <c r="P5" s="126"/>
      <c r="Q5" s="126"/>
    </row>
    <row r="6" spans="1:17" ht="11.25" customHeight="1" x14ac:dyDescent="0.25">
      <c r="A6" s="2"/>
      <c r="B6" s="2"/>
      <c r="C6" s="2"/>
      <c r="D6" s="2"/>
      <c r="E6" s="2"/>
      <c r="F6" s="2"/>
      <c r="G6" s="2"/>
      <c r="H6" s="3"/>
      <c r="I6" s="3"/>
      <c r="J6" s="4"/>
      <c r="K6" s="4"/>
      <c r="L6" s="5"/>
      <c r="M6" s="5"/>
      <c r="N6" s="8"/>
      <c r="O6" s="8"/>
      <c r="P6" s="8"/>
      <c r="Q6" s="8"/>
    </row>
    <row r="7" spans="1:17" ht="9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24.75" customHeight="1" x14ac:dyDescent="0.25">
      <c r="A8" s="132"/>
      <c r="B8" s="126"/>
      <c r="C8" s="133"/>
      <c r="D8" s="126"/>
      <c r="E8" s="126"/>
      <c r="F8" s="126"/>
      <c r="G8" s="126"/>
      <c r="H8" s="126"/>
      <c r="I8" s="126"/>
      <c r="J8" s="4"/>
      <c r="K8" s="5"/>
      <c r="L8" s="123" t="s">
        <v>35</v>
      </c>
      <c r="M8" s="124"/>
      <c r="N8" s="124"/>
      <c r="O8" s="124"/>
      <c r="P8" s="124"/>
      <c r="Q8" s="124"/>
    </row>
    <row r="9" spans="1:17" ht="19.5" customHeight="1" x14ac:dyDescent="0.25">
      <c r="A9" s="4"/>
      <c r="B9" s="134" t="s">
        <v>69</v>
      </c>
      <c r="C9" s="126"/>
      <c r="D9" s="126"/>
      <c r="E9" s="126"/>
      <c r="F9" s="126"/>
      <c r="G9" s="126"/>
      <c r="H9" s="126"/>
      <c r="I9" s="126"/>
      <c r="J9" s="126"/>
      <c r="K9" s="5"/>
      <c r="L9" s="123" t="s">
        <v>36</v>
      </c>
      <c r="M9" s="124"/>
      <c r="N9" s="124"/>
      <c r="O9" s="124"/>
      <c r="P9" s="124"/>
      <c r="Q9" s="124"/>
    </row>
    <row r="10" spans="1:17" ht="19.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5"/>
      <c r="L10" s="123" t="s">
        <v>37</v>
      </c>
      <c r="M10" s="124"/>
      <c r="N10" s="124"/>
      <c r="O10" s="124"/>
      <c r="P10" s="124"/>
      <c r="Q10" s="124"/>
    </row>
    <row r="11" spans="1:17" ht="19.5" customHeight="1" x14ac:dyDescent="0.25">
      <c r="A11" s="5" t="s">
        <v>66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123" t="s">
        <v>38</v>
      </c>
      <c r="M11" s="123"/>
      <c r="N11" s="123"/>
      <c r="O11" s="123"/>
      <c r="P11" s="123"/>
      <c r="Q11" s="123"/>
    </row>
    <row r="12" spans="1:17" ht="19.5" customHeight="1" x14ac:dyDescent="0.25">
      <c r="A12" s="5" t="s">
        <v>67</v>
      </c>
      <c r="B12" s="4"/>
      <c r="C12" s="4"/>
      <c r="D12" s="4"/>
      <c r="E12" s="4"/>
      <c r="F12" s="4"/>
      <c r="G12" s="4"/>
      <c r="H12" s="4"/>
      <c r="I12" s="4"/>
      <c r="J12" s="4"/>
      <c r="K12" s="6"/>
      <c r="L12" s="123" t="s">
        <v>39</v>
      </c>
      <c r="M12" s="123"/>
      <c r="N12" s="123"/>
      <c r="O12" s="123"/>
      <c r="P12" s="123"/>
      <c r="Q12" s="123"/>
    </row>
    <row r="13" spans="1:17" ht="19.5" customHeight="1" x14ac:dyDescent="0.25">
      <c r="A13" s="87" t="s">
        <v>65</v>
      </c>
      <c r="B13" s="5"/>
      <c r="C13" s="5"/>
      <c r="D13" s="5"/>
      <c r="E13" s="5"/>
      <c r="F13" s="5"/>
      <c r="G13" s="5"/>
      <c r="H13" s="5"/>
      <c r="I13" s="5"/>
      <c r="J13" s="5"/>
      <c r="K13" s="6"/>
      <c r="L13" s="6"/>
      <c r="M13" s="134" t="s">
        <v>40</v>
      </c>
      <c r="N13" s="126"/>
      <c r="O13" s="126"/>
      <c r="P13" s="126"/>
      <c r="Q13" s="126"/>
    </row>
    <row r="14" spans="1:17" ht="19.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129"/>
      <c r="L14" s="126"/>
      <c r="M14" s="134" t="s">
        <v>34</v>
      </c>
      <c r="N14" s="126"/>
      <c r="O14" s="126"/>
      <c r="P14" s="126"/>
      <c r="Q14" s="126"/>
    </row>
    <row r="15" spans="1:17" ht="9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6"/>
      <c r="L15" s="6"/>
      <c r="M15" s="5"/>
      <c r="N15" s="5"/>
      <c r="O15" s="5"/>
      <c r="P15" s="5"/>
      <c r="Q15" s="5"/>
    </row>
    <row r="16" spans="1:17" ht="30" customHeight="1" thickBot="1" x14ac:dyDescent="0.3">
      <c r="A16" s="136" t="s">
        <v>10</v>
      </c>
      <c r="B16" s="137"/>
      <c r="C16" s="137"/>
      <c r="D16" s="138">
        <f>-O26</f>
        <v>-18000</v>
      </c>
      <c r="E16" s="137"/>
      <c r="F16" s="137"/>
      <c r="G16" s="137"/>
      <c r="H16" s="139"/>
      <c r="I16" s="126"/>
      <c r="J16" s="129"/>
      <c r="K16" s="126"/>
      <c r="L16" s="126"/>
      <c r="M16" s="140"/>
      <c r="N16" s="126"/>
      <c r="O16" s="126"/>
      <c r="P16" s="126"/>
      <c r="Q16" s="126"/>
    </row>
    <row r="17" spans="1:17" ht="9.75" customHeight="1" thickTop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24.75" customHeight="1" x14ac:dyDescent="0.25">
      <c r="A18" s="183" t="s">
        <v>11</v>
      </c>
      <c r="B18" s="170"/>
      <c r="C18" s="183" t="s">
        <v>12</v>
      </c>
      <c r="D18" s="170"/>
      <c r="E18" s="170"/>
      <c r="F18" s="170"/>
      <c r="G18" s="170"/>
      <c r="H18" s="170"/>
      <c r="I18" s="170"/>
      <c r="J18" s="170"/>
      <c r="K18" s="170"/>
      <c r="L18" s="170"/>
      <c r="M18" s="183" t="s">
        <v>13</v>
      </c>
      <c r="N18" s="170"/>
      <c r="O18" s="183" t="s">
        <v>84</v>
      </c>
      <c r="P18" s="170"/>
      <c r="Q18" s="148"/>
    </row>
    <row r="19" spans="1:17" ht="19.5" customHeight="1" x14ac:dyDescent="0.25">
      <c r="A19" s="147">
        <v>45632</v>
      </c>
      <c r="B19" s="148"/>
      <c r="C19" s="156" t="s">
        <v>86</v>
      </c>
      <c r="D19" s="157"/>
      <c r="E19" s="157"/>
      <c r="F19" s="157"/>
      <c r="G19" s="157"/>
      <c r="H19" s="157"/>
      <c r="I19" s="157"/>
      <c r="J19" s="157"/>
      <c r="K19" s="157"/>
      <c r="L19" s="158"/>
      <c r="M19" s="149">
        <v>1</v>
      </c>
      <c r="N19" s="143"/>
      <c r="O19" s="165">
        <f>真【明細書】アイベックスライフ!E8</f>
        <v>18000</v>
      </c>
      <c r="P19" s="142"/>
      <c r="Q19" s="143"/>
    </row>
    <row r="20" spans="1:17" ht="19.5" customHeight="1" x14ac:dyDescent="0.25">
      <c r="A20" s="147"/>
      <c r="B20" s="148"/>
      <c r="C20" s="159"/>
      <c r="D20" s="160"/>
      <c r="E20" s="160"/>
      <c r="F20" s="160"/>
      <c r="G20" s="160"/>
      <c r="H20" s="160"/>
      <c r="I20" s="160"/>
      <c r="J20" s="160"/>
      <c r="K20" s="160"/>
      <c r="L20" s="161"/>
      <c r="M20" s="149"/>
      <c r="N20" s="143"/>
      <c r="O20" s="150"/>
      <c r="P20" s="151"/>
      <c r="Q20" s="152"/>
    </row>
    <row r="21" spans="1:17" ht="19.5" customHeight="1" x14ac:dyDescent="0.25">
      <c r="A21" s="147"/>
      <c r="B21" s="148"/>
      <c r="C21" s="156"/>
      <c r="D21" s="157"/>
      <c r="E21" s="157"/>
      <c r="F21" s="157"/>
      <c r="G21" s="157"/>
      <c r="H21" s="157"/>
      <c r="I21" s="157"/>
      <c r="J21" s="157"/>
      <c r="K21" s="157"/>
      <c r="L21" s="158"/>
      <c r="M21" s="149"/>
      <c r="N21" s="143"/>
      <c r="O21" s="165"/>
      <c r="P21" s="142"/>
      <c r="Q21" s="143"/>
    </row>
    <row r="22" spans="1:17" ht="19.5" customHeight="1" x14ac:dyDescent="0.25">
      <c r="A22" s="147"/>
      <c r="B22" s="148"/>
      <c r="C22" s="156"/>
      <c r="D22" s="157"/>
      <c r="E22" s="157"/>
      <c r="F22" s="157"/>
      <c r="G22" s="157"/>
      <c r="H22" s="157"/>
      <c r="I22" s="157"/>
      <c r="J22" s="157"/>
      <c r="K22" s="157"/>
      <c r="L22" s="158"/>
      <c r="M22" s="149"/>
      <c r="N22" s="143"/>
      <c r="O22" s="165"/>
      <c r="P22" s="142"/>
      <c r="Q22" s="143"/>
    </row>
    <row r="23" spans="1:17" ht="19.5" customHeight="1" x14ac:dyDescent="0.25">
      <c r="A23" s="174"/>
      <c r="B23" s="148"/>
      <c r="C23" s="184"/>
      <c r="D23" s="142"/>
      <c r="E23" s="142"/>
      <c r="F23" s="142"/>
      <c r="G23" s="142"/>
      <c r="H23" s="142"/>
      <c r="I23" s="142"/>
      <c r="J23" s="142"/>
      <c r="K23" s="142"/>
      <c r="L23" s="142"/>
      <c r="M23" s="175"/>
      <c r="N23" s="143"/>
      <c r="O23" s="165"/>
      <c r="P23" s="142"/>
      <c r="Q23" s="143"/>
    </row>
    <row r="24" spans="1:17" ht="19.5" customHeight="1" x14ac:dyDescent="0.25">
      <c r="A24" s="174"/>
      <c r="B24" s="148"/>
      <c r="C24" s="184"/>
      <c r="D24" s="142"/>
      <c r="E24" s="142"/>
      <c r="F24" s="142"/>
      <c r="G24" s="142"/>
      <c r="H24" s="142"/>
      <c r="I24" s="142"/>
      <c r="J24" s="142"/>
      <c r="K24" s="142"/>
      <c r="L24" s="142"/>
      <c r="M24" s="175"/>
      <c r="N24" s="143"/>
      <c r="O24" s="165"/>
      <c r="P24" s="142"/>
      <c r="Q24" s="143"/>
    </row>
    <row r="25" spans="1:17" ht="19.5" customHeight="1" x14ac:dyDescent="0.25">
      <c r="A25" s="174"/>
      <c r="B25" s="148"/>
      <c r="C25" s="157"/>
      <c r="D25" s="170"/>
      <c r="E25" s="170"/>
      <c r="F25" s="170"/>
      <c r="G25" s="170"/>
      <c r="H25" s="170"/>
      <c r="I25" s="170"/>
      <c r="J25" s="170"/>
      <c r="K25" s="170"/>
      <c r="L25" s="170"/>
      <c r="M25" s="175"/>
      <c r="N25" s="143"/>
      <c r="O25" s="165"/>
      <c r="P25" s="142"/>
      <c r="Q25" s="143"/>
    </row>
    <row r="26" spans="1:17" ht="35.25" customHeight="1" x14ac:dyDescent="0.25">
      <c r="A26" s="13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4"/>
      <c r="M26" s="169" t="s">
        <v>93</v>
      </c>
      <c r="N26" s="170"/>
      <c r="O26" s="171">
        <f>真【明細書】アイベックスライフ!E10</f>
        <v>18000</v>
      </c>
      <c r="P26" s="170"/>
      <c r="Q26" s="148"/>
    </row>
    <row r="27" spans="1:17" ht="35.25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4"/>
      <c r="M27" s="172" t="s">
        <v>94</v>
      </c>
      <c r="N27" s="173"/>
      <c r="O27" s="171">
        <f>真【明細書】アイベックスライフ!E11</f>
        <v>1636.3636363636379</v>
      </c>
      <c r="P27" s="170"/>
      <c r="Q27" s="148"/>
    </row>
    <row r="28" spans="1:17" ht="26.25" customHeight="1" x14ac:dyDescent="0.25">
      <c r="A28" s="5"/>
      <c r="B28" s="7"/>
      <c r="C28" s="7"/>
      <c r="D28" s="7"/>
      <c r="E28" s="7"/>
      <c r="F28" s="7"/>
      <c r="G28" s="7"/>
      <c r="H28" s="5"/>
      <c r="I28" s="5"/>
      <c r="J28" s="140"/>
      <c r="K28" s="126"/>
      <c r="L28" s="9"/>
      <c r="M28" s="9"/>
      <c r="N28" s="9"/>
      <c r="O28" s="9"/>
      <c r="P28" s="9"/>
      <c r="Q28" s="9"/>
    </row>
    <row r="29" spans="1:17" ht="26.25" customHeight="1" x14ac:dyDescent="0.25">
      <c r="A29" s="5"/>
      <c r="B29" s="1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ht="18.75" customHeight="1" x14ac:dyDescent="0.25">
      <c r="A30" s="5"/>
      <c r="B30" s="16"/>
      <c r="C30" s="16"/>
      <c r="D30" s="16"/>
      <c r="E30" s="16"/>
      <c r="F30" s="1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ht="18.75" customHeight="1" x14ac:dyDescent="0.25">
      <c r="A31" s="141" t="s">
        <v>17</v>
      </c>
      <c r="B31" s="143"/>
      <c r="C31" s="17" t="s">
        <v>18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9"/>
    </row>
    <row r="32" spans="1:17" ht="19.5" customHeight="1" x14ac:dyDescent="0.25">
      <c r="A32" s="166"/>
      <c r="B32" s="146"/>
      <c r="C32" s="4" t="s">
        <v>19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20"/>
    </row>
    <row r="33" spans="1:17" ht="19.5" customHeight="1" x14ac:dyDescent="0.25">
      <c r="A33" s="166"/>
      <c r="B33" s="146"/>
      <c r="C33" s="168" t="s">
        <v>32</v>
      </c>
      <c r="D33" s="126"/>
      <c r="E33" s="126"/>
      <c r="F33" s="126"/>
      <c r="G33" s="126"/>
      <c r="H33" s="5"/>
      <c r="I33" s="5"/>
      <c r="J33" s="5"/>
      <c r="K33" s="5"/>
      <c r="L33" s="5"/>
      <c r="M33" s="5"/>
      <c r="N33" s="5"/>
      <c r="O33" s="5"/>
      <c r="P33" s="5"/>
      <c r="Q33" s="20"/>
    </row>
    <row r="34" spans="1:17" ht="19.5" customHeight="1" x14ac:dyDescent="0.25">
      <c r="A34" s="167"/>
      <c r="B34" s="163"/>
      <c r="C34" s="21" t="s">
        <v>33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2"/>
    </row>
    <row r="35" spans="1:17" ht="19.5" customHeight="1" x14ac:dyDescent="0.25">
      <c r="A35" s="23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ht="19.5" customHeight="1" x14ac:dyDescent="0.25"/>
  </sheetData>
  <mergeCells count="62">
    <mergeCell ref="M27:N27"/>
    <mergeCell ref="O27:Q27"/>
    <mergeCell ref="J28:K28"/>
    <mergeCell ref="A31:B34"/>
    <mergeCell ref="C33:G33"/>
    <mergeCell ref="A21:B21"/>
    <mergeCell ref="C21:L21"/>
    <mergeCell ref="M21:N21"/>
    <mergeCell ref="O21:Q21"/>
    <mergeCell ref="A22:B22"/>
    <mergeCell ref="C22:L22"/>
    <mergeCell ref="M22:N22"/>
    <mergeCell ref="O22:Q22"/>
    <mergeCell ref="M26:N26"/>
    <mergeCell ref="O26:Q26"/>
    <mergeCell ref="A23:B23"/>
    <mergeCell ref="C23:L23"/>
    <mergeCell ref="M23:N23"/>
    <mergeCell ref="O23:Q23"/>
    <mergeCell ref="A24:B24"/>
    <mergeCell ref="C24:L24"/>
    <mergeCell ref="M24:N24"/>
    <mergeCell ref="O24:Q24"/>
    <mergeCell ref="A25:B25"/>
    <mergeCell ref="C25:L25"/>
    <mergeCell ref="M25:N25"/>
    <mergeCell ref="O25:Q25"/>
    <mergeCell ref="O19:Q19"/>
    <mergeCell ref="A20:B20"/>
    <mergeCell ref="C20:L20"/>
    <mergeCell ref="M20:N20"/>
    <mergeCell ref="O20:Q20"/>
    <mergeCell ref="A19:B19"/>
    <mergeCell ref="C19:L19"/>
    <mergeCell ref="M19:N19"/>
    <mergeCell ref="A18:B18"/>
    <mergeCell ref="C18:L18"/>
    <mergeCell ref="M18:N18"/>
    <mergeCell ref="O18:Q18"/>
    <mergeCell ref="L11:Q11"/>
    <mergeCell ref="L12:Q12"/>
    <mergeCell ref="M13:Q13"/>
    <mergeCell ref="K14:L14"/>
    <mergeCell ref="M14:Q14"/>
    <mergeCell ref="A16:C16"/>
    <mergeCell ref="D16:G16"/>
    <mergeCell ref="H16:I16"/>
    <mergeCell ref="J16:L16"/>
    <mergeCell ref="M16:Q16"/>
    <mergeCell ref="L10:Q10"/>
    <mergeCell ref="A3:Q3"/>
    <mergeCell ref="A4:G4"/>
    <mergeCell ref="H4:I4"/>
    <mergeCell ref="O4:Q4"/>
    <mergeCell ref="J5:K5"/>
    <mergeCell ref="M5:Q5"/>
    <mergeCell ref="A8:B8"/>
    <mergeCell ref="C8:I8"/>
    <mergeCell ref="L8:Q8"/>
    <mergeCell ref="B9:J9"/>
    <mergeCell ref="L9:Q9"/>
    <mergeCell ref="A5:I5"/>
  </mergeCells>
  <phoneticPr fontId="15"/>
  <pageMargins left="0.7" right="0.7" top="0.75" bottom="0.75" header="0.3" footer="0.3"/>
  <pageSetup paperSize="9" scale="87" fitToHeight="0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B9A2A-FD0F-4DB3-A02B-B2BF9798753B}">
  <sheetPr>
    <pageSetUpPr fitToPage="1"/>
  </sheetPr>
  <dimension ref="B1:F20"/>
  <sheetViews>
    <sheetView view="pageBreakPreview" zoomScale="80" zoomScaleNormal="100" zoomScaleSheetLayoutView="80" workbookViewId="0">
      <selection activeCell="J10" sqref="J10"/>
    </sheetView>
  </sheetViews>
  <sheetFormatPr defaultRowHeight="15" x14ac:dyDescent="0.25"/>
  <cols>
    <col min="3" max="3" width="8.5703125" bestFit="1" customWidth="1"/>
    <col min="4" max="4" width="11" bestFit="1" customWidth="1"/>
    <col min="5" max="5" width="17.5703125" style="24" bestFit="1" customWidth="1"/>
    <col min="6" max="6" width="37.7109375" style="24" bestFit="1" customWidth="1"/>
    <col min="7" max="7" width="10" bestFit="1" customWidth="1"/>
  </cols>
  <sheetData>
    <row r="1" spans="2:6" ht="15" customHeight="1" x14ac:dyDescent="0.25">
      <c r="F1" s="48" t="s">
        <v>96</v>
      </c>
    </row>
    <row r="2" spans="2:6" ht="15" customHeight="1" x14ac:dyDescent="0.25"/>
    <row r="3" spans="2:6" x14ac:dyDescent="0.25">
      <c r="F3" s="69" t="s">
        <v>97</v>
      </c>
    </row>
    <row r="4" spans="2:6" ht="15.75" thickBot="1" x14ac:dyDescent="0.3">
      <c r="F4"/>
    </row>
    <row r="5" spans="2:6" ht="15.75" thickBot="1" x14ac:dyDescent="0.3">
      <c r="B5" s="88" t="s">
        <v>83</v>
      </c>
      <c r="F5"/>
    </row>
    <row r="6" spans="2:6" ht="15.75" thickBot="1" x14ac:dyDescent="0.3">
      <c r="B6" s="91" t="s">
        <v>50</v>
      </c>
      <c r="C6" s="197" t="s">
        <v>46</v>
      </c>
      <c r="D6" s="198"/>
      <c r="E6" s="77" t="s">
        <v>44</v>
      </c>
      <c r="F6" s="92" t="s">
        <v>91</v>
      </c>
    </row>
    <row r="7" spans="2:6" ht="15.75" thickBot="1" x14ac:dyDescent="0.3">
      <c r="B7" s="99">
        <v>1</v>
      </c>
      <c r="C7" s="96" t="s">
        <v>58</v>
      </c>
      <c r="D7" s="100">
        <v>15</v>
      </c>
      <c r="E7" s="40">
        <v>18000</v>
      </c>
      <c r="F7" s="40">
        <v>2000</v>
      </c>
    </row>
    <row r="8" spans="2:6" ht="15.75" thickBot="1" x14ac:dyDescent="0.3">
      <c r="B8" s="199" t="s">
        <v>89</v>
      </c>
      <c r="C8" s="200"/>
      <c r="D8" s="201"/>
      <c r="E8" s="97">
        <f>SUM(E7:E7)</f>
        <v>18000</v>
      </c>
      <c r="F8" s="98">
        <f>SUM(F7:F7)</f>
        <v>2000</v>
      </c>
    </row>
    <row r="9" spans="2:6" ht="15.75" thickBot="1" x14ac:dyDescent="0.3"/>
    <row r="10" spans="2:6" x14ac:dyDescent="0.25">
      <c r="B10" s="193" t="s">
        <v>92</v>
      </c>
      <c r="C10" s="194"/>
      <c r="D10" s="195"/>
      <c r="E10" s="89">
        <f>E8</f>
        <v>18000</v>
      </c>
      <c r="F10" s="75">
        <f>F4+F8</f>
        <v>2000</v>
      </c>
    </row>
    <row r="11" spans="2:6" ht="15.75" thickBot="1" x14ac:dyDescent="0.3">
      <c r="B11" s="180" t="s">
        <v>90</v>
      </c>
      <c r="C11" s="181"/>
      <c r="D11" s="182"/>
      <c r="E11" s="90">
        <f>E10-E10/1.1</f>
        <v>1636.3636363636379</v>
      </c>
      <c r="F11" s="26">
        <f t="shared" ref="F11" si="0">F10-F10/1.1</f>
        <v>181.81818181818198</v>
      </c>
    </row>
    <row r="12" spans="2:6" x14ac:dyDescent="0.25">
      <c r="F12"/>
    </row>
    <row r="13" spans="2:6" x14ac:dyDescent="0.25">
      <c r="F13"/>
    </row>
    <row r="14" spans="2:6" x14ac:dyDescent="0.25">
      <c r="F14"/>
    </row>
    <row r="15" spans="2:6" x14ac:dyDescent="0.25">
      <c r="F15"/>
    </row>
    <row r="16" spans="2:6" x14ac:dyDescent="0.25">
      <c r="F16"/>
    </row>
    <row r="17" spans="6:6" x14ac:dyDescent="0.25">
      <c r="F17"/>
    </row>
    <row r="18" spans="6:6" x14ac:dyDescent="0.25">
      <c r="F18"/>
    </row>
    <row r="19" spans="6:6" x14ac:dyDescent="0.25">
      <c r="F19"/>
    </row>
    <row r="20" spans="6:6" x14ac:dyDescent="0.25">
      <c r="F20"/>
    </row>
  </sheetData>
  <mergeCells count="4">
    <mergeCell ref="C6:D6"/>
    <mergeCell ref="B8:D8"/>
    <mergeCell ref="B10:D10"/>
    <mergeCell ref="B11:D11"/>
  </mergeCells>
  <phoneticPr fontId="15"/>
  <pageMargins left="0.7" right="0.7" top="0.75" bottom="0.75" header="0.3" footer="0.3"/>
  <pageSetup paperSize="9" scale="84" fitToHeight="0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1BB8-517A-47C6-94A8-DBECCB770E03}">
  <sheetPr>
    <pageSetUpPr fitToPage="1"/>
  </sheetPr>
  <dimension ref="B1:F45"/>
  <sheetViews>
    <sheetView view="pageBreakPreview" topLeftCell="A3" zoomScale="80" zoomScaleNormal="100" zoomScaleSheetLayoutView="80" workbookViewId="0">
      <selection activeCell="F38" sqref="F38"/>
    </sheetView>
  </sheetViews>
  <sheetFormatPr defaultRowHeight="15" x14ac:dyDescent="0.25"/>
  <cols>
    <col min="3" max="3" width="8.5703125" bestFit="1" customWidth="1"/>
    <col min="4" max="4" width="11" bestFit="1" customWidth="1"/>
    <col min="5" max="5" width="17.5703125" style="24" bestFit="1" customWidth="1"/>
    <col min="6" max="6" width="37.7109375" style="24" bestFit="1" customWidth="1"/>
    <col min="7" max="7" width="10" bestFit="1" customWidth="1"/>
  </cols>
  <sheetData>
    <row r="1" spans="2:6" ht="15" customHeight="1" x14ac:dyDescent="0.25">
      <c r="F1" s="48" t="s">
        <v>96</v>
      </c>
    </row>
    <row r="2" spans="2:6" ht="15" customHeight="1" x14ac:dyDescent="0.25"/>
    <row r="3" spans="2:6" ht="15.75" thickBot="1" x14ac:dyDescent="0.3">
      <c r="F3" s="69" t="s">
        <v>76</v>
      </c>
    </row>
    <row r="4" spans="2:6" ht="15.75" thickBot="1" x14ac:dyDescent="0.3">
      <c r="B4" s="86" t="s">
        <v>82</v>
      </c>
    </row>
    <row r="5" spans="2:6" ht="15.75" thickBot="1" x14ac:dyDescent="0.3">
      <c r="B5" s="53" t="s">
        <v>50</v>
      </c>
      <c r="C5" s="185" t="s">
        <v>46</v>
      </c>
      <c r="D5" s="186"/>
      <c r="E5" s="40" t="s">
        <v>44</v>
      </c>
      <c r="F5"/>
    </row>
    <row r="6" spans="2:6" x14ac:dyDescent="0.25">
      <c r="B6" s="52">
        <v>1</v>
      </c>
      <c r="C6" s="71" t="s">
        <v>52</v>
      </c>
      <c r="D6" s="70">
        <v>1</v>
      </c>
      <c r="E6" s="42">
        <v>147000</v>
      </c>
      <c r="F6"/>
    </row>
    <row r="7" spans="2:6" x14ac:dyDescent="0.25">
      <c r="B7" s="52">
        <v>2</v>
      </c>
      <c r="C7" s="71" t="s">
        <v>52</v>
      </c>
      <c r="D7" s="70">
        <v>33</v>
      </c>
      <c r="E7" s="42">
        <v>214000</v>
      </c>
    </row>
    <row r="8" spans="2:6" x14ac:dyDescent="0.25">
      <c r="B8" s="52">
        <v>3</v>
      </c>
      <c r="C8" s="71" t="s">
        <v>52</v>
      </c>
      <c r="D8" s="70">
        <v>66</v>
      </c>
      <c r="E8" s="42">
        <v>48000</v>
      </c>
    </row>
    <row r="9" spans="2:6" x14ac:dyDescent="0.25">
      <c r="B9" s="52">
        <v>4</v>
      </c>
      <c r="C9" s="71" t="s">
        <v>52</v>
      </c>
      <c r="D9" s="70">
        <v>77</v>
      </c>
      <c r="E9" s="42">
        <v>57000</v>
      </c>
    </row>
    <row r="10" spans="2:6" x14ac:dyDescent="0.25">
      <c r="B10" s="52">
        <v>5</v>
      </c>
      <c r="C10" s="71" t="s">
        <v>52</v>
      </c>
      <c r="D10" s="70">
        <v>86</v>
      </c>
      <c r="E10" s="42">
        <v>38000</v>
      </c>
    </row>
    <row r="11" spans="2:6" x14ac:dyDescent="0.25">
      <c r="B11" s="52">
        <v>6</v>
      </c>
      <c r="C11" s="71" t="s">
        <v>52</v>
      </c>
      <c r="D11" s="70">
        <v>88</v>
      </c>
      <c r="E11" s="42">
        <v>47000</v>
      </c>
    </row>
    <row r="12" spans="2:6" x14ac:dyDescent="0.25">
      <c r="B12" s="52">
        <v>7</v>
      </c>
      <c r="C12" s="71" t="s">
        <v>52</v>
      </c>
      <c r="D12" s="70">
        <v>95</v>
      </c>
      <c r="E12" s="42">
        <v>24000</v>
      </c>
      <c r="F12"/>
    </row>
    <row r="13" spans="2:6" x14ac:dyDescent="0.25">
      <c r="B13" s="52">
        <v>8</v>
      </c>
      <c r="C13" s="71" t="s">
        <v>52</v>
      </c>
      <c r="D13" s="70">
        <v>106</v>
      </c>
      <c r="E13" s="42">
        <v>21000</v>
      </c>
      <c r="F13"/>
    </row>
    <row r="14" spans="2:6" x14ac:dyDescent="0.25">
      <c r="B14" s="52">
        <v>9</v>
      </c>
      <c r="C14" s="71" t="s">
        <v>52</v>
      </c>
      <c r="D14" s="70">
        <v>114</v>
      </c>
      <c r="E14" s="42">
        <v>21000</v>
      </c>
      <c r="F14"/>
    </row>
    <row r="15" spans="2:6" x14ac:dyDescent="0.25">
      <c r="B15" s="52">
        <v>10</v>
      </c>
      <c r="C15" s="71" t="s">
        <v>52</v>
      </c>
      <c r="D15" s="70">
        <v>115</v>
      </c>
      <c r="E15" s="42">
        <v>22000</v>
      </c>
      <c r="F15"/>
    </row>
    <row r="16" spans="2:6" x14ac:dyDescent="0.25">
      <c r="B16" s="52">
        <v>11</v>
      </c>
      <c r="C16" s="71" t="s">
        <v>52</v>
      </c>
      <c r="D16" s="70">
        <v>117</v>
      </c>
      <c r="E16" s="42">
        <v>28000</v>
      </c>
      <c r="F16"/>
    </row>
    <row r="17" spans="2:6" x14ac:dyDescent="0.25">
      <c r="B17" s="52">
        <v>12</v>
      </c>
      <c r="C17" s="71" t="s">
        <v>52</v>
      </c>
      <c r="D17" s="70">
        <v>120</v>
      </c>
      <c r="E17" s="42">
        <v>45000</v>
      </c>
      <c r="F17"/>
    </row>
    <row r="18" spans="2:6" x14ac:dyDescent="0.25">
      <c r="B18" s="52">
        <v>13</v>
      </c>
      <c r="C18" s="71" t="s">
        <v>52</v>
      </c>
      <c r="D18" s="70">
        <v>121</v>
      </c>
      <c r="E18" s="42">
        <v>32000</v>
      </c>
      <c r="F18"/>
    </row>
    <row r="19" spans="2:6" x14ac:dyDescent="0.25">
      <c r="B19" s="52">
        <v>14</v>
      </c>
      <c r="C19" s="71" t="s">
        <v>52</v>
      </c>
      <c r="D19" s="70">
        <v>132</v>
      </c>
      <c r="E19" s="42">
        <v>113000</v>
      </c>
      <c r="F19"/>
    </row>
    <row r="20" spans="2:6" ht="15.75" thickBot="1" x14ac:dyDescent="0.3">
      <c r="B20" s="180" t="s">
        <v>88</v>
      </c>
      <c r="C20" s="181"/>
      <c r="D20" s="187"/>
      <c r="E20" s="43">
        <f>SUM(E6:E19)</f>
        <v>857000</v>
      </c>
      <c r="F20"/>
    </row>
    <row r="21" spans="2:6" ht="15.75" thickBot="1" x14ac:dyDescent="0.3">
      <c r="F21"/>
    </row>
    <row r="22" spans="2:6" ht="15.75" thickBot="1" x14ac:dyDescent="0.3">
      <c r="B22" s="88" t="s">
        <v>83</v>
      </c>
      <c r="F22"/>
    </row>
    <row r="23" spans="2:6" ht="15.75" thickBot="1" x14ac:dyDescent="0.3">
      <c r="B23" s="91" t="s">
        <v>50</v>
      </c>
      <c r="C23" s="188" t="s">
        <v>46</v>
      </c>
      <c r="D23" s="189"/>
      <c r="E23" s="77" t="s">
        <v>44</v>
      </c>
      <c r="F23" s="92" t="s">
        <v>91</v>
      </c>
    </row>
    <row r="24" spans="2:6" x14ac:dyDescent="0.25">
      <c r="B24" s="93">
        <v>1</v>
      </c>
      <c r="C24" s="64" t="s">
        <v>59</v>
      </c>
      <c r="D24" s="65">
        <v>4</v>
      </c>
      <c r="E24" s="76">
        <v>3630000</v>
      </c>
      <c r="F24" s="76">
        <v>370000</v>
      </c>
    </row>
    <row r="25" spans="2:6" x14ac:dyDescent="0.25">
      <c r="B25" s="94">
        <v>2</v>
      </c>
      <c r="C25" s="66" t="s">
        <v>59</v>
      </c>
      <c r="D25" s="34">
        <v>8</v>
      </c>
      <c r="E25" s="42">
        <v>108900</v>
      </c>
      <c r="F25" s="42">
        <v>12100</v>
      </c>
    </row>
    <row r="26" spans="2:6" x14ac:dyDescent="0.25">
      <c r="B26" s="94">
        <v>3</v>
      </c>
      <c r="C26" s="66" t="s">
        <v>52</v>
      </c>
      <c r="D26" s="34">
        <v>41</v>
      </c>
      <c r="E26" s="42">
        <v>247500</v>
      </c>
      <c r="F26" s="42">
        <v>27500</v>
      </c>
    </row>
    <row r="27" spans="2:6" x14ac:dyDescent="0.25">
      <c r="B27" s="94">
        <v>4</v>
      </c>
      <c r="C27" s="66" t="s">
        <v>52</v>
      </c>
      <c r="D27" s="34">
        <v>53</v>
      </c>
      <c r="E27" s="42">
        <v>76230</v>
      </c>
      <c r="F27" s="42">
        <v>8470</v>
      </c>
    </row>
    <row r="28" spans="2:6" x14ac:dyDescent="0.25">
      <c r="B28" s="94">
        <v>5</v>
      </c>
      <c r="C28" s="66" t="s">
        <v>52</v>
      </c>
      <c r="D28" s="34">
        <v>59</v>
      </c>
      <c r="E28" s="42">
        <v>99000</v>
      </c>
      <c r="F28" s="94"/>
    </row>
    <row r="29" spans="2:6" x14ac:dyDescent="0.25">
      <c r="B29" s="94">
        <v>6</v>
      </c>
      <c r="C29" s="66" t="s">
        <v>52</v>
      </c>
      <c r="D29" s="34">
        <v>63</v>
      </c>
      <c r="E29" s="42">
        <v>103000</v>
      </c>
      <c r="F29" s="94"/>
    </row>
    <row r="30" spans="2:6" x14ac:dyDescent="0.25">
      <c r="B30" s="94">
        <v>7</v>
      </c>
      <c r="C30" s="66" t="s">
        <v>52</v>
      </c>
      <c r="D30" s="34">
        <v>101</v>
      </c>
      <c r="E30" s="42">
        <v>36000</v>
      </c>
      <c r="F30" s="94"/>
    </row>
    <row r="31" spans="2:6" x14ac:dyDescent="0.25">
      <c r="B31" s="94">
        <v>8</v>
      </c>
      <c r="C31" s="66" t="s">
        <v>52</v>
      </c>
      <c r="D31" s="34">
        <v>104</v>
      </c>
      <c r="E31" s="42">
        <v>47000</v>
      </c>
      <c r="F31" s="94"/>
    </row>
    <row r="32" spans="2:6" ht="15.75" thickBot="1" x14ac:dyDescent="0.3">
      <c r="B32" s="95">
        <v>9</v>
      </c>
      <c r="C32" s="68" t="s">
        <v>52</v>
      </c>
      <c r="D32" s="35">
        <v>116</v>
      </c>
      <c r="E32" s="43">
        <v>45000</v>
      </c>
      <c r="F32" s="95"/>
    </row>
    <row r="33" spans="2:6" ht="15.75" thickBot="1" x14ac:dyDescent="0.3">
      <c r="B33" s="190" t="s">
        <v>89</v>
      </c>
      <c r="C33" s="191"/>
      <c r="D33" s="192"/>
      <c r="E33" s="97">
        <f>SUM(E24:E32)</f>
        <v>4392630</v>
      </c>
      <c r="F33" s="98">
        <f>SUM(F24:F32)</f>
        <v>418070</v>
      </c>
    </row>
    <row r="34" spans="2:6" ht="15.75" thickBot="1" x14ac:dyDescent="0.3"/>
    <row r="35" spans="2:6" x14ac:dyDescent="0.25">
      <c r="B35" s="193" t="s">
        <v>92</v>
      </c>
      <c r="C35" s="194"/>
      <c r="D35" s="195"/>
      <c r="E35" s="89">
        <f>E20+E33</f>
        <v>5249630</v>
      </c>
      <c r="F35" s="75">
        <f>F21+F33</f>
        <v>418070</v>
      </c>
    </row>
    <row r="36" spans="2:6" ht="15.75" thickBot="1" x14ac:dyDescent="0.3">
      <c r="B36" s="180" t="s">
        <v>90</v>
      </c>
      <c r="C36" s="181"/>
      <c r="D36" s="182"/>
      <c r="E36" s="90">
        <f>E35-E35/1.1</f>
        <v>477239.09090909176</v>
      </c>
      <c r="F36" s="26">
        <f t="shared" ref="F36" si="0">F35-F35/1.1</f>
        <v>38006.363636363647</v>
      </c>
    </row>
    <row r="37" spans="2:6" x14ac:dyDescent="0.25">
      <c r="F37"/>
    </row>
    <row r="38" spans="2:6" x14ac:dyDescent="0.25">
      <c r="F38"/>
    </row>
    <row r="39" spans="2:6" x14ac:dyDescent="0.25">
      <c r="F39"/>
    </row>
    <row r="40" spans="2:6" x14ac:dyDescent="0.25">
      <c r="F40"/>
    </row>
    <row r="41" spans="2:6" x14ac:dyDescent="0.25">
      <c r="F41"/>
    </row>
    <row r="42" spans="2:6" x14ac:dyDescent="0.25">
      <c r="F42"/>
    </row>
    <row r="43" spans="2:6" x14ac:dyDescent="0.25">
      <c r="F43"/>
    </row>
    <row r="44" spans="2:6" x14ac:dyDescent="0.25">
      <c r="F44"/>
    </row>
    <row r="45" spans="2:6" x14ac:dyDescent="0.25">
      <c r="F45"/>
    </row>
  </sheetData>
  <mergeCells count="6">
    <mergeCell ref="B35:D35"/>
    <mergeCell ref="B36:D36"/>
    <mergeCell ref="B33:D33"/>
    <mergeCell ref="C5:D5"/>
    <mergeCell ref="B20:D20"/>
    <mergeCell ref="C23:D23"/>
  </mergeCells>
  <phoneticPr fontId="15"/>
  <pageMargins left="0.7" right="0.7" top="0.75" bottom="0.75" header="0.3" footer="0.3"/>
  <pageSetup paperSize="9" scale="84" fitToHeight="0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1691-C92E-47F6-91A9-C89AE90B9FD8}">
  <sheetPr>
    <pageSetUpPr fitToPage="1"/>
  </sheetPr>
  <dimension ref="B1:J46"/>
  <sheetViews>
    <sheetView view="pageBreakPreview" zoomScale="80" zoomScaleNormal="100" zoomScaleSheetLayoutView="80" workbookViewId="0">
      <selection activeCell="B5" sqref="B5:E5"/>
    </sheetView>
  </sheetViews>
  <sheetFormatPr defaultRowHeight="15" x14ac:dyDescent="0.25"/>
  <cols>
    <col min="3" max="3" width="8.5703125" bestFit="1" customWidth="1"/>
    <col min="4" max="4" width="11" bestFit="1" customWidth="1"/>
    <col min="5" max="5" width="21.28515625" style="24" bestFit="1" customWidth="1"/>
    <col min="6" max="6" width="23.85546875" style="24" bestFit="1" customWidth="1"/>
    <col min="7" max="7" width="26.140625" style="24" bestFit="1" customWidth="1"/>
    <col min="8" max="8" width="17.5703125" style="24" bestFit="1" customWidth="1"/>
    <col min="9" max="9" width="13.5703125" style="24" bestFit="1" customWidth="1"/>
    <col min="10" max="10" width="19.42578125" style="24" bestFit="1" customWidth="1"/>
    <col min="11" max="11" width="10" bestFit="1" customWidth="1"/>
  </cols>
  <sheetData>
    <row r="1" spans="2:10" ht="15" customHeight="1" x14ac:dyDescent="0.25">
      <c r="E1" s="202" t="s">
        <v>48</v>
      </c>
      <c r="F1" s="202"/>
      <c r="G1" s="202"/>
      <c r="H1" s="48" t="s">
        <v>64</v>
      </c>
    </row>
    <row r="2" spans="2:10" ht="15" customHeight="1" x14ac:dyDescent="0.25">
      <c r="E2" s="202"/>
      <c r="F2" s="202"/>
      <c r="G2" s="202"/>
    </row>
    <row r="3" spans="2:10" x14ac:dyDescent="0.25">
      <c r="H3" s="69" t="s">
        <v>76</v>
      </c>
    </row>
    <row r="4" spans="2:10" ht="15.75" thickBot="1" x14ac:dyDescent="0.3">
      <c r="E4" s="47"/>
      <c r="F4" s="47"/>
      <c r="G4" s="47"/>
    </row>
    <row r="5" spans="2:10" ht="15.75" thickBot="1" x14ac:dyDescent="0.3">
      <c r="B5" s="53" t="s">
        <v>50</v>
      </c>
      <c r="C5" s="185" t="s">
        <v>46</v>
      </c>
      <c r="D5" s="198"/>
      <c r="E5" s="29" t="s">
        <v>42</v>
      </c>
      <c r="F5" s="62" t="s">
        <v>51</v>
      </c>
      <c r="G5" s="85"/>
      <c r="H5" s="77" t="s">
        <v>44</v>
      </c>
      <c r="I5" s="28"/>
      <c r="J5"/>
    </row>
    <row r="6" spans="2:10" x14ac:dyDescent="0.25">
      <c r="B6" s="52">
        <v>1</v>
      </c>
      <c r="C6" s="71" t="s">
        <v>59</v>
      </c>
      <c r="D6" s="70">
        <v>4</v>
      </c>
      <c r="E6" s="74">
        <v>4000000</v>
      </c>
      <c r="F6" s="31">
        <v>370000</v>
      </c>
      <c r="G6" s="38"/>
      <c r="H6" s="74">
        <v>3630000</v>
      </c>
      <c r="I6" s="75"/>
    </row>
    <row r="7" spans="2:10" x14ac:dyDescent="0.25">
      <c r="B7" s="52">
        <v>2</v>
      </c>
      <c r="C7" s="71" t="s">
        <v>59</v>
      </c>
      <c r="D7" s="70">
        <v>8</v>
      </c>
      <c r="E7" s="45">
        <v>121000</v>
      </c>
      <c r="F7" s="31">
        <v>12100</v>
      </c>
      <c r="G7" s="38"/>
      <c r="H7" s="45">
        <v>108900</v>
      </c>
      <c r="I7" s="25"/>
    </row>
    <row r="8" spans="2:10" x14ac:dyDescent="0.25">
      <c r="B8" s="52">
        <v>3</v>
      </c>
      <c r="C8" s="71" t="s">
        <v>52</v>
      </c>
      <c r="D8" s="70">
        <v>1</v>
      </c>
      <c r="E8" s="45">
        <v>155000</v>
      </c>
      <c r="F8" s="31"/>
      <c r="G8" s="38"/>
      <c r="H8" s="45">
        <v>147000</v>
      </c>
      <c r="I8" s="25"/>
    </row>
    <row r="9" spans="2:10" x14ac:dyDescent="0.25">
      <c r="B9" s="52">
        <v>4</v>
      </c>
      <c r="C9" s="71" t="s">
        <v>52</v>
      </c>
      <c r="D9" s="70">
        <v>33</v>
      </c>
      <c r="E9" s="45">
        <v>225000</v>
      </c>
      <c r="F9" s="31"/>
      <c r="G9" s="38"/>
      <c r="H9" s="45">
        <v>214000</v>
      </c>
      <c r="I9" s="25"/>
    </row>
    <row r="10" spans="2:10" x14ac:dyDescent="0.25">
      <c r="B10" s="52">
        <v>5</v>
      </c>
      <c r="C10" s="71" t="s">
        <v>52</v>
      </c>
      <c r="D10" s="70">
        <v>41</v>
      </c>
      <c r="E10" s="45">
        <v>275000</v>
      </c>
      <c r="F10" s="31">
        <v>27500</v>
      </c>
      <c r="G10" s="38"/>
      <c r="H10" s="45">
        <v>247500</v>
      </c>
      <c r="I10" s="25"/>
    </row>
    <row r="11" spans="2:10" x14ac:dyDescent="0.25">
      <c r="B11" s="52">
        <v>6</v>
      </c>
      <c r="C11" s="71" t="s">
        <v>52</v>
      </c>
      <c r="D11" s="70">
        <v>53</v>
      </c>
      <c r="E11" s="45">
        <v>84700</v>
      </c>
      <c r="F11" s="31">
        <v>8470</v>
      </c>
      <c r="G11" s="38"/>
      <c r="H11" s="45">
        <v>76230</v>
      </c>
      <c r="I11" s="25"/>
      <c r="J11"/>
    </row>
    <row r="12" spans="2:10" x14ac:dyDescent="0.25">
      <c r="B12" s="52">
        <v>7</v>
      </c>
      <c r="C12" s="71" t="s">
        <v>52</v>
      </c>
      <c r="D12" s="70">
        <v>59</v>
      </c>
      <c r="E12" s="45">
        <v>107500</v>
      </c>
      <c r="F12" s="31"/>
      <c r="G12" s="38"/>
      <c r="H12" s="45">
        <v>99000</v>
      </c>
      <c r="I12" s="25"/>
      <c r="J12"/>
    </row>
    <row r="13" spans="2:10" x14ac:dyDescent="0.25">
      <c r="B13" s="52">
        <v>8</v>
      </c>
      <c r="C13" s="71" t="s">
        <v>52</v>
      </c>
      <c r="D13" s="70">
        <v>63</v>
      </c>
      <c r="E13" s="45">
        <v>111000</v>
      </c>
      <c r="F13" s="31"/>
      <c r="G13" s="38"/>
      <c r="H13" s="45">
        <v>103000</v>
      </c>
      <c r="I13" s="25"/>
      <c r="J13"/>
    </row>
    <row r="14" spans="2:10" x14ac:dyDescent="0.25">
      <c r="B14" s="52">
        <v>9</v>
      </c>
      <c r="C14" s="71" t="s">
        <v>52</v>
      </c>
      <c r="D14" s="70">
        <v>66</v>
      </c>
      <c r="E14" s="45">
        <v>51000</v>
      </c>
      <c r="F14" s="31"/>
      <c r="G14" s="38"/>
      <c r="H14" s="45">
        <v>48000</v>
      </c>
      <c r="I14" s="25"/>
      <c r="J14"/>
    </row>
    <row r="15" spans="2:10" x14ac:dyDescent="0.25">
      <c r="B15" s="52">
        <v>10</v>
      </c>
      <c r="C15" s="71" t="s">
        <v>52</v>
      </c>
      <c r="D15" s="70">
        <v>77</v>
      </c>
      <c r="E15" s="45">
        <v>60000</v>
      </c>
      <c r="F15" s="31"/>
      <c r="G15" s="38"/>
      <c r="H15" s="45">
        <v>57000</v>
      </c>
      <c r="I15" s="25"/>
      <c r="J15"/>
    </row>
    <row r="16" spans="2:10" x14ac:dyDescent="0.25">
      <c r="B16" s="52">
        <v>11</v>
      </c>
      <c r="C16" s="71" t="s">
        <v>52</v>
      </c>
      <c r="D16" s="70">
        <v>86</v>
      </c>
      <c r="E16" s="45">
        <v>40000</v>
      </c>
      <c r="F16" s="31"/>
      <c r="G16" s="38"/>
      <c r="H16" s="45">
        <v>38000</v>
      </c>
      <c r="I16" s="25"/>
      <c r="J16"/>
    </row>
    <row r="17" spans="2:10" x14ac:dyDescent="0.25">
      <c r="B17" s="52">
        <v>12</v>
      </c>
      <c r="C17" s="71" t="s">
        <v>52</v>
      </c>
      <c r="D17" s="70">
        <v>88</v>
      </c>
      <c r="E17" s="45">
        <v>49500</v>
      </c>
      <c r="F17" s="31"/>
      <c r="G17" s="38"/>
      <c r="H17" s="45">
        <v>47000</v>
      </c>
      <c r="I17" s="25"/>
      <c r="J17"/>
    </row>
    <row r="18" spans="2:10" x14ac:dyDescent="0.25">
      <c r="B18" s="52">
        <v>13</v>
      </c>
      <c r="C18" s="71" t="s">
        <v>52</v>
      </c>
      <c r="D18" s="70">
        <v>95</v>
      </c>
      <c r="E18" s="45">
        <v>24800</v>
      </c>
      <c r="F18" s="31"/>
      <c r="G18" s="38"/>
      <c r="H18" s="45">
        <v>24000</v>
      </c>
      <c r="I18" s="25"/>
      <c r="J18"/>
    </row>
    <row r="19" spans="2:10" x14ac:dyDescent="0.25">
      <c r="B19" s="52">
        <v>14</v>
      </c>
      <c r="C19" s="71" t="s">
        <v>52</v>
      </c>
      <c r="D19" s="70">
        <v>101</v>
      </c>
      <c r="E19" s="45">
        <v>39000</v>
      </c>
      <c r="F19" s="31"/>
      <c r="G19" s="38"/>
      <c r="H19" s="45">
        <v>36000</v>
      </c>
      <c r="I19" s="25"/>
      <c r="J19"/>
    </row>
    <row r="20" spans="2:10" x14ac:dyDescent="0.25">
      <c r="B20" s="52">
        <v>15</v>
      </c>
      <c r="C20" s="71" t="s">
        <v>52</v>
      </c>
      <c r="D20" s="70">
        <v>104</v>
      </c>
      <c r="E20" s="45">
        <v>50000</v>
      </c>
      <c r="F20" s="31"/>
      <c r="G20" s="38"/>
      <c r="H20" s="45">
        <v>47000</v>
      </c>
      <c r="I20" s="25"/>
      <c r="J20"/>
    </row>
    <row r="21" spans="2:10" x14ac:dyDescent="0.25">
      <c r="B21" s="52">
        <v>16</v>
      </c>
      <c r="C21" s="71" t="s">
        <v>52</v>
      </c>
      <c r="D21" s="70">
        <v>106</v>
      </c>
      <c r="E21" s="45">
        <v>22000</v>
      </c>
      <c r="F21" s="31"/>
      <c r="G21" s="38"/>
      <c r="H21" s="45">
        <v>21000</v>
      </c>
      <c r="I21" s="25"/>
      <c r="J21"/>
    </row>
    <row r="22" spans="2:10" x14ac:dyDescent="0.25">
      <c r="B22" s="52">
        <v>17</v>
      </c>
      <c r="C22" s="71" t="s">
        <v>52</v>
      </c>
      <c r="D22" s="70">
        <v>114</v>
      </c>
      <c r="E22" s="45">
        <v>22000</v>
      </c>
      <c r="F22" s="31"/>
      <c r="G22" s="38"/>
      <c r="H22" s="45">
        <v>21000</v>
      </c>
      <c r="I22" s="25"/>
      <c r="J22"/>
    </row>
    <row r="23" spans="2:10" x14ac:dyDescent="0.25">
      <c r="B23" s="52">
        <v>18</v>
      </c>
      <c r="C23" s="71" t="s">
        <v>52</v>
      </c>
      <c r="D23" s="70">
        <v>115</v>
      </c>
      <c r="E23" s="45">
        <v>23000</v>
      </c>
      <c r="F23" s="31"/>
      <c r="G23" s="38"/>
      <c r="H23" s="45">
        <v>22000</v>
      </c>
      <c r="I23" s="25"/>
      <c r="J23"/>
    </row>
    <row r="24" spans="2:10" x14ac:dyDescent="0.25">
      <c r="B24" s="52">
        <v>19</v>
      </c>
      <c r="C24" s="71" t="s">
        <v>52</v>
      </c>
      <c r="D24" s="70">
        <v>116</v>
      </c>
      <c r="E24" s="45">
        <v>49000</v>
      </c>
      <c r="F24" s="31"/>
      <c r="G24" s="38"/>
      <c r="H24" s="45">
        <v>45000</v>
      </c>
      <c r="I24" s="25"/>
      <c r="J24"/>
    </row>
    <row r="25" spans="2:10" x14ac:dyDescent="0.25">
      <c r="B25" s="52">
        <v>20</v>
      </c>
      <c r="C25" s="71" t="s">
        <v>52</v>
      </c>
      <c r="D25" s="70">
        <v>117</v>
      </c>
      <c r="E25" s="45">
        <v>29500</v>
      </c>
      <c r="F25" s="31"/>
      <c r="G25" s="38"/>
      <c r="H25" s="45">
        <v>28000</v>
      </c>
      <c r="I25" s="25"/>
      <c r="J25"/>
    </row>
    <row r="26" spans="2:10" x14ac:dyDescent="0.25">
      <c r="B26" s="52">
        <v>21</v>
      </c>
      <c r="C26" s="71" t="s">
        <v>52</v>
      </c>
      <c r="D26" s="70">
        <v>120</v>
      </c>
      <c r="E26" s="45">
        <v>47000</v>
      </c>
      <c r="F26" s="31"/>
      <c r="G26" s="38"/>
      <c r="H26" s="45">
        <v>45000</v>
      </c>
      <c r="I26" s="25"/>
      <c r="J26"/>
    </row>
    <row r="27" spans="2:10" x14ac:dyDescent="0.25">
      <c r="B27" s="52">
        <v>22</v>
      </c>
      <c r="C27" s="71" t="s">
        <v>52</v>
      </c>
      <c r="D27" s="70">
        <v>121</v>
      </c>
      <c r="E27" s="45">
        <v>33000</v>
      </c>
      <c r="F27" s="31"/>
      <c r="G27" s="38"/>
      <c r="H27" s="45">
        <v>32000</v>
      </c>
      <c r="I27" s="25"/>
      <c r="J27"/>
    </row>
    <row r="28" spans="2:10" x14ac:dyDescent="0.25">
      <c r="B28" s="52">
        <v>23</v>
      </c>
      <c r="C28" s="71" t="s">
        <v>52</v>
      </c>
      <c r="D28" s="70">
        <v>132</v>
      </c>
      <c r="E28" s="45">
        <v>119000</v>
      </c>
      <c r="F28" s="31"/>
      <c r="G28" s="38"/>
      <c r="H28" s="45">
        <v>113000</v>
      </c>
      <c r="I28" s="25"/>
      <c r="J28"/>
    </row>
    <row r="29" spans="2:10" x14ac:dyDescent="0.25">
      <c r="B29" s="52">
        <v>24</v>
      </c>
      <c r="C29" s="50"/>
      <c r="D29" s="70"/>
      <c r="E29" s="45"/>
      <c r="F29" s="31"/>
      <c r="G29" s="38"/>
      <c r="H29" s="45"/>
      <c r="I29" s="25"/>
      <c r="J29"/>
    </row>
    <row r="30" spans="2:10" x14ac:dyDescent="0.25">
      <c r="B30" s="52">
        <v>25</v>
      </c>
      <c r="C30" s="50"/>
      <c r="D30" s="70"/>
      <c r="E30" s="45"/>
      <c r="F30" s="31"/>
      <c r="G30" s="38"/>
      <c r="H30" s="45"/>
      <c r="I30" s="25"/>
      <c r="J30"/>
    </row>
    <row r="31" spans="2:10" x14ac:dyDescent="0.25">
      <c r="B31" s="52">
        <v>26</v>
      </c>
      <c r="C31" s="50"/>
      <c r="D31" s="70"/>
      <c r="E31" s="45"/>
      <c r="F31" s="31"/>
      <c r="G31" s="38"/>
      <c r="H31" s="45"/>
      <c r="I31" s="25"/>
      <c r="J31"/>
    </row>
    <row r="32" spans="2:10" x14ac:dyDescent="0.25">
      <c r="B32" s="52">
        <v>27</v>
      </c>
      <c r="C32" s="50"/>
      <c r="D32" s="70"/>
      <c r="E32" s="45"/>
      <c r="F32" s="31"/>
      <c r="G32" s="38"/>
      <c r="H32" s="45"/>
      <c r="I32" s="25"/>
      <c r="J32"/>
    </row>
    <row r="33" spans="2:10" x14ac:dyDescent="0.25">
      <c r="B33" s="52">
        <v>28</v>
      </c>
      <c r="C33" s="50"/>
      <c r="D33" s="70"/>
      <c r="E33" s="45"/>
      <c r="F33" s="31"/>
      <c r="G33" s="38"/>
      <c r="H33" s="45"/>
      <c r="I33" s="25"/>
      <c r="J33"/>
    </row>
    <row r="34" spans="2:10" x14ac:dyDescent="0.25">
      <c r="B34" s="52">
        <v>29</v>
      </c>
      <c r="C34" s="50"/>
      <c r="D34" s="70"/>
      <c r="E34" s="45"/>
      <c r="F34" s="31"/>
      <c r="G34" s="38"/>
      <c r="H34" s="45"/>
      <c r="I34" s="25"/>
      <c r="J34"/>
    </row>
    <row r="35" spans="2:10" x14ac:dyDescent="0.25">
      <c r="B35" s="52">
        <v>30</v>
      </c>
      <c r="C35" s="50"/>
      <c r="D35" s="70"/>
      <c r="E35" s="45"/>
      <c r="F35" s="31"/>
      <c r="G35" s="38"/>
      <c r="H35" s="45"/>
      <c r="I35" s="25"/>
      <c r="J35"/>
    </row>
    <row r="36" spans="2:10" x14ac:dyDescent="0.25">
      <c r="B36" s="52">
        <v>31</v>
      </c>
      <c r="C36" s="50"/>
      <c r="D36" s="70"/>
      <c r="E36" s="45"/>
      <c r="F36" s="31"/>
      <c r="G36" s="38"/>
      <c r="H36" s="45"/>
      <c r="I36" s="25"/>
      <c r="J36"/>
    </row>
    <row r="37" spans="2:10" x14ac:dyDescent="0.25">
      <c r="B37" s="52">
        <v>32</v>
      </c>
      <c r="C37" s="50"/>
      <c r="D37" s="70"/>
      <c r="E37" s="45"/>
      <c r="F37" s="31"/>
      <c r="G37" s="38"/>
      <c r="H37" s="45"/>
      <c r="I37" s="25"/>
      <c r="J37"/>
    </row>
    <row r="38" spans="2:10" x14ac:dyDescent="0.25">
      <c r="B38" s="52">
        <v>33</v>
      </c>
      <c r="C38" s="50"/>
      <c r="D38" s="70"/>
      <c r="E38" s="45"/>
      <c r="F38" s="31"/>
      <c r="G38" s="38"/>
      <c r="H38" s="45"/>
      <c r="I38" s="25"/>
      <c r="J38"/>
    </row>
    <row r="39" spans="2:10" x14ac:dyDescent="0.25">
      <c r="B39" s="52">
        <v>34</v>
      </c>
      <c r="C39" s="50"/>
      <c r="D39" s="70"/>
      <c r="E39" s="45"/>
      <c r="F39" s="31"/>
      <c r="G39" s="38"/>
      <c r="H39" s="45"/>
      <c r="I39" s="25"/>
      <c r="J39"/>
    </row>
    <row r="40" spans="2:10" x14ac:dyDescent="0.25">
      <c r="B40" s="52">
        <v>35</v>
      </c>
      <c r="C40" s="50"/>
      <c r="D40" s="70"/>
      <c r="E40" s="45"/>
      <c r="F40" s="31"/>
      <c r="G40" s="38"/>
      <c r="H40" s="45"/>
      <c r="I40" s="25"/>
      <c r="J40"/>
    </row>
    <row r="41" spans="2:10" x14ac:dyDescent="0.25">
      <c r="B41" s="52">
        <v>36</v>
      </c>
      <c r="C41" s="50"/>
      <c r="D41" s="70"/>
      <c r="E41" s="45"/>
      <c r="F41" s="31"/>
      <c r="G41" s="38"/>
      <c r="H41" s="45"/>
      <c r="I41" s="25"/>
      <c r="J41"/>
    </row>
    <row r="42" spans="2:10" x14ac:dyDescent="0.25">
      <c r="B42" s="52">
        <v>37</v>
      </c>
      <c r="C42" s="50"/>
      <c r="D42" s="70"/>
      <c r="E42" s="45"/>
      <c r="F42" s="31"/>
      <c r="G42" s="38"/>
      <c r="H42" s="45"/>
      <c r="I42" s="25"/>
      <c r="J42"/>
    </row>
    <row r="43" spans="2:10" x14ac:dyDescent="0.25">
      <c r="B43" s="52">
        <v>38</v>
      </c>
      <c r="C43" s="50"/>
      <c r="D43" s="70"/>
      <c r="E43" s="45"/>
      <c r="F43" s="31"/>
      <c r="G43" s="38"/>
      <c r="H43" s="45"/>
      <c r="I43" s="25"/>
      <c r="J43"/>
    </row>
    <row r="44" spans="2:10" x14ac:dyDescent="0.25">
      <c r="B44" s="52">
        <v>39</v>
      </c>
      <c r="C44" s="54"/>
      <c r="D44" s="72"/>
      <c r="E44" s="58"/>
      <c r="F44" s="56"/>
      <c r="G44" s="57"/>
      <c r="H44" s="45"/>
      <c r="I44" s="25"/>
      <c r="J44"/>
    </row>
    <row r="45" spans="2:10" ht="15.75" thickBot="1" x14ac:dyDescent="0.3">
      <c r="B45" s="61">
        <v>40</v>
      </c>
      <c r="C45" s="51"/>
      <c r="D45" s="73"/>
      <c r="E45" s="46"/>
      <c r="F45" s="32"/>
      <c r="G45" s="39"/>
      <c r="H45" s="46"/>
      <c r="I45" s="26"/>
      <c r="J45"/>
    </row>
    <row r="46" spans="2:10" x14ac:dyDescent="0.25">
      <c r="B46" s="84" t="s">
        <v>79</v>
      </c>
      <c r="E46" s="24">
        <f>SUM(E6:E45)</f>
        <v>5738000</v>
      </c>
      <c r="H46" s="24">
        <f>SUM(H6:H45)</f>
        <v>5249630</v>
      </c>
      <c r="J46"/>
    </row>
  </sheetData>
  <mergeCells count="2">
    <mergeCell ref="E1:G2"/>
    <mergeCell ref="C5:D5"/>
  </mergeCells>
  <phoneticPr fontId="15"/>
  <printOptions horizontalCentered="1" verticalCentered="1"/>
  <pageMargins left="0.7" right="0.7" top="0.75" bottom="0.75" header="0.3" footer="0.3"/>
  <pageSetup paperSize="9" scale="51" fitToHeight="0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E7675-D983-45A8-9412-7E7D24F89823}">
  <sheetPr>
    <outlinePr summaryBelow="0" summaryRight="0"/>
    <pageSetUpPr fitToPage="1"/>
  </sheetPr>
  <dimension ref="A2:Q24"/>
  <sheetViews>
    <sheetView view="pageBreakPreview" topLeftCell="A6" zoomScale="80" zoomScaleNormal="50" zoomScaleSheetLayoutView="80" workbookViewId="0">
      <selection activeCell="A18" sqref="A18"/>
    </sheetView>
  </sheetViews>
  <sheetFormatPr defaultColWidth="14.42578125" defaultRowHeight="15" customHeight="1" x14ac:dyDescent="0.25"/>
  <cols>
    <col min="1" max="9" width="5.5703125" customWidth="1"/>
    <col min="10" max="10" width="15" bestFit="1" customWidth="1"/>
    <col min="11" max="13" width="5.5703125" customWidth="1"/>
    <col min="14" max="14" width="4.7109375" customWidth="1"/>
    <col min="15" max="15" width="9.85546875" customWidth="1"/>
    <col min="16" max="16" width="5.5703125" customWidth="1"/>
    <col min="17" max="17" width="6.7109375" customWidth="1"/>
    <col min="18" max="18" width="4.7109375" customWidth="1"/>
  </cols>
  <sheetData>
    <row r="2" spans="1:17" ht="30" customHeight="1" x14ac:dyDescent="0.25">
      <c r="A2" s="1"/>
    </row>
    <row r="3" spans="1:17" ht="30" customHeight="1" x14ac:dyDescent="0.25">
      <c r="A3" s="125" t="s">
        <v>77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</row>
    <row r="4" spans="1:17" ht="30" customHeight="1" x14ac:dyDescent="0.25">
      <c r="A4" s="127"/>
      <c r="B4" s="126"/>
      <c r="C4" s="126"/>
      <c r="D4" s="126"/>
      <c r="E4" s="126"/>
      <c r="F4" s="126"/>
      <c r="G4" s="126"/>
      <c r="H4" s="128"/>
      <c r="I4" s="126"/>
      <c r="J4" s="4"/>
      <c r="K4" s="4"/>
      <c r="L4" s="5"/>
      <c r="M4" s="5"/>
      <c r="N4" s="5"/>
      <c r="O4" s="129"/>
      <c r="P4" s="126"/>
      <c r="Q4" s="126"/>
    </row>
    <row r="5" spans="1:17" ht="30" customHeight="1" x14ac:dyDescent="0.25">
      <c r="A5" s="203" t="s">
        <v>74</v>
      </c>
      <c r="B5" s="203"/>
      <c r="C5" s="203"/>
      <c r="D5" s="203"/>
      <c r="E5" s="203"/>
      <c r="F5" s="203"/>
      <c r="G5" s="203"/>
      <c r="H5" s="203"/>
      <c r="I5" s="203"/>
      <c r="J5" s="204" t="s">
        <v>78</v>
      </c>
      <c r="K5" s="204"/>
      <c r="L5" s="7" t="s">
        <v>2</v>
      </c>
      <c r="M5" s="129" t="s">
        <v>61</v>
      </c>
      <c r="N5" s="126"/>
      <c r="O5" s="126"/>
      <c r="P5" s="126"/>
      <c r="Q5" s="126"/>
    </row>
    <row r="6" spans="1:17" ht="11.25" customHeight="1" x14ac:dyDescent="0.25">
      <c r="A6" s="2"/>
      <c r="B6" s="2"/>
      <c r="C6" s="2"/>
      <c r="D6" s="2"/>
      <c r="E6" s="2"/>
      <c r="F6" s="2"/>
      <c r="G6" s="2"/>
      <c r="H6" s="3"/>
      <c r="I6" s="3"/>
      <c r="J6" s="78"/>
      <c r="K6" s="4"/>
      <c r="L6" s="5"/>
      <c r="M6" s="5"/>
      <c r="N6" s="8"/>
      <c r="O6" s="8"/>
      <c r="P6" s="8"/>
      <c r="Q6" s="8"/>
    </row>
    <row r="7" spans="1:17" ht="9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24.75" customHeight="1" x14ac:dyDescent="0.25">
      <c r="A8" s="132"/>
      <c r="B8" s="126"/>
      <c r="C8" s="133"/>
      <c r="D8" s="126"/>
      <c r="E8" s="126"/>
      <c r="F8" s="126"/>
      <c r="G8" s="126"/>
      <c r="H8" s="126"/>
      <c r="I8" s="126"/>
      <c r="J8" s="4"/>
      <c r="K8" s="5"/>
      <c r="L8" s="123" t="s">
        <v>35</v>
      </c>
      <c r="M8" s="124"/>
      <c r="N8" s="124"/>
      <c r="O8" s="124"/>
      <c r="P8" s="124"/>
      <c r="Q8" s="124"/>
    </row>
    <row r="9" spans="1:17" ht="19.5" customHeight="1" x14ac:dyDescent="0.25">
      <c r="A9" s="4"/>
      <c r="B9" s="134"/>
      <c r="C9" s="126"/>
      <c r="D9" s="126"/>
      <c r="E9" s="126"/>
      <c r="F9" s="126"/>
      <c r="G9" s="126"/>
      <c r="H9" s="126"/>
      <c r="I9" s="126"/>
      <c r="J9" s="126"/>
      <c r="K9" s="5"/>
      <c r="L9" s="123" t="s">
        <v>36</v>
      </c>
      <c r="M9" s="124"/>
      <c r="N9" s="124"/>
      <c r="O9" s="124"/>
      <c r="P9" s="124"/>
      <c r="Q9" s="124"/>
    </row>
    <row r="10" spans="1:17" ht="19.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5"/>
      <c r="L10" s="123" t="s">
        <v>37</v>
      </c>
      <c r="M10" s="124"/>
      <c r="N10" s="124"/>
      <c r="O10" s="124"/>
      <c r="P10" s="124"/>
      <c r="Q10" s="124"/>
    </row>
    <row r="11" spans="1:17" ht="19.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5"/>
      <c r="L11" s="123" t="s">
        <v>38</v>
      </c>
      <c r="M11" s="123"/>
      <c r="N11" s="123"/>
      <c r="O11" s="123"/>
      <c r="P11" s="123"/>
      <c r="Q11" s="123"/>
    </row>
    <row r="12" spans="1:17" ht="19.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6"/>
      <c r="L12" s="123" t="s">
        <v>39</v>
      </c>
      <c r="M12" s="123"/>
      <c r="N12" s="123"/>
      <c r="O12" s="123"/>
      <c r="P12" s="123"/>
      <c r="Q12" s="123"/>
    </row>
    <row r="13" spans="1:17" ht="19.5" customHeight="1" x14ac:dyDescent="0.25">
      <c r="A13" s="5" t="s">
        <v>66</v>
      </c>
      <c r="B13" s="5"/>
      <c r="K13" s="6"/>
      <c r="L13" s="6"/>
      <c r="M13" s="134" t="s">
        <v>40</v>
      </c>
      <c r="N13" s="126"/>
      <c r="O13" s="126"/>
      <c r="P13" s="126"/>
      <c r="Q13" s="126"/>
    </row>
    <row r="14" spans="1:17" ht="19.5" customHeight="1" x14ac:dyDescent="0.25">
      <c r="A14" s="5" t="s">
        <v>67</v>
      </c>
      <c r="B14" s="4"/>
      <c r="C14" s="4"/>
      <c r="D14" s="4"/>
      <c r="E14" s="4"/>
      <c r="F14" s="4"/>
      <c r="G14" s="4"/>
      <c r="H14" s="4"/>
      <c r="I14" s="4"/>
      <c r="J14" s="4"/>
      <c r="K14" s="129"/>
      <c r="L14" s="126"/>
      <c r="M14" s="134" t="s">
        <v>34</v>
      </c>
      <c r="N14" s="126"/>
      <c r="O14" s="126"/>
      <c r="P14" s="126"/>
      <c r="Q14" s="126"/>
    </row>
    <row r="15" spans="1:17" ht="9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6"/>
      <c r="L15" s="6"/>
      <c r="M15" s="5"/>
      <c r="N15" s="5"/>
      <c r="O15" s="5"/>
      <c r="P15" s="5"/>
      <c r="Q15" s="5"/>
    </row>
    <row r="16" spans="1:17" ht="30" customHeight="1" thickBot="1" x14ac:dyDescent="0.3">
      <c r="A16" s="136" t="s">
        <v>10</v>
      </c>
      <c r="B16" s="137"/>
      <c r="C16" s="137"/>
      <c r="D16" s="138">
        <f>-SUM(旧【明細書】北友!H6:H45)</f>
        <v>-5249630</v>
      </c>
      <c r="E16" s="137"/>
      <c r="F16" s="137"/>
      <c r="G16" s="137"/>
      <c r="H16" s="139"/>
      <c r="I16" s="126"/>
      <c r="J16" s="129"/>
      <c r="K16" s="126"/>
      <c r="L16" s="126"/>
      <c r="M16" s="140" t="s">
        <v>75</v>
      </c>
      <c r="N16" s="126"/>
      <c r="O16" s="126"/>
      <c r="P16" s="126"/>
      <c r="Q16" s="126"/>
    </row>
    <row r="17" spans="1:17" ht="9.75" customHeight="1" thickTop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18.75" customHeight="1" x14ac:dyDescent="0.25">
      <c r="A18" s="5" t="s">
        <v>65</v>
      </c>
      <c r="B18" s="1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ht="18.75" customHeight="1" x14ac:dyDescent="0.25">
      <c r="A19" s="5"/>
      <c r="B19" s="16"/>
      <c r="C19" s="16"/>
      <c r="D19" s="16"/>
      <c r="E19" s="16"/>
      <c r="F19" s="1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ht="19.5" customHeight="1" x14ac:dyDescent="0.25">
      <c r="A20" s="141" t="s">
        <v>17</v>
      </c>
      <c r="B20" s="143"/>
      <c r="C20" s="17" t="s">
        <v>18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9"/>
    </row>
    <row r="21" spans="1:17" ht="19.5" customHeight="1" x14ac:dyDescent="0.25">
      <c r="A21" s="166"/>
      <c r="B21" s="146"/>
      <c r="C21" s="4" t="s">
        <v>19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20"/>
    </row>
    <row r="22" spans="1:17" ht="19.5" customHeight="1" x14ac:dyDescent="0.25">
      <c r="A22" s="166"/>
      <c r="B22" s="146"/>
      <c r="C22" s="168" t="s">
        <v>32</v>
      </c>
      <c r="D22" s="126"/>
      <c r="E22" s="126"/>
      <c r="F22" s="126"/>
      <c r="G22" s="126"/>
      <c r="H22" s="5"/>
      <c r="I22" s="5"/>
      <c r="J22" s="5"/>
      <c r="K22" s="5"/>
      <c r="L22" s="5"/>
      <c r="M22" s="5"/>
      <c r="N22" s="5"/>
      <c r="O22" s="5"/>
      <c r="P22" s="5"/>
      <c r="Q22" s="20"/>
    </row>
    <row r="23" spans="1:17" ht="19.5" customHeight="1" x14ac:dyDescent="0.25">
      <c r="A23" s="167"/>
      <c r="B23" s="163"/>
      <c r="C23" s="21" t="s">
        <v>33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22"/>
    </row>
    <row r="24" spans="1:17" ht="19.5" customHeight="1" x14ac:dyDescent="0.25">
      <c r="A24" s="23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</sheetData>
  <mergeCells count="25">
    <mergeCell ref="A20:B23"/>
    <mergeCell ref="C22:G22"/>
    <mergeCell ref="L11:Q11"/>
    <mergeCell ref="L12:Q12"/>
    <mergeCell ref="M13:Q13"/>
    <mergeCell ref="K14:L14"/>
    <mergeCell ref="M14:Q14"/>
    <mergeCell ref="A16:C16"/>
    <mergeCell ref="D16:G16"/>
    <mergeCell ref="H16:I16"/>
    <mergeCell ref="J16:L16"/>
    <mergeCell ref="M16:Q16"/>
    <mergeCell ref="L10:Q10"/>
    <mergeCell ref="A3:Q3"/>
    <mergeCell ref="A4:G4"/>
    <mergeCell ref="H4:I4"/>
    <mergeCell ref="O4:Q4"/>
    <mergeCell ref="A5:I5"/>
    <mergeCell ref="J5:K5"/>
    <mergeCell ref="M5:Q5"/>
    <mergeCell ref="A8:B8"/>
    <mergeCell ref="C8:I8"/>
    <mergeCell ref="L8:Q8"/>
    <mergeCell ref="B9:J9"/>
    <mergeCell ref="L9:Q9"/>
  </mergeCells>
  <phoneticPr fontId="15"/>
  <printOptions horizontalCentered="1" verticalCentered="1"/>
  <pageMargins left="0.7" right="0.7" top="0.75" bottom="0.75" header="0.3" footer="0.3"/>
  <pageSetup paperSize="9" scale="76" fitToHeight="0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73908-E7EA-442F-AC0A-1675418C918B}">
  <sheetPr>
    <outlinePr summaryBelow="0" summaryRight="0"/>
    <pageSetUpPr fitToPage="1"/>
  </sheetPr>
  <dimension ref="A2:Q24"/>
  <sheetViews>
    <sheetView view="pageBreakPreview" topLeftCell="A5" zoomScale="80" zoomScaleNormal="50" zoomScaleSheetLayoutView="80" workbookViewId="0">
      <selection activeCell="J12" sqref="J12"/>
    </sheetView>
  </sheetViews>
  <sheetFormatPr defaultColWidth="14.42578125" defaultRowHeight="15" customHeight="1" x14ac:dyDescent="0.25"/>
  <cols>
    <col min="1" max="9" width="5.5703125" customWidth="1"/>
    <col min="10" max="10" width="15" bestFit="1" customWidth="1"/>
    <col min="11" max="13" width="5.5703125" customWidth="1"/>
    <col min="14" max="14" width="4.7109375" customWidth="1"/>
    <col min="15" max="15" width="9.85546875" customWidth="1"/>
    <col min="16" max="16" width="5.5703125" customWidth="1"/>
    <col min="17" max="17" width="6.7109375" customWidth="1"/>
    <col min="18" max="18" width="4.7109375" customWidth="1"/>
  </cols>
  <sheetData>
    <row r="2" spans="1:17" ht="30" customHeight="1" x14ac:dyDescent="0.25">
      <c r="A2" s="1"/>
    </row>
    <row r="3" spans="1:17" ht="30" customHeight="1" x14ac:dyDescent="0.25">
      <c r="A3" s="125" t="s">
        <v>77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</row>
    <row r="4" spans="1:17" ht="30" customHeight="1" x14ac:dyDescent="0.25">
      <c r="A4" s="127"/>
      <c r="B4" s="126"/>
      <c r="C4" s="126"/>
      <c r="D4" s="126"/>
      <c r="E4" s="126"/>
      <c r="F4" s="126"/>
      <c r="G4" s="126"/>
      <c r="H4" s="128"/>
      <c r="I4" s="126"/>
      <c r="J4" s="4"/>
      <c r="K4" s="4"/>
      <c r="L4" s="5"/>
      <c r="M4" s="5"/>
      <c r="N4" s="5"/>
      <c r="O4" s="129"/>
      <c r="P4" s="126"/>
      <c r="Q4" s="126"/>
    </row>
    <row r="5" spans="1:17" ht="30" customHeight="1" x14ac:dyDescent="0.25">
      <c r="A5" s="203" t="s">
        <v>71</v>
      </c>
      <c r="B5" s="203"/>
      <c r="C5" s="203"/>
      <c r="D5" s="203"/>
      <c r="E5" s="203"/>
      <c r="F5" s="203"/>
      <c r="G5" s="203"/>
      <c r="H5" s="203"/>
      <c r="I5" s="203"/>
      <c r="J5" s="204" t="s">
        <v>78</v>
      </c>
      <c r="K5" s="204"/>
      <c r="L5" s="7" t="s">
        <v>2</v>
      </c>
      <c r="M5" s="129" t="s">
        <v>61</v>
      </c>
      <c r="N5" s="126"/>
      <c r="O5" s="126"/>
      <c r="P5" s="126"/>
      <c r="Q5" s="126"/>
    </row>
    <row r="6" spans="1:17" ht="11.25" customHeight="1" x14ac:dyDescent="0.25">
      <c r="A6" s="2"/>
      <c r="B6" s="2"/>
      <c r="C6" s="2"/>
      <c r="D6" s="2"/>
      <c r="E6" s="2"/>
      <c r="F6" s="2"/>
      <c r="G6" s="2"/>
      <c r="H6" s="3"/>
      <c r="I6" s="3"/>
      <c r="J6" s="78"/>
      <c r="K6" s="4"/>
      <c r="L6" s="5"/>
      <c r="M6" s="5"/>
      <c r="N6" s="8"/>
      <c r="O6" s="8"/>
      <c r="P6" s="8"/>
      <c r="Q6" s="8"/>
    </row>
    <row r="7" spans="1:17" ht="9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24.75" customHeight="1" x14ac:dyDescent="0.25">
      <c r="A8" s="132"/>
      <c r="B8" s="126"/>
      <c r="C8" s="133"/>
      <c r="D8" s="126"/>
      <c r="E8" s="126"/>
      <c r="F8" s="126"/>
      <c r="G8" s="126"/>
      <c r="H8" s="126"/>
      <c r="I8" s="126"/>
      <c r="J8" s="4"/>
      <c r="K8" s="5"/>
      <c r="L8" s="123" t="s">
        <v>35</v>
      </c>
      <c r="M8" s="124"/>
      <c r="N8" s="124"/>
      <c r="O8" s="124"/>
      <c r="P8" s="124"/>
      <c r="Q8" s="124"/>
    </row>
    <row r="9" spans="1:17" ht="19.5" customHeight="1" x14ac:dyDescent="0.25">
      <c r="A9" s="4"/>
      <c r="B9" s="134"/>
      <c r="C9" s="126"/>
      <c r="D9" s="126"/>
      <c r="E9" s="126"/>
      <c r="F9" s="126"/>
      <c r="G9" s="126"/>
      <c r="H9" s="126"/>
      <c r="I9" s="126"/>
      <c r="J9" s="126"/>
      <c r="K9" s="5"/>
      <c r="L9" s="123" t="s">
        <v>36</v>
      </c>
      <c r="M9" s="124"/>
      <c r="N9" s="124"/>
      <c r="O9" s="124"/>
      <c r="P9" s="124"/>
      <c r="Q9" s="124"/>
    </row>
    <row r="10" spans="1:17" ht="19.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5"/>
      <c r="L10" s="123" t="s">
        <v>37</v>
      </c>
      <c r="M10" s="124"/>
      <c r="N10" s="124"/>
      <c r="O10" s="124"/>
      <c r="P10" s="124"/>
      <c r="Q10" s="124"/>
    </row>
    <row r="11" spans="1:17" ht="19.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5"/>
      <c r="L11" s="123" t="s">
        <v>38</v>
      </c>
      <c r="M11" s="123"/>
      <c r="N11" s="123"/>
      <c r="O11" s="123"/>
      <c r="P11" s="123"/>
      <c r="Q11" s="123"/>
    </row>
    <row r="12" spans="1:17" ht="19.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6"/>
      <c r="L12" s="123" t="s">
        <v>39</v>
      </c>
      <c r="M12" s="123"/>
      <c r="N12" s="123"/>
      <c r="O12" s="123"/>
      <c r="P12" s="123"/>
      <c r="Q12" s="123"/>
    </row>
    <row r="13" spans="1:17" ht="19.5" customHeight="1" x14ac:dyDescent="0.25">
      <c r="A13" s="5" t="s">
        <v>66</v>
      </c>
      <c r="B13" s="5"/>
      <c r="K13" s="6"/>
      <c r="L13" s="6"/>
      <c r="M13" s="134" t="s">
        <v>40</v>
      </c>
      <c r="N13" s="126"/>
      <c r="O13" s="126"/>
      <c r="P13" s="126"/>
      <c r="Q13" s="126"/>
    </row>
    <row r="14" spans="1:17" ht="19.5" customHeight="1" x14ac:dyDescent="0.25">
      <c r="A14" s="5" t="s">
        <v>67</v>
      </c>
      <c r="B14" s="4"/>
      <c r="C14" s="4"/>
      <c r="D14" s="4"/>
      <c r="E14" s="4"/>
      <c r="F14" s="4"/>
      <c r="G14" s="4"/>
      <c r="H14" s="4"/>
      <c r="I14" s="4"/>
      <c r="J14" s="4"/>
      <c r="K14" s="129"/>
      <c r="L14" s="126"/>
      <c r="M14" s="134" t="s">
        <v>34</v>
      </c>
      <c r="N14" s="126"/>
      <c r="O14" s="126"/>
      <c r="P14" s="126"/>
      <c r="Q14" s="126"/>
    </row>
    <row r="15" spans="1:17" ht="9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6"/>
      <c r="L15" s="6"/>
      <c r="M15" s="5"/>
      <c r="N15" s="5"/>
      <c r="O15" s="5"/>
      <c r="P15" s="5"/>
      <c r="Q15" s="5"/>
    </row>
    <row r="16" spans="1:17" ht="30" customHeight="1" thickBot="1" x14ac:dyDescent="0.3">
      <c r="A16" s="136" t="s">
        <v>10</v>
      </c>
      <c r="B16" s="137"/>
      <c r="C16" s="137"/>
      <c r="D16" s="138">
        <f>-SUM(【明細書】OKURA!I6:I11)</f>
        <v>-1537120</v>
      </c>
      <c r="E16" s="137"/>
      <c r="F16" s="137"/>
      <c r="G16" s="137"/>
      <c r="H16" s="139"/>
      <c r="I16" s="126"/>
      <c r="J16" s="129"/>
      <c r="K16" s="126"/>
      <c r="L16" s="126"/>
      <c r="M16" s="140" t="s">
        <v>72</v>
      </c>
      <c r="N16" s="126"/>
      <c r="O16" s="126"/>
      <c r="P16" s="126"/>
      <c r="Q16" s="126"/>
    </row>
    <row r="17" spans="1:17" ht="9.75" customHeight="1" thickTop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18.75" customHeight="1" x14ac:dyDescent="0.25">
      <c r="A18" s="5" t="s">
        <v>65</v>
      </c>
      <c r="B18" s="1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ht="18.75" customHeight="1" x14ac:dyDescent="0.25">
      <c r="A19" s="5"/>
      <c r="B19" s="16"/>
      <c r="C19" s="16"/>
      <c r="D19" s="16"/>
      <c r="E19" s="16"/>
      <c r="F19" s="1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ht="19.5" customHeight="1" x14ac:dyDescent="0.25">
      <c r="A20" s="141" t="s">
        <v>17</v>
      </c>
      <c r="B20" s="143"/>
      <c r="C20" s="17" t="s">
        <v>18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9"/>
    </row>
    <row r="21" spans="1:17" ht="19.5" customHeight="1" x14ac:dyDescent="0.25">
      <c r="A21" s="166"/>
      <c r="B21" s="146"/>
      <c r="C21" s="4" t="s">
        <v>19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20"/>
    </row>
    <row r="22" spans="1:17" ht="19.5" customHeight="1" x14ac:dyDescent="0.25">
      <c r="A22" s="166"/>
      <c r="B22" s="146"/>
      <c r="C22" s="168" t="s">
        <v>32</v>
      </c>
      <c r="D22" s="126"/>
      <c r="E22" s="126"/>
      <c r="F22" s="126"/>
      <c r="G22" s="126"/>
      <c r="H22" s="5"/>
      <c r="I22" s="5"/>
      <c r="J22" s="5"/>
      <c r="K22" s="5"/>
      <c r="L22" s="5"/>
      <c r="M22" s="5"/>
      <c r="N22" s="5"/>
      <c r="O22" s="5"/>
      <c r="P22" s="5"/>
      <c r="Q22" s="20"/>
    </row>
    <row r="23" spans="1:17" ht="19.5" customHeight="1" x14ac:dyDescent="0.25">
      <c r="A23" s="167"/>
      <c r="B23" s="163"/>
      <c r="C23" s="21" t="s">
        <v>33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22"/>
    </row>
    <row r="24" spans="1:17" ht="19.5" customHeight="1" x14ac:dyDescent="0.25">
      <c r="A24" s="23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</sheetData>
  <mergeCells count="25">
    <mergeCell ref="A20:B23"/>
    <mergeCell ref="C22:G22"/>
    <mergeCell ref="L11:Q11"/>
    <mergeCell ref="L12:Q12"/>
    <mergeCell ref="M13:Q13"/>
    <mergeCell ref="K14:L14"/>
    <mergeCell ref="M14:Q14"/>
    <mergeCell ref="A16:C16"/>
    <mergeCell ref="D16:G16"/>
    <mergeCell ref="H16:I16"/>
    <mergeCell ref="J16:L16"/>
    <mergeCell ref="M16:Q16"/>
    <mergeCell ref="L10:Q10"/>
    <mergeCell ref="A3:Q3"/>
    <mergeCell ref="A4:G4"/>
    <mergeCell ref="H4:I4"/>
    <mergeCell ref="O4:Q4"/>
    <mergeCell ref="A5:I5"/>
    <mergeCell ref="J5:K5"/>
    <mergeCell ref="M5:Q5"/>
    <mergeCell ref="A8:B8"/>
    <mergeCell ref="C8:I8"/>
    <mergeCell ref="L8:Q8"/>
    <mergeCell ref="B9:J9"/>
    <mergeCell ref="L9:Q9"/>
  </mergeCells>
  <phoneticPr fontId="15"/>
  <printOptions horizontalCentered="1" verticalCentered="1"/>
  <pageMargins left="0.7" right="0.7" top="0.75" bottom="0.75" header="0.3" footer="0.3"/>
  <pageSetup paperSize="9" scale="76" fitToHeight="0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CFF6-3357-4346-A232-8EA3A0C58FB2}">
  <sheetPr>
    <pageSetUpPr fitToPage="1"/>
  </sheetPr>
  <dimension ref="B1:I45"/>
  <sheetViews>
    <sheetView view="pageBreakPreview" topLeftCell="A3" zoomScale="80" zoomScaleNormal="100" zoomScaleSheetLayoutView="80" workbookViewId="0">
      <selection activeCell="H10" sqref="H10"/>
    </sheetView>
  </sheetViews>
  <sheetFormatPr defaultRowHeight="15" x14ac:dyDescent="0.25"/>
  <cols>
    <col min="3" max="3" width="8.5703125" bestFit="1" customWidth="1"/>
    <col min="4" max="4" width="11" bestFit="1" customWidth="1"/>
    <col min="5" max="5" width="21.28515625" style="24" bestFit="1" customWidth="1"/>
    <col min="6" max="6" width="17.5703125" style="24" bestFit="1" customWidth="1"/>
    <col min="7" max="7" width="26.42578125" style="24" bestFit="1" customWidth="1"/>
    <col min="8" max="8" width="17.5703125" style="24" bestFit="1" customWidth="1"/>
    <col min="9" max="9" width="13.5703125" style="24" bestFit="1" customWidth="1"/>
  </cols>
  <sheetData>
    <row r="1" spans="2:9" x14ac:dyDescent="0.25">
      <c r="E1" s="202" t="s">
        <v>48</v>
      </c>
      <c r="F1" s="202"/>
      <c r="G1" s="202"/>
      <c r="H1" s="48" t="s">
        <v>64</v>
      </c>
    </row>
    <row r="2" spans="2:9" x14ac:dyDescent="0.25">
      <c r="E2" s="202"/>
      <c r="F2" s="202"/>
      <c r="G2" s="202"/>
    </row>
    <row r="3" spans="2:9" x14ac:dyDescent="0.25">
      <c r="H3" s="69" t="s">
        <v>73</v>
      </c>
    </row>
    <row r="4" spans="2:9" ht="15.75" thickBot="1" x14ac:dyDescent="0.3">
      <c r="E4" s="47"/>
      <c r="F4" s="47"/>
      <c r="G4" s="47"/>
    </row>
    <row r="5" spans="2:9" ht="15.75" thickBot="1" x14ac:dyDescent="0.3">
      <c r="B5" s="53" t="s">
        <v>50</v>
      </c>
      <c r="C5" s="185" t="s">
        <v>46</v>
      </c>
      <c r="D5" s="198"/>
      <c r="E5" s="29" t="s">
        <v>42</v>
      </c>
      <c r="F5" s="36" t="s">
        <v>43</v>
      </c>
      <c r="G5" s="62" t="s">
        <v>51</v>
      </c>
      <c r="H5" s="28" t="s">
        <v>43</v>
      </c>
      <c r="I5" s="79" t="s">
        <v>44</v>
      </c>
    </row>
    <row r="6" spans="2:9" x14ac:dyDescent="0.25">
      <c r="B6" s="52">
        <v>1</v>
      </c>
      <c r="C6" s="71" t="s">
        <v>53</v>
      </c>
      <c r="D6" s="70">
        <v>3</v>
      </c>
      <c r="E6" s="74">
        <v>129000</v>
      </c>
      <c r="F6" s="75">
        <v>11727.272727272728</v>
      </c>
      <c r="G6" s="31">
        <v>-3870</v>
      </c>
      <c r="H6" s="38">
        <v>-351.81818181818181</v>
      </c>
      <c r="I6" s="80">
        <v>125130</v>
      </c>
    </row>
    <row r="7" spans="2:9" x14ac:dyDescent="0.25">
      <c r="B7" s="52">
        <v>2</v>
      </c>
      <c r="C7" s="71" t="s">
        <v>53</v>
      </c>
      <c r="D7" s="70">
        <v>4</v>
      </c>
      <c r="E7" s="45">
        <v>340000</v>
      </c>
      <c r="F7" s="25">
        <v>30909.090909090908</v>
      </c>
      <c r="G7" s="31">
        <v>-10200</v>
      </c>
      <c r="H7" s="38">
        <v>-927.27272727272725</v>
      </c>
      <c r="I7" s="81">
        <v>329800</v>
      </c>
    </row>
    <row r="8" spans="2:9" x14ac:dyDescent="0.25">
      <c r="B8" s="52">
        <v>3</v>
      </c>
      <c r="C8" s="71" t="s">
        <v>53</v>
      </c>
      <c r="D8" s="70">
        <v>7</v>
      </c>
      <c r="E8" s="45">
        <v>159500</v>
      </c>
      <c r="F8" s="25">
        <v>14500</v>
      </c>
      <c r="G8" s="31"/>
      <c r="H8" s="38"/>
      <c r="I8" s="81">
        <v>159500</v>
      </c>
    </row>
    <row r="9" spans="2:9" x14ac:dyDescent="0.25">
      <c r="B9" s="52">
        <v>4</v>
      </c>
      <c r="C9" s="71" t="s">
        <v>53</v>
      </c>
      <c r="D9" s="70">
        <v>15</v>
      </c>
      <c r="E9" s="45">
        <v>379500</v>
      </c>
      <c r="F9" s="25">
        <v>34500</v>
      </c>
      <c r="G9" s="31"/>
      <c r="H9" s="38"/>
      <c r="I9" s="81">
        <v>379500</v>
      </c>
    </row>
    <row r="10" spans="2:9" x14ac:dyDescent="0.25">
      <c r="B10" s="52">
        <v>5</v>
      </c>
      <c r="C10" s="71" t="s">
        <v>53</v>
      </c>
      <c r="D10" s="70">
        <v>19</v>
      </c>
      <c r="E10" s="45">
        <v>227000</v>
      </c>
      <c r="F10" s="25">
        <v>20636.363636363636</v>
      </c>
      <c r="G10" s="31">
        <v>-6810</v>
      </c>
      <c r="H10" s="38">
        <v>-619.09090909090901</v>
      </c>
      <c r="I10" s="81">
        <v>220190</v>
      </c>
    </row>
    <row r="11" spans="2:9" x14ac:dyDescent="0.25">
      <c r="B11" s="52">
        <v>6</v>
      </c>
      <c r="C11" s="71" t="s">
        <v>53</v>
      </c>
      <c r="D11" s="70">
        <v>24</v>
      </c>
      <c r="E11" s="45">
        <v>323000</v>
      </c>
      <c r="F11" s="25">
        <v>29363.63636363636</v>
      </c>
      <c r="G11" s="31"/>
      <c r="H11" s="38"/>
      <c r="I11" s="81">
        <v>323000</v>
      </c>
    </row>
    <row r="12" spans="2:9" x14ac:dyDescent="0.25">
      <c r="B12" s="52">
        <v>7</v>
      </c>
      <c r="C12" s="50"/>
      <c r="D12" s="70"/>
      <c r="E12" s="45"/>
      <c r="F12" s="25"/>
      <c r="G12" s="31"/>
      <c r="H12" s="38"/>
      <c r="I12" s="81"/>
    </row>
    <row r="13" spans="2:9" x14ac:dyDescent="0.25">
      <c r="B13" s="52">
        <v>8</v>
      </c>
      <c r="C13" s="50"/>
      <c r="D13" s="70"/>
      <c r="E13" s="45"/>
      <c r="F13" s="25"/>
      <c r="G13" s="31"/>
      <c r="H13" s="38"/>
      <c r="I13" s="81"/>
    </row>
    <row r="14" spans="2:9" x14ac:dyDescent="0.25">
      <c r="B14" s="52">
        <v>9</v>
      </c>
      <c r="C14" s="50"/>
      <c r="D14" s="70"/>
      <c r="E14" s="45"/>
      <c r="F14" s="25"/>
      <c r="G14" s="31"/>
      <c r="H14" s="38"/>
      <c r="I14" s="81"/>
    </row>
    <row r="15" spans="2:9" x14ac:dyDescent="0.25">
      <c r="B15" s="52">
        <v>10</v>
      </c>
      <c r="C15" s="50"/>
      <c r="D15" s="70"/>
      <c r="E15" s="45"/>
      <c r="F15" s="25"/>
      <c r="G15" s="31"/>
      <c r="H15" s="38"/>
      <c r="I15" s="81"/>
    </row>
    <row r="16" spans="2:9" x14ac:dyDescent="0.25">
      <c r="B16" s="52">
        <v>11</v>
      </c>
      <c r="C16" s="50"/>
      <c r="D16" s="38"/>
      <c r="E16" s="45"/>
      <c r="F16" s="25"/>
      <c r="G16" s="31"/>
      <c r="H16" s="38"/>
      <c r="I16" s="81"/>
    </row>
    <row r="17" spans="2:9" x14ac:dyDescent="0.25">
      <c r="B17" s="52">
        <v>12</v>
      </c>
      <c r="C17" s="50"/>
      <c r="D17" s="70"/>
      <c r="E17" s="45"/>
      <c r="F17" s="25"/>
      <c r="G17" s="31"/>
      <c r="H17" s="38"/>
      <c r="I17" s="81"/>
    </row>
    <row r="18" spans="2:9" x14ac:dyDescent="0.25">
      <c r="B18" s="52">
        <v>13</v>
      </c>
      <c r="C18" s="50"/>
      <c r="D18" s="70"/>
      <c r="E18" s="45"/>
      <c r="F18" s="25"/>
      <c r="G18" s="31"/>
      <c r="H18" s="38"/>
      <c r="I18" s="81"/>
    </row>
    <row r="19" spans="2:9" x14ac:dyDescent="0.25">
      <c r="B19" s="52">
        <v>14</v>
      </c>
      <c r="C19" s="50"/>
      <c r="D19" s="70"/>
      <c r="E19" s="45"/>
      <c r="F19" s="25"/>
      <c r="G19" s="31"/>
      <c r="H19" s="38"/>
      <c r="I19" s="81"/>
    </row>
    <row r="20" spans="2:9" x14ac:dyDescent="0.25">
      <c r="B20" s="52">
        <v>15</v>
      </c>
      <c r="C20" s="50"/>
      <c r="D20" s="70"/>
      <c r="E20" s="45"/>
      <c r="F20" s="25"/>
      <c r="G20" s="31"/>
      <c r="H20" s="38"/>
      <c r="I20" s="81"/>
    </row>
    <row r="21" spans="2:9" x14ac:dyDescent="0.25">
      <c r="B21" s="52">
        <v>16</v>
      </c>
      <c r="C21" s="50"/>
      <c r="D21" s="70"/>
      <c r="E21" s="45"/>
      <c r="F21" s="25"/>
      <c r="G21" s="31"/>
      <c r="H21" s="38"/>
      <c r="I21" s="81"/>
    </row>
    <row r="22" spans="2:9" x14ac:dyDescent="0.25">
      <c r="B22" s="52">
        <v>17</v>
      </c>
      <c r="C22" s="50"/>
      <c r="D22" s="70"/>
      <c r="E22" s="45"/>
      <c r="F22" s="25"/>
      <c r="G22" s="31"/>
      <c r="H22" s="38"/>
      <c r="I22" s="81"/>
    </row>
    <row r="23" spans="2:9" x14ac:dyDescent="0.25">
      <c r="B23" s="52">
        <v>18</v>
      </c>
      <c r="C23" s="50"/>
      <c r="D23" s="70"/>
      <c r="E23" s="45"/>
      <c r="F23" s="25"/>
      <c r="G23" s="31"/>
      <c r="H23" s="38"/>
      <c r="I23" s="81"/>
    </row>
    <row r="24" spans="2:9" x14ac:dyDescent="0.25">
      <c r="B24" s="52">
        <v>19</v>
      </c>
      <c r="C24" s="50"/>
      <c r="D24" s="70"/>
      <c r="E24" s="45"/>
      <c r="F24" s="25"/>
      <c r="G24" s="31"/>
      <c r="H24" s="38"/>
      <c r="I24" s="81"/>
    </row>
    <row r="25" spans="2:9" x14ac:dyDescent="0.25">
      <c r="B25" s="52">
        <v>20</v>
      </c>
      <c r="C25" s="50"/>
      <c r="D25" s="70"/>
      <c r="E25" s="45"/>
      <c r="F25" s="25"/>
      <c r="G25" s="31"/>
      <c r="H25" s="38"/>
      <c r="I25" s="81"/>
    </row>
    <row r="26" spans="2:9" x14ac:dyDescent="0.25">
      <c r="B26" s="52">
        <v>21</v>
      </c>
      <c r="C26" s="50"/>
      <c r="D26" s="70"/>
      <c r="E26" s="45"/>
      <c r="F26" s="25"/>
      <c r="G26" s="31"/>
      <c r="H26" s="38"/>
      <c r="I26" s="81"/>
    </row>
    <row r="27" spans="2:9" x14ac:dyDescent="0.25">
      <c r="B27" s="52">
        <v>22</v>
      </c>
      <c r="C27" s="50"/>
      <c r="D27" s="70"/>
      <c r="E27" s="45"/>
      <c r="F27" s="25"/>
      <c r="G27" s="31"/>
      <c r="H27" s="38"/>
      <c r="I27" s="81"/>
    </row>
    <row r="28" spans="2:9" x14ac:dyDescent="0.25">
      <c r="B28" s="52">
        <v>23</v>
      </c>
      <c r="C28" s="50"/>
      <c r="D28" s="70"/>
      <c r="E28" s="45"/>
      <c r="F28" s="25"/>
      <c r="G28" s="31"/>
      <c r="H28" s="38"/>
      <c r="I28" s="81"/>
    </row>
    <row r="29" spans="2:9" x14ac:dyDescent="0.25">
      <c r="B29" s="52">
        <v>24</v>
      </c>
      <c r="C29" s="50"/>
      <c r="D29" s="70"/>
      <c r="E29" s="45"/>
      <c r="F29" s="25"/>
      <c r="G29" s="31"/>
      <c r="H29" s="38"/>
      <c r="I29" s="81"/>
    </row>
    <row r="30" spans="2:9" x14ac:dyDescent="0.25">
      <c r="B30" s="52">
        <v>25</v>
      </c>
      <c r="C30" s="50"/>
      <c r="D30" s="70"/>
      <c r="E30" s="45"/>
      <c r="F30" s="25"/>
      <c r="G30" s="31"/>
      <c r="H30" s="38"/>
      <c r="I30" s="81"/>
    </row>
    <row r="31" spans="2:9" x14ac:dyDescent="0.25">
      <c r="B31" s="52">
        <v>26</v>
      </c>
      <c r="C31" s="50"/>
      <c r="D31" s="70"/>
      <c r="E31" s="45"/>
      <c r="F31" s="25"/>
      <c r="G31" s="31"/>
      <c r="H31" s="38"/>
      <c r="I31" s="81"/>
    </row>
    <row r="32" spans="2:9" x14ac:dyDescent="0.25">
      <c r="B32" s="52">
        <v>27</v>
      </c>
      <c r="C32" s="50"/>
      <c r="D32" s="70"/>
      <c r="E32" s="45"/>
      <c r="F32" s="25"/>
      <c r="G32" s="31"/>
      <c r="H32" s="38"/>
      <c r="I32" s="81"/>
    </row>
    <row r="33" spans="2:9" x14ac:dyDescent="0.25">
      <c r="B33" s="52">
        <v>28</v>
      </c>
      <c r="C33" s="50"/>
      <c r="D33" s="70"/>
      <c r="E33" s="45"/>
      <c r="F33" s="25"/>
      <c r="G33" s="31"/>
      <c r="H33" s="38"/>
      <c r="I33" s="81"/>
    </row>
    <row r="34" spans="2:9" x14ac:dyDescent="0.25">
      <c r="B34" s="52">
        <v>29</v>
      </c>
      <c r="C34" s="50"/>
      <c r="D34" s="70"/>
      <c r="E34" s="45"/>
      <c r="F34" s="25"/>
      <c r="G34" s="31"/>
      <c r="H34" s="38"/>
      <c r="I34" s="81"/>
    </row>
    <row r="35" spans="2:9" x14ac:dyDescent="0.25">
      <c r="B35" s="52">
        <v>30</v>
      </c>
      <c r="C35" s="50"/>
      <c r="D35" s="70"/>
      <c r="E35" s="45"/>
      <c r="F35" s="25"/>
      <c r="G35" s="31"/>
      <c r="H35" s="38"/>
      <c r="I35" s="81"/>
    </row>
    <row r="36" spans="2:9" x14ac:dyDescent="0.25">
      <c r="B36" s="52">
        <v>31</v>
      </c>
      <c r="C36" s="50"/>
      <c r="D36" s="70"/>
      <c r="E36" s="45"/>
      <c r="F36" s="25"/>
      <c r="G36" s="31"/>
      <c r="H36" s="38"/>
      <c r="I36" s="81"/>
    </row>
    <row r="37" spans="2:9" x14ac:dyDescent="0.25">
      <c r="B37" s="52">
        <v>32</v>
      </c>
      <c r="C37" s="50"/>
      <c r="D37" s="70"/>
      <c r="E37" s="45"/>
      <c r="F37" s="25"/>
      <c r="G37" s="31"/>
      <c r="H37" s="38"/>
      <c r="I37" s="81"/>
    </row>
    <row r="38" spans="2:9" x14ac:dyDescent="0.25">
      <c r="B38" s="52">
        <v>33</v>
      </c>
      <c r="C38" s="50"/>
      <c r="D38" s="70"/>
      <c r="E38" s="45"/>
      <c r="F38" s="25"/>
      <c r="G38" s="31"/>
      <c r="H38" s="38"/>
      <c r="I38" s="81"/>
    </row>
    <row r="39" spans="2:9" x14ac:dyDescent="0.25">
      <c r="B39" s="52">
        <v>34</v>
      </c>
      <c r="C39" s="50"/>
      <c r="D39" s="70"/>
      <c r="E39" s="45"/>
      <c r="F39" s="25"/>
      <c r="G39" s="31"/>
      <c r="H39" s="38"/>
      <c r="I39" s="81"/>
    </row>
    <row r="40" spans="2:9" x14ac:dyDescent="0.25">
      <c r="B40" s="52">
        <v>35</v>
      </c>
      <c r="C40" s="50"/>
      <c r="D40" s="70"/>
      <c r="E40" s="45"/>
      <c r="F40" s="25"/>
      <c r="G40" s="31"/>
      <c r="H40" s="38"/>
      <c r="I40" s="81"/>
    </row>
    <row r="41" spans="2:9" x14ac:dyDescent="0.25">
      <c r="B41" s="52">
        <v>36</v>
      </c>
      <c r="C41" s="50"/>
      <c r="D41" s="70"/>
      <c r="E41" s="45"/>
      <c r="F41" s="25"/>
      <c r="G41" s="31"/>
      <c r="H41" s="38"/>
      <c r="I41" s="81"/>
    </row>
    <row r="42" spans="2:9" x14ac:dyDescent="0.25">
      <c r="B42" s="52">
        <v>37</v>
      </c>
      <c r="C42" s="50"/>
      <c r="D42" s="70"/>
      <c r="E42" s="45"/>
      <c r="F42" s="25"/>
      <c r="G42" s="31"/>
      <c r="H42" s="38"/>
      <c r="I42" s="81"/>
    </row>
    <row r="43" spans="2:9" x14ac:dyDescent="0.25">
      <c r="B43" s="52">
        <v>38</v>
      </c>
      <c r="C43" s="50"/>
      <c r="D43" s="70"/>
      <c r="E43" s="45"/>
      <c r="F43" s="25"/>
      <c r="G43" s="31"/>
      <c r="H43" s="38"/>
      <c r="I43" s="81"/>
    </row>
    <row r="44" spans="2:9" x14ac:dyDescent="0.25">
      <c r="B44" s="52">
        <v>39</v>
      </c>
      <c r="C44" s="54"/>
      <c r="D44" s="72"/>
      <c r="E44" s="58"/>
      <c r="F44" s="59"/>
      <c r="G44" s="56"/>
      <c r="H44" s="57"/>
      <c r="I44" s="82"/>
    </row>
    <row r="45" spans="2:9" ht="15.75" thickBot="1" x14ac:dyDescent="0.3">
      <c r="B45" s="61">
        <v>40</v>
      </c>
      <c r="C45" s="51"/>
      <c r="D45" s="73"/>
      <c r="E45" s="46"/>
      <c r="F45" s="26"/>
      <c r="G45" s="32"/>
      <c r="H45" s="39"/>
      <c r="I45" s="83"/>
    </row>
  </sheetData>
  <mergeCells count="2">
    <mergeCell ref="E1:G2"/>
    <mergeCell ref="C5:D5"/>
  </mergeCells>
  <phoneticPr fontId="15"/>
  <printOptions horizontalCentered="1" verticalCentered="1"/>
  <pageMargins left="0.7" right="0.7" top="0.75" bottom="0.75" header="0.3" footer="0.3"/>
  <pageSetup paperSize="9" scale="65" fitToHeight="0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0B7F-A522-4B61-9172-1DEAFC5E5DB4}">
  <sheetPr>
    <outlinePr summaryBelow="0" summaryRight="0"/>
    <pageSetUpPr fitToPage="1"/>
  </sheetPr>
  <dimension ref="A2:Q24"/>
  <sheetViews>
    <sheetView view="pageBreakPreview" topLeftCell="A3" zoomScale="80" zoomScaleNormal="50" zoomScaleSheetLayoutView="80" workbookViewId="0">
      <selection activeCell="M16" sqref="M16:Q16"/>
    </sheetView>
  </sheetViews>
  <sheetFormatPr defaultColWidth="14.42578125" defaultRowHeight="15" customHeight="1" x14ac:dyDescent="0.25"/>
  <cols>
    <col min="1" max="9" width="5.5703125" customWidth="1"/>
    <col min="10" max="10" width="15" bestFit="1" customWidth="1"/>
    <col min="11" max="13" width="5.5703125" customWidth="1"/>
    <col min="14" max="14" width="4.7109375" customWidth="1"/>
    <col min="15" max="15" width="9.85546875" customWidth="1"/>
    <col min="16" max="16" width="5.5703125" customWidth="1"/>
    <col min="17" max="17" width="6.7109375" customWidth="1"/>
    <col min="18" max="18" width="4.7109375" customWidth="1"/>
  </cols>
  <sheetData>
    <row r="2" spans="1:17" ht="30" customHeight="1" x14ac:dyDescent="0.25">
      <c r="A2" s="1"/>
    </row>
    <row r="3" spans="1:17" ht="30" customHeight="1" x14ac:dyDescent="0.25">
      <c r="A3" s="125" t="s">
        <v>77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</row>
    <row r="4" spans="1:17" ht="30" customHeight="1" x14ac:dyDescent="0.25">
      <c r="A4" s="127"/>
      <c r="B4" s="126"/>
      <c r="C4" s="126"/>
      <c r="D4" s="126"/>
      <c r="E4" s="126"/>
      <c r="F4" s="126"/>
      <c r="G4" s="126"/>
      <c r="H4" s="128"/>
      <c r="I4" s="126"/>
      <c r="J4" s="4"/>
      <c r="K4" s="4"/>
      <c r="L4" s="5"/>
      <c r="M4" s="5"/>
      <c r="N4" s="5"/>
      <c r="O4" s="129"/>
      <c r="P4" s="126"/>
      <c r="Q4" s="126"/>
    </row>
    <row r="5" spans="1:17" ht="30" customHeight="1" x14ac:dyDescent="0.25">
      <c r="A5" s="203" t="s">
        <v>68</v>
      </c>
      <c r="B5" s="203"/>
      <c r="C5" s="203"/>
      <c r="D5" s="203"/>
      <c r="E5" s="203"/>
      <c r="F5" s="203"/>
      <c r="G5" s="203"/>
      <c r="H5" s="203"/>
      <c r="I5" s="203"/>
      <c r="J5" s="204" t="s">
        <v>78</v>
      </c>
      <c r="K5" s="204"/>
      <c r="L5" s="7" t="s">
        <v>2</v>
      </c>
      <c r="M5" s="129" t="s">
        <v>61</v>
      </c>
      <c r="N5" s="126"/>
      <c r="O5" s="126"/>
      <c r="P5" s="126"/>
      <c r="Q5" s="126"/>
    </row>
    <row r="6" spans="1:17" ht="11.25" customHeight="1" x14ac:dyDescent="0.25">
      <c r="A6" s="2"/>
      <c r="B6" s="2"/>
      <c r="C6" s="2"/>
      <c r="D6" s="2"/>
      <c r="E6" s="2"/>
      <c r="F6" s="2"/>
      <c r="G6" s="2"/>
      <c r="H6" s="3"/>
      <c r="I6" s="3"/>
      <c r="J6" s="78"/>
      <c r="K6" s="4"/>
      <c r="L6" s="5"/>
      <c r="M6" s="5"/>
      <c r="N6" s="8"/>
      <c r="O6" s="8"/>
      <c r="P6" s="8"/>
      <c r="Q6" s="8"/>
    </row>
    <row r="7" spans="1:17" ht="9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24.75" customHeight="1" x14ac:dyDescent="0.25">
      <c r="A8" s="132"/>
      <c r="B8" s="126"/>
      <c r="C8" s="133"/>
      <c r="D8" s="126"/>
      <c r="E8" s="126"/>
      <c r="F8" s="126"/>
      <c r="G8" s="126"/>
      <c r="H8" s="126"/>
      <c r="I8" s="126"/>
      <c r="J8" s="4"/>
      <c r="K8" s="5"/>
      <c r="L8" s="123" t="s">
        <v>35</v>
      </c>
      <c r="M8" s="124"/>
      <c r="N8" s="124"/>
      <c r="O8" s="124"/>
      <c r="P8" s="124"/>
      <c r="Q8" s="124"/>
    </row>
    <row r="9" spans="1:17" ht="19.5" customHeight="1" x14ac:dyDescent="0.25">
      <c r="A9" s="4"/>
      <c r="B9" s="134"/>
      <c r="C9" s="126"/>
      <c r="D9" s="126"/>
      <c r="E9" s="126"/>
      <c r="F9" s="126"/>
      <c r="G9" s="126"/>
      <c r="H9" s="126"/>
      <c r="I9" s="126"/>
      <c r="J9" s="126"/>
      <c r="K9" s="5"/>
      <c r="L9" s="123" t="s">
        <v>36</v>
      </c>
      <c r="M9" s="124"/>
      <c r="N9" s="124"/>
      <c r="O9" s="124"/>
      <c r="P9" s="124"/>
      <c r="Q9" s="124"/>
    </row>
    <row r="10" spans="1:17" ht="19.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5"/>
      <c r="L10" s="123" t="s">
        <v>37</v>
      </c>
      <c r="M10" s="124"/>
      <c r="N10" s="124"/>
      <c r="O10" s="124"/>
      <c r="P10" s="124"/>
      <c r="Q10" s="124"/>
    </row>
    <row r="11" spans="1:17" ht="19.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5"/>
      <c r="L11" s="123" t="s">
        <v>38</v>
      </c>
      <c r="M11" s="123"/>
      <c r="N11" s="123"/>
      <c r="O11" s="123"/>
      <c r="P11" s="123"/>
      <c r="Q11" s="123"/>
    </row>
    <row r="12" spans="1:17" ht="19.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6"/>
      <c r="L12" s="123" t="s">
        <v>39</v>
      </c>
      <c r="M12" s="123"/>
      <c r="N12" s="123"/>
      <c r="O12" s="123"/>
      <c r="P12" s="123"/>
      <c r="Q12" s="123"/>
    </row>
    <row r="13" spans="1:17" ht="19.5" customHeight="1" x14ac:dyDescent="0.25">
      <c r="A13" s="5" t="s">
        <v>66</v>
      </c>
      <c r="B13" s="5"/>
      <c r="K13" s="6"/>
      <c r="L13" s="6"/>
      <c r="M13" s="134" t="s">
        <v>40</v>
      </c>
      <c r="N13" s="126"/>
      <c r="O13" s="126"/>
      <c r="P13" s="126"/>
      <c r="Q13" s="126"/>
    </row>
    <row r="14" spans="1:17" ht="19.5" customHeight="1" x14ac:dyDescent="0.25">
      <c r="A14" s="5" t="s">
        <v>67</v>
      </c>
      <c r="B14" s="4"/>
      <c r="C14" s="4"/>
      <c r="D14" s="4"/>
      <c r="E14" s="4"/>
      <c r="F14" s="4"/>
      <c r="G14" s="4"/>
      <c r="H14" s="4"/>
      <c r="I14" s="4"/>
      <c r="J14" s="4"/>
      <c r="K14" s="129"/>
      <c r="L14" s="126"/>
      <c r="M14" s="134" t="s">
        <v>34</v>
      </c>
      <c r="N14" s="126"/>
      <c r="O14" s="126"/>
      <c r="P14" s="126"/>
      <c r="Q14" s="126"/>
    </row>
    <row r="15" spans="1:17" ht="9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6"/>
      <c r="L15" s="6"/>
      <c r="M15" s="5"/>
      <c r="N15" s="5"/>
      <c r="O15" s="5"/>
      <c r="P15" s="5"/>
      <c r="Q15" s="5"/>
    </row>
    <row r="16" spans="1:17" ht="30" customHeight="1" thickBot="1" x14ac:dyDescent="0.3">
      <c r="A16" s="136" t="s">
        <v>10</v>
      </c>
      <c r="B16" s="137"/>
      <c r="C16" s="137"/>
      <c r="D16" s="138">
        <f>-【明細書】アイベックスライフ!I6</f>
        <v>-18000</v>
      </c>
      <c r="E16" s="137"/>
      <c r="F16" s="137"/>
      <c r="G16" s="137"/>
      <c r="H16" s="139"/>
      <c r="I16" s="126"/>
      <c r="J16" s="129"/>
      <c r="K16" s="126"/>
      <c r="L16" s="126"/>
      <c r="M16" s="140" t="s">
        <v>69</v>
      </c>
      <c r="N16" s="126"/>
      <c r="O16" s="126"/>
      <c r="P16" s="126"/>
      <c r="Q16" s="126"/>
    </row>
    <row r="17" spans="1:17" ht="9.75" customHeight="1" thickTop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18.75" customHeight="1" x14ac:dyDescent="0.25">
      <c r="A18" s="5" t="s">
        <v>65</v>
      </c>
      <c r="B18" s="1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ht="18.75" customHeight="1" x14ac:dyDescent="0.25">
      <c r="A19" s="5"/>
      <c r="B19" s="16"/>
      <c r="C19" s="16"/>
      <c r="D19" s="16"/>
      <c r="E19" s="16"/>
      <c r="F19" s="1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ht="19.5" customHeight="1" x14ac:dyDescent="0.25">
      <c r="A20" s="141" t="s">
        <v>17</v>
      </c>
      <c r="B20" s="143"/>
      <c r="C20" s="17" t="s">
        <v>18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9"/>
    </row>
    <row r="21" spans="1:17" ht="19.5" customHeight="1" x14ac:dyDescent="0.25">
      <c r="A21" s="166"/>
      <c r="B21" s="146"/>
      <c r="C21" s="4" t="s">
        <v>19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20"/>
    </row>
    <row r="22" spans="1:17" ht="19.5" customHeight="1" x14ac:dyDescent="0.25">
      <c r="A22" s="166"/>
      <c r="B22" s="146"/>
      <c r="C22" s="168" t="s">
        <v>32</v>
      </c>
      <c r="D22" s="126"/>
      <c r="E22" s="126"/>
      <c r="F22" s="126"/>
      <c r="G22" s="126"/>
      <c r="H22" s="5"/>
      <c r="I22" s="5"/>
      <c r="J22" s="5"/>
      <c r="K22" s="5"/>
      <c r="L22" s="5"/>
      <c r="M22" s="5"/>
      <c r="N22" s="5"/>
      <c r="O22" s="5"/>
      <c r="P22" s="5"/>
      <c r="Q22" s="20"/>
    </row>
    <row r="23" spans="1:17" ht="19.5" customHeight="1" x14ac:dyDescent="0.25">
      <c r="A23" s="167"/>
      <c r="B23" s="163"/>
      <c r="C23" s="21" t="s">
        <v>33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22"/>
    </row>
    <row r="24" spans="1:17" ht="19.5" customHeight="1" x14ac:dyDescent="0.25">
      <c r="A24" s="23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</sheetData>
  <mergeCells count="25">
    <mergeCell ref="A20:B23"/>
    <mergeCell ref="C22:G22"/>
    <mergeCell ref="L11:Q11"/>
    <mergeCell ref="L12:Q12"/>
    <mergeCell ref="M13:Q13"/>
    <mergeCell ref="K14:L14"/>
    <mergeCell ref="M14:Q14"/>
    <mergeCell ref="A16:C16"/>
    <mergeCell ref="D16:G16"/>
    <mergeCell ref="H16:I16"/>
    <mergeCell ref="J16:L16"/>
    <mergeCell ref="M16:Q16"/>
    <mergeCell ref="L10:Q10"/>
    <mergeCell ref="A3:Q3"/>
    <mergeCell ref="A4:G4"/>
    <mergeCell ref="H4:I4"/>
    <mergeCell ref="O4:Q4"/>
    <mergeCell ref="M5:Q5"/>
    <mergeCell ref="A5:I5"/>
    <mergeCell ref="J5:K5"/>
    <mergeCell ref="A8:B8"/>
    <mergeCell ref="C8:I8"/>
    <mergeCell ref="L8:Q8"/>
    <mergeCell ref="B9:J9"/>
    <mergeCell ref="L9:Q9"/>
  </mergeCells>
  <phoneticPr fontId="15"/>
  <printOptions horizontalCentered="1" verticalCentered="1"/>
  <pageMargins left="0.7" right="0.7" top="0.75" bottom="0.75" header="0.3" footer="0.3"/>
  <pageSetup paperSize="9" scale="76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36C3F-CE81-4E5A-84D5-BF297CB3646F}">
  <sheetPr>
    <outlinePr summaryBelow="0" summaryRight="0"/>
    <pageSetUpPr fitToPage="1"/>
  </sheetPr>
  <dimension ref="A2:Q38"/>
  <sheetViews>
    <sheetView workbookViewId="0">
      <selection activeCell="D16" sqref="D16:G16"/>
    </sheetView>
  </sheetViews>
  <sheetFormatPr defaultColWidth="14.42578125" defaultRowHeight="15" customHeight="1" x14ac:dyDescent="0.25"/>
  <cols>
    <col min="1" max="13" width="5.5703125" customWidth="1"/>
    <col min="14" max="14" width="4.7109375" customWidth="1"/>
    <col min="15" max="15" width="9.85546875" customWidth="1"/>
    <col min="16" max="16" width="5.5703125" customWidth="1"/>
    <col min="17" max="17" width="6.7109375" customWidth="1"/>
  </cols>
  <sheetData>
    <row r="2" spans="1:17" ht="30" customHeight="1" x14ac:dyDescent="0.25">
      <c r="A2" s="1"/>
    </row>
    <row r="3" spans="1:17" ht="30" customHeight="1" x14ac:dyDescent="0.25">
      <c r="A3" s="125" t="s">
        <v>87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</row>
    <row r="4" spans="1:17" ht="30" customHeight="1" x14ac:dyDescent="0.25">
      <c r="A4" s="127"/>
      <c r="B4" s="126"/>
      <c r="C4" s="126"/>
      <c r="D4" s="126"/>
      <c r="E4" s="126"/>
      <c r="F4" s="126"/>
      <c r="G4" s="126"/>
      <c r="H4" s="128"/>
      <c r="I4" s="126"/>
      <c r="J4" s="4"/>
      <c r="K4" s="4"/>
      <c r="L4" s="5"/>
      <c r="M4" s="5"/>
      <c r="N4" s="5"/>
      <c r="O4" s="129"/>
      <c r="P4" s="126"/>
      <c r="Q4" s="126"/>
    </row>
    <row r="5" spans="1:17" ht="30" customHeight="1" x14ac:dyDescent="0.25">
      <c r="A5" s="130" t="s">
        <v>80</v>
      </c>
      <c r="B5" s="131"/>
      <c r="C5" s="131"/>
      <c r="D5" s="131"/>
      <c r="E5" s="131"/>
      <c r="F5" s="131"/>
      <c r="G5" s="131"/>
      <c r="H5" s="128" t="s">
        <v>1</v>
      </c>
      <c r="I5" s="126"/>
      <c r="J5" s="4"/>
      <c r="K5" s="4"/>
      <c r="L5" s="7" t="s">
        <v>2</v>
      </c>
      <c r="M5" s="129" t="s">
        <v>95</v>
      </c>
      <c r="N5" s="126"/>
      <c r="O5" s="126"/>
      <c r="P5" s="126"/>
      <c r="Q5" s="126"/>
    </row>
    <row r="6" spans="1:17" ht="11.25" customHeight="1" x14ac:dyDescent="0.25">
      <c r="A6" s="2"/>
      <c r="B6" s="2"/>
      <c r="C6" s="2"/>
      <c r="D6" s="2"/>
      <c r="E6" s="2"/>
      <c r="F6" s="2"/>
      <c r="G6" s="2"/>
      <c r="H6" s="3"/>
      <c r="I6" s="3"/>
      <c r="J6" s="4"/>
      <c r="K6" s="4"/>
      <c r="L6" s="5"/>
      <c r="M6" s="5"/>
      <c r="N6" s="8"/>
      <c r="O6" s="8"/>
      <c r="P6" s="8"/>
      <c r="Q6" s="8"/>
    </row>
    <row r="7" spans="1:17" ht="9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24.75" customHeight="1" x14ac:dyDescent="0.25">
      <c r="A8" s="132"/>
      <c r="B8" s="126"/>
      <c r="C8" s="133"/>
      <c r="D8" s="126"/>
      <c r="E8" s="126"/>
      <c r="F8" s="126"/>
      <c r="G8" s="126"/>
      <c r="H8" s="126"/>
      <c r="I8" s="126"/>
      <c r="J8" s="4"/>
      <c r="K8" s="5"/>
      <c r="L8" s="123" t="s">
        <v>35</v>
      </c>
      <c r="M8" s="124"/>
      <c r="N8" s="124"/>
      <c r="O8" s="124"/>
      <c r="P8" s="124"/>
      <c r="Q8" s="124"/>
    </row>
    <row r="9" spans="1:17" ht="19.5" customHeight="1" x14ac:dyDescent="0.25">
      <c r="A9" s="4"/>
      <c r="B9" s="134" t="s">
        <v>81</v>
      </c>
      <c r="C9" s="126"/>
      <c r="D9" s="126"/>
      <c r="E9" s="126"/>
      <c r="F9" s="126"/>
      <c r="G9" s="126"/>
      <c r="H9" s="126"/>
      <c r="I9" s="126"/>
      <c r="J9" s="126"/>
      <c r="K9" s="5"/>
      <c r="L9" s="123" t="s">
        <v>36</v>
      </c>
      <c r="M9" s="124"/>
      <c r="N9" s="124"/>
      <c r="O9" s="124"/>
      <c r="P9" s="124"/>
      <c r="Q9" s="124"/>
    </row>
    <row r="10" spans="1:17" ht="19.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5"/>
      <c r="L10" s="123" t="s">
        <v>37</v>
      </c>
      <c r="M10" s="124"/>
      <c r="N10" s="124"/>
      <c r="O10" s="124"/>
      <c r="P10" s="124"/>
      <c r="Q10" s="124"/>
    </row>
    <row r="11" spans="1:17" ht="19.5" customHeight="1" x14ac:dyDescent="0.25">
      <c r="A11" s="5" t="s">
        <v>66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123" t="s">
        <v>38</v>
      </c>
      <c r="M11" s="123"/>
      <c r="N11" s="123"/>
      <c r="O11" s="123"/>
      <c r="P11" s="123"/>
      <c r="Q11" s="123"/>
    </row>
    <row r="12" spans="1:17" ht="19.5" customHeight="1" x14ac:dyDescent="0.25">
      <c r="A12" s="5" t="s">
        <v>67</v>
      </c>
      <c r="B12" s="4"/>
      <c r="C12" s="4"/>
      <c r="D12" s="4"/>
      <c r="E12" s="4"/>
      <c r="F12" s="4"/>
      <c r="G12" s="4"/>
      <c r="H12" s="4"/>
      <c r="I12" s="4"/>
      <c r="J12" s="4"/>
      <c r="K12" s="6"/>
      <c r="L12" s="123" t="s">
        <v>39</v>
      </c>
      <c r="M12" s="123"/>
      <c r="N12" s="123"/>
      <c r="O12" s="123"/>
      <c r="P12" s="123"/>
      <c r="Q12" s="123"/>
    </row>
    <row r="13" spans="1:17" ht="19.5" customHeight="1" x14ac:dyDescent="0.25">
      <c r="A13" s="87" t="s">
        <v>65</v>
      </c>
      <c r="B13" s="5"/>
      <c r="C13" s="5"/>
      <c r="D13" s="5"/>
      <c r="E13" s="5"/>
      <c r="F13" s="5"/>
      <c r="G13" s="5"/>
      <c r="H13" s="5"/>
      <c r="I13" s="5"/>
      <c r="J13" s="5"/>
      <c r="K13" s="6"/>
      <c r="L13" s="6"/>
      <c r="M13" s="134" t="s">
        <v>103</v>
      </c>
      <c r="N13" s="126"/>
      <c r="O13" s="126"/>
      <c r="P13" s="126"/>
      <c r="Q13" s="126"/>
    </row>
    <row r="14" spans="1:17" ht="19.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129"/>
      <c r="L14" s="126"/>
      <c r="M14" s="134" t="s">
        <v>34</v>
      </c>
      <c r="N14" s="126"/>
      <c r="O14" s="126"/>
      <c r="P14" s="126"/>
      <c r="Q14" s="126"/>
    </row>
    <row r="15" spans="1:17" ht="9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6"/>
      <c r="L15" s="6"/>
      <c r="M15" s="5"/>
      <c r="N15" s="5"/>
      <c r="O15" s="5"/>
      <c r="P15" s="5"/>
      <c r="Q15" s="5"/>
    </row>
    <row r="16" spans="1:17" ht="30" customHeight="1" thickBot="1" x14ac:dyDescent="0.3">
      <c r="A16" s="136" t="s">
        <v>101</v>
      </c>
      <c r="B16" s="137"/>
      <c r="C16" s="137"/>
      <c r="D16" s="138">
        <f>-O29</f>
        <v>-4957280</v>
      </c>
      <c r="E16" s="137"/>
      <c r="F16" s="137"/>
      <c r="G16" s="137"/>
      <c r="H16" s="139"/>
      <c r="I16" s="126"/>
      <c r="J16" s="129"/>
      <c r="K16" s="126"/>
      <c r="L16" s="126"/>
      <c r="M16" s="140"/>
      <c r="N16" s="126"/>
      <c r="O16" s="126"/>
      <c r="P16" s="126"/>
      <c r="Q16" s="126"/>
    </row>
    <row r="17" spans="1:17" ht="9.75" customHeight="1" thickTop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24.75" customHeight="1" x14ac:dyDescent="0.25">
      <c r="A18" s="141" t="s">
        <v>11</v>
      </c>
      <c r="B18" s="142"/>
      <c r="C18" s="141" t="s">
        <v>106</v>
      </c>
      <c r="D18" s="142"/>
      <c r="E18" s="142"/>
      <c r="F18" s="142"/>
      <c r="G18" s="142"/>
      <c r="H18" s="142"/>
      <c r="I18" s="142"/>
      <c r="J18" s="142"/>
      <c r="K18" s="142"/>
      <c r="L18" s="142"/>
      <c r="M18" s="141"/>
      <c r="N18" s="142"/>
      <c r="O18" s="141" t="s">
        <v>84</v>
      </c>
      <c r="P18" s="142"/>
      <c r="Q18" s="143"/>
    </row>
    <row r="19" spans="1:17" ht="19.5" customHeight="1" x14ac:dyDescent="0.25">
      <c r="A19" s="116">
        <v>45632</v>
      </c>
      <c r="B19" s="117"/>
      <c r="C19" s="118" t="s">
        <v>105</v>
      </c>
      <c r="D19" s="118"/>
      <c r="E19" s="118"/>
      <c r="F19" s="118"/>
      <c r="G19" s="118"/>
      <c r="H19" s="118"/>
      <c r="I19" s="118"/>
      <c r="J19" s="118"/>
      <c r="K19" s="118"/>
      <c r="L19" s="118"/>
      <c r="M19" s="119"/>
      <c r="N19" s="117"/>
      <c r="O19" s="121">
        <f>-410420</f>
        <v>-410420</v>
      </c>
      <c r="P19" s="122"/>
      <c r="Q19" s="122"/>
    </row>
    <row r="20" spans="1:17" ht="19.5" customHeight="1" x14ac:dyDescent="0.25">
      <c r="A20" s="116">
        <v>45632</v>
      </c>
      <c r="B20" s="117"/>
      <c r="C20" s="118" t="s">
        <v>107</v>
      </c>
      <c r="D20" s="118"/>
      <c r="E20" s="118"/>
      <c r="F20" s="118"/>
      <c r="G20" s="118"/>
      <c r="H20" s="118"/>
      <c r="I20" s="118"/>
      <c r="J20" s="118"/>
      <c r="K20" s="118"/>
      <c r="L20" s="118"/>
      <c r="M20" s="119"/>
      <c r="N20" s="117"/>
      <c r="O20" s="121">
        <v>90000</v>
      </c>
      <c r="P20" s="122"/>
      <c r="Q20" s="122"/>
    </row>
    <row r="21" spans="1:17" ht="19.5" customHeight="1" x14ac:dyDescent="0.25">
      <c r="A21" s="116"/>
      <c r="B21" s="117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9"/>
      <c r="N21" s="117"/>
      <c r="O21" s="120"/>
      <c r="P21" s="117"/>
      <c r="Q21" s="117"/>
    </row>
    <row r="22" spans="1:17" ht="12.75" customHeight="1" x14ac:dyDescent="0.25">
      <c r="A22" s="112"/>
      <c r="B22" s="1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14"/>
      <c r="N22" s="113"/>
      <c r="O22" s="115"/>
      <c r="P22" s="113"/>
      <c r="Q22" s="113"/>
    </row>
    <row r="23" spans="1:17" ht="24.75" customHeight="1" x14ac:dyDescent="0.25">
      <c r="A23" s="135" t="s">
        <v>11</v>
      </c>
      <c r="B23" s="117"/>
      <c r="C23" s="135" t="s">
        <v>12</v>
      </c>
      <c r="D23" s="117"/>
      <c r="E23" s="117"/>
      <c r="F23" s="117"/>
      <c r="G23" s="117"/>
      <c r="H23" s="117"/>
      <c r="I23" s="117"/>
      <c r="J23" s="117"/>
      <c r="K23" s="117"/>
      <c r="L23" s="117"/>
      <c r="M23" s="135" t="s">
        <v>13</v>
      </c>
      <c r="N23" s="117"/>
      <c r="O23" s="135" t="s">
        <v>84</v>
      </c>
      <c r="P23" s="117"/>
      <c r="Q23" s="117"/>
    </row>
    <row r="24" spans="1:17" ht="19.5" customHeight="1" x14ac:dyDescent="0.25">
      <c r="A24" s="162">
        <v>45632</v>
      </c>
      <c r="B24" s="163"/>
      <c r="C24" s="153" t="s">
        <v>104</v>
      </c>
      <c r="D24" s="154"/>
      <c r="E24" s="154"/>
      <c r="F24" s="154"/>
      <c r="G24" s="154"/>
      <c r="H24" s="154"/>
      <c r="I24" s="154"/>
      <c r="J24" s="154"/>
      <c r="K24" s="154"/>
      <c r="L24" s="155"/>
      <c r="M24" s="164">
        <v>23</v>
      </c>
      <c r="N24" s="146"/>
      <c r="O24" s="144">
        <f>【明細書】北友真ラスト!E30</f>
        <v>5367700</v>
      </c>
      <c r="P24" s="145"/>
      <c r="Q24" s="146"/>
    </row>
    <row r="25" spans="1:17" ht="19.5" customHeight="1" x14ac:dyDescent="0.25">
      <c r="A25" s="147"/>
      <c r="B25" s="148"/>
      <c r="C25" s="156"/>
      <c r="D25" s="157"/>
      <c r="E25" s="157"/>
      <c r="F25" s="157"/>
      <c r="G25" s="157"/>
      <c r="H25" s="157"/>
      <c r="I25" s="157"/>
      <c r="J25" s="157"/>
      <c r="K25" s="157"/>
      <c r="L25" s="158"/>
      <c r="M25" s="149"/>
      <c r="N25" s="143"/>
      <c r="O25" s="150"/>
      <c r="P25" s="151"/>
      <c r="Q25" s="152"/>
    </row>
    <row r="26" spans="1:17" ht="19.5" customHeight="1" x14ac:dyDescent="0.25">
      <c r="A26" s="147"/>
      <c r="B26" s="148"/>
      <c r="C26" s="159"/>
      <c r="D26" s="160"/>
      <c r="E26" s="160"/>
      <c r="F26" s="160"/>
      <c r="G26" s="160"/>
      <c r="H26" s="160"/>
      <c r="I26" s="160"/>
      <c r="J26" s="160"/>
      <c r="K26" s="160"/>
      <c r="L26" s="161"/>
      <c r="M26" s="149"/>
      <c r="N26" s="143"/>
      <c r="O26" s="150"/>
      <c r="P26" s="151"/>
      <c r="Q26" s="152"/>
    </row>
    <row r="27" spans="1:17" ht="19.5" customHeight="1" x14ac:dyDescent="0.25">
      <c r="A27" s="147"/>
      <c r="B27" s="148"/>
      <c r="C27" s="156"/>
      <c r="D27" s="157"/>
      <c r="E27" s="157"/>
      <c r="F27" s="157"/>
      <c r="G27" s="157"/>
      <c r="H27" s="157"/>
      <c r="I27" s="157"/>
      <c r="J27" s="157"/>
      <c r="K27" s="157"/>
      <c r="L27" s="158"/>
      <c r="M27" s="149"/>
      <c r="N27" s="143"/>
      <c r="O27" s="165"/>
      <c r="P27" s="142"/>
      <c r="Q27" s="143"/>
    </row>
    <row r="28" spans="1:17" ht="19.5" customHeight="1" x14ac:dyDescent="0.25">
      <c r="A28" s="174"/>
      <c r="B28" s="148"/>
      <c r="C28" s="157"/>
      <c r="D28" s="170"/>
      <c r="E28" s="170"/>
      <c r="F28" s="170"/>
      <c r="G28" s="170"/>
      <c r="H28" s="170"/>
      <c r="I28" s="170"/>
      <c r="J28" s="170"/>
      <c r="K28" s="170"/>
      <c r="L28" s="170"/>
      <c r="M28" s="175"/>
      <c r="N28" s="143"/>
      <c r="O28" s="165"/>
      <c r="P28" s="142"/>
      <c r="Q28" s="143"/>
    </row>
    <row r="29" spans="1:17" ht="26.25" customHeight="1" x14ac:dyDescent="0.25">
      <c r="A29" s="13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4"/>
      <c r="M29" s="169" t="s">
        <v>93</v>
      </c>
      <c r="N29" s="170"/>
      <c r="O29" s="171">
        <f>O24+O19</f>
        <v>4957280</v>
      </c>
      <c r="P29" s="170"/>
      <c r="Q29" s="148"/>
    </row>
    <row r="30" spans="1:17" ht="26.25" customHeight="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4"/>
      <c r="M30" s="172" t="s">
        <v>94</v>
      </c>
      <c r="N30" s="173"/>
      <c r="O30" s="171">
        <f>真【明細書】北友!E36</f>
        <v>477239.09090909176</v>
      </c>
      <c r="P30" s="170"/>
      <c r="Q30" s="148"/>
    </row>
    <row r="31" spans="1:17" ht="26.25" customHeight="1" x14ac:dyDescent="0.25">
      <c r="A31" s="5"/>
      <c r="B31" s="7"/>
      <c r="C31" s="7"/>
      <c r="D31" s="7"/>
      <c r="E31" s="7"/>
      <c r="F31" s="7"/>
      <c r="G31" s="7"/>
      <c r="H31" s="5"/>
      <c r="I31" s="5"/>
      <c r="J31" s="140"/>
      <c r="K31" s="126"/>
      <c r="L31" s="9"/>
      <c r="M31" s="9"/>
      <c r="N31" s="9"/>
      <c r="O31" s="9"/>
      <c r="P31" s="9"/>
      <c r="Q31" s="9"/>
    </row>
    <row r="32" spans="1:17" ht="18.75" customHeight="1" x14ac:dyDescent="0.25">
      <c r="A32" s="5"/>
      <c r="B32" s="1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ht="18.75" customHeight="1" x14ac:dyDescent="0.25">
      <c r="A33" s="5"/>
      <c r="B33" s="16"/>
      <c r="C33" s="16"/>
      <c r="D33" s="16"/>
      <c r="E33" s="16"/>
      <c r="F33" s="16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ht="19.5" customHeight="1" x14ac:dyDescent="0.25">
      <c r="A34" s="141" t="s">
        <v>17</v>
      </c>
      <c r="B34" s="143"/>
      <c r="C34" s="17" t="s">
        <v>18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9"/>
    </row>
    <row r="35" spans="1:17" ht="19.5" customHeight="1" x14ac:dyDescent="0.25">
      <c r="A35" s="166"/>
      <c r="B35" s="146"/>
      <c r="C35" s="4" t="s">
        <v>19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20"/>
    </row>
    <row r="36" spans="1:17" ht="19.5" customHeight="1" x14ac:dyDescent="0.25">
      <c r="A36" s="166"/>
      <c r="B36" s="146"/>
      <c r="C36" s="168" t="s">
        <v>32</v>
      </c>
      <c r="D36" s="126"/>
      <c r="E36" s="126"/>
      <c r="F36" s="126"/>
      <c r="G36" s="126"/>
      <c r="H36" s="5"/>
      <c r="I36" s="5"/>
      <c r="J36" s="5"/>
      <c r="K36" s="5"/>
      <c r="L36" s="5"/>
      <c r="M36" s="5"/>
      <c r="N36" s="5"/>
      <c r="O36" s="5"/>
      <c r="P36" s="5"/>
      <c r="Q36" s="20"/>
    </row>
    <row r="37" spans="1:17" ht="19.5" customHeight="1" x14ac:dyDescent="0.25">
      <c r="A37" s="167"/>
      <c r="B37" s="163"/>
      <c r="C37" s="21" t="s">
        <v>33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2"/>
    </row>
    <row r="38" spans="1:17" ht="19.5" customHeight="1" x14ac:dyDescent="0.25">
      <c r="A38" s="23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</sheetData>
  <mergeCells count="70">
    <mergeCell ref="A34:B37"/>
    <mergeCell ref="C36:G36"/>
    <mergeCell ref="L11:Q11"/>
    <mergeCell ref="L12:Q12"/>
    <mergeCell ref="M29:N29"/>
    <mergeCell ref="O29:Q29"/>
    <mergeCell ref="M30:N30"/>
    <mergeCell ref="O30:Q30"/>
    <mergeCell ref="J31:K31"/>
    <mergeCell ref="A28:B28"/>
    <mergeCell ref="C28:L28"/>
    <mergeCell ref="M28:N28"/>
    <mergeCell ref="O26:Q26"/>
    <mergeCell ref="A27:B27"/>
    <mergeCell ref="M27:N27"/>
    <mergeCell ref="O27:Q27"/>
    <mergeCell ref="O28:Q28"/>
    <mergeCell ref="C27:L27"/>
    <mergeCell ref="C26:L26"/>
    <mergeCell ref="A24:B24"/>
    <mergeCell ref="M24:N24"/>
    <mergeCell ref="A26:B26"/>
    <mergeCell ref="M26:N26"/>
    <mergeCell ref="O24:Q24"/>
    <mergeCell ref="A25:B25"/>
    <mergeCell ref="M25:N25"/>
    <mergeCell ref="O25:Q25"/>
    <mergeCell ref="C24:L24"/>
    <mergeCell ref="C25:L25"/>
    <mergeCell ref="A23:B23"/>
    <mergeCell ref="C23:L23"/>
    <mergeCell ref="M23:N23"/>
    <mergeCell ref="O23:Q23"/>
    <mergeCell ref="M13:Q13"/>
    <mergeCell ref="K14:L14"/>
    <mergeCell ref="M14:Q14"/>
    <mergeCell ref="A16:C16"/>
    <mergeCell ref="D16:G16"/>
    <mergeCell ref="H16:I16"/>
    <mergeCell ref="J16:L16"/>
    <mergeCell ref="M16:Q16"/>
    <mergeCell ref="A18:B18"/>
    <mergeCell ref="C18:L18"/>
    <mergeCell ref="M18:N18"/>
    <mergeCell ref="O18:Q18"/>
    <mergeCell ref="L10:Q10"/>
    <mergeCell ref="A3:Q3"/>
    <mergeCell ref="A4:G4"/>
    <mergeCell ref="H4:I4"/>
    <mergeCell ref="O4:Q4"/>
    <mergeCell ref="A5:G5"/>
    <mergeCell ref="H5:I5"/>
    <mergeCell ref="M5:Q5"/>
    <mergeCell ref="A8:B8"/>
    <mergeCell ref="C8:I8"/>
    <mergeCell ref="L8:Q8"/>
    <mergeCell ref="B9:J9"/>
    <mergeCell ref="L9:Q9"/>
    <mergeCell ref="A21:B21"/>
    <mergeCell ref="C21:L21"/>
    <mergeCell ref="M21:N21"/>
    <mergeCell ref="O21:Q21"/>
    <mergeCell ref="A19:B19"/>
    <mergeCell ref="C19:L19"/>
    <mergeCell ref="M19:N19"/>
    <mergeCell ref="O19:Q19"/>
    <mergeCell ref="A20:B20"/>
    <mergeCell ref="C20:L20"/>
    <mergeCell ref="M20:N20"/>
    <mergeCell ref="O20:Q20"/>
  </mergeCells>
  <phoneticPr fontId="15"/>
  <pageMargins left="0.7" right="0.7" top="0.75" bottom="0.75" header="0.3" footer="0.3"/>
  <pageSetup paperSize="9" scale="87" fitToHeight="0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A1CF3-74C1-42D9-96A9-1C2E4689ED09}">
  <sheetPr>
    <pageSetUpPr fitToPage="1"/>
  </sheetPr>
  <dimension ref="B1:I45"/>
  <sheetViews>
    <sheetView view="pageBreakPreview" topLeftCell="A4" zoomScale="80" zoomScaleNormal="100" zoomScaleSheetLayoutView="80" workbookViewId="0">
      <selection activeCell="E7" sqref="E7"/>
    </sheetView>
  </sheetViews>
  <sheetFormatPr defaultRowHeight="15" x14ac:dyDescent="0.25"/>
  <cols>
    <col min="3" max="3" width="8.5703125" bestFit="1" customWidth="1"/>
    <col min="4" max="4" width="11" bestFit="1" customWidth="1"/>
    <col min="5" max="5" width="21.28515625" style="24" bestFit="1" customWidth="1"/>
    <col min="6" max="6" width="17.5703125" style="24" bestFit="1" customWidth="1"/>
    <col min="7" max="7" width="26.42578125" style="24" bestFit="1" customWidth="1"/>
    <col min="8" max="8" width="17.5703125" style="24" bestFit="1" customWidth="1"/>
    <col min="9" max="9" width="13.5703125" style="24" bestFit="1" customWidth="1"/>
  </cols>
  <sheetData>
    <row r="1" spans="2:9" x14ac:dyDescent="0.25">
      <c r="E1" s="202" t="s">
        <v>48</v>
      </c>
      <c r="F1" s="202"/>
      <c r="G1" s="202"/>
      <c r="H1" s="48" t="s">
        <v>64</v>
      </c>
    </row>
    <row r="2" spans="2:9" x14ac:dyDescent="0.25">
      <c r="E2" s="202"/>
      <c r="F2" s="202"/>
      <c r="G2" s="202"/>
    </row>
    <row r="3" spans="2:9" x14ac:dyDescent="0.25">
      <c r="H3" s="69" t="s">
        <v>70</v>
      </c>
    </row>
    <row r="4" spans="2:9" ht="15.75" thickBot="1" x14ac:dyDescent="0.3">
      <c r="E4" s="47"/>
      <c r="F4" s="47"/>
      <c r="G4" s="47"/>
    </row>
    <row r="5" spans="2:9" ht="15.75" thickBot="1" x14ac:dyDescent="0.3">
      <c r="B5" s="53" t="s">
        <v>50</v>
      </c>
      <c r="C5" s="185" t="s">
        <v>46</v>
      </c>
      <c r="D5" s="198"/>
      <c r="E5" s="29" t="s">
        <v>42</v>
      </c>
      <c r="F5" s="36" t="s">
        <v>43</v>
      </c>
      <c r="G5" s="62" t="s">
        <v>51</v>
      </c>
      <c r="H5" s="28" t="s">
        <v>43</v>
      </c>
      <c r="I5" s="40" t="s">
        <v>44</v>
      </c>
    </row>
    <row r="6" spans="2:9" x14ac:dyDescent="0.25">
      <c r="B6" s="52">
        <v>1</v>
      </c>
      <c r="C6" s="71" t="s">
        <v>58</v>
      </c>
      <c r="D6" s="70">
        <v>15</v>
      </c>
      <c r="E6" s="74">
        <v>20000</v>
      </c>
      <c r="F6" s="75">
        <f t="shared" ref="F6" si="0">E6/(1+0.1)*0.1</f>
        <v>1818.181818181818</v>
      </c>
      <c r="G6" s="31">
        <f t="shared" ref="G6" si="1">E6*0.1</f>
        <v>2000</v>
      </c>
      <c r="H6" s="38">
        <f t="shared" ref="H6" si="2">G6/(1+0.1)*0.1</f>
        <v>181.81818181818181</v>
      </c>
      <c r="I6" s="76">
        <f t="shared" ref="I6" si="3">E6-G6</f>
        <v>18000</v>
      </c>
    </row>
    <row r="7" spans="2:9" x14ac:dyDescent="0.25">
      <c r="B7" s="52">
        <v>2</v>
      </c>
      <c r="C7" s="50"/>
      <c r="D7" s="70"/>
      <c r="E7" s="45"/>
      <c r="F7" s="25"/>
      <c r="G7" s="31"/>
      <c r="H7" s="38"/>
      <c r="I7" s="42"/>
    </row>
    <row r="8" spans="2:9" x14ac:dyDescent="0.25">
      <c r="B8" s="52">
        <v>3</v>
      </c>
      <c r="C8" s="50"/>
      <c r="D8" s="70"/>
      <c r="E8" s="45"/>
      <c r="F8" s="25"/>
      <c r="G8" s="31"/>
      <c r="H8" s="38"/>
      <c r="I8" s="42"/>
    </row>
    <row r="9" spans="2:9" x14ac:dyDescent="0.25">
      <c r="B9" s="52">
        <v>4</v>
      </c>
      <c r="C9" s="50"/>
      <c r="D9" s="70"/>
      <c r="E9" s="45"/>
      <c r="F9" s="25"/>
      <c r="G9" s="31"/>
      <c r="H9" s="38"/>
      <c r="I9" s="42"/>
    </row>
    <row r="10" spans="2:9" x14ac:dyDescent="0.25">
      <c r="B10" s="52">
        <v>5</v>
      </c>
      <c r="C10" s="50"/>
      <c r="D10" s="70"/>
      <c r="E10" s="45"/>
      <c r="F10" s="25"/>
      <c r="G10" s="31"/>
      <c r="H10" s="38"/>
      <c r="I10" s="42"/>
    </row>
    <row r="11" spans="2:9" x14ac:dyDescent="0.25">
      <c r="B11" s="52">
        <v>6</v>
      </c>
      <c r="C11" s="50"/>
      <c r="D11" s="70"/>
      <c r="E11" s="45"/>
      <c r="F11" s="25"/>
      <c r="G11" s="31"/>
      <c r="H11" s="38"/>
      <c r="I11" s="42"/>
    </row>
    <row r="12" spans="2:9" x14ac:dyDescent="0.25">
      <c r="B12" s="52">
        <v>7</v>
      </c>
      <c r="C12" s="50"/>
      <c r="D12" s="70"/>
      <c r="E12" s="45"/>
      <c r="F12" s="25"/>
      <c r="G12" s="31"/>
      <c r="H12" s="38"/>
      <c r="I12" s="42"/>
    </row>
    <row r="13" spans="2:9" x14ac:dyDescent="0.25">
      <c r="B13" s="52">
        <v>8</v>
      </c>
      <c r="C13" s="50"/>
      <c r="D13" s="70"/>
      <c r="E13" s="45"/>
      <c r="F13" s="25"/>
      <c r="G13" s="31"/>
      <c r="H13" s="38"/>
      <c r="I13" s="42"/>
    </row>
    <row r="14" spans="2:9" x14ac:dyDescent="0.25">
      <c r="B14" s="52">
        <v>9</v>
      </c>
      <c r="C14" s="50"/>
      <c r="D14" s="70"/>
      <c r="E14" s="45"/>
      <c r="F14" s="25"/>
      <c r="G14" s="31"/>
      <c r="H14" s="38"/>
      <c r="I14" s="42"/>
    </row>
    <row r="15" spans="2:9" x14ac:dyDescent="0.25">
      <c r="B15" s="52">
        <v>10</v>
      </c>
      <c r="C15" s="50"/>
      <c r="D15" s="70"/>
      <c r="E15" s="45"/>
      <c r="F15" s="25"/>
      <c r="G15" s="31"/>
      <c r="H15" s="38"/>
      <c r="I15" s="42"/>
    </row>
    <row r="16" spans="2:9" x14ac:dyDescent="0.25">
      <c r="B16" s="52">
        <v>11</v>
      </c>
      <c r="C16" s="50"/>
      <c r="D16" s="38"/>
      <c r="E16" s="45"/>
      <c r="F16" s="25"/>
      <c r="G16" s="31"/>
      <c r="H16" s="38"/>
      <c r="I16" s="42"/>
    </row>
    <row r="17" spans="2:9" x14ac:dyDescent="0.25">
      <c r="B17" s="52">
        <v>12</v>
      </c>
      <c r="C17" s="50"/>
      <c r="D17" s="70"/>
      <c r="E17" s="45"/>
      <c r="F17" s="25"/>
      <c r="G17" s="31"/>
      <c r="H17" s="38"/>
      <c r="I17" s="42"/>
    </row>
    <row r="18" spans="2:9" x14ac:dyDescent="0.25">
      <c r="B18" s="52">
        <v>13</v>
      </c>
      <c r="C18" s="50"/>
      <c r="D18" s="70"/>
      <c r="E18" s="45"/>
      <c r="F18" s="25"/>
      <c r="G18" s="31"/>
      <c r="H18" s="38"/>
      <c r="I18" s="42"/>
    </row>
    <row r="19" spans="2:9" x14ac:dyDescent="0.25">
      <c r="B19" s="52">
        <v>14</v>
      </c>
      <c r="C19" s="50"/>
      <c r="D19" s="70"/>
      <c r="E19" s="45"/>
      <c r="F19" s="25"/>
      <c r="G19" s="31"/>
      <c r="H19" s="38"/>
      <c r="I19" s="42"/>
    </row>
    <row r="20" spans="2:9" x14ac:dyDescent="0.25">
      <c r="B20" s="52">
        <v>15</v>
      </c>
      <c r="C20" s="50"/>
      <c r="D20" s="70"/>
      <c r="E20" s="45"/>
      <c r="F20" s="25"/>
      <c r="G20" s="31"/>
      <c r="H20" s="38"/>
      <c r="I20" s="42"/>
    </row>
    <row r="21" spans="2:9" x14ac:dyDescent="0.25">
      <c r="B21" s="52">
        <v>16</v>
      </c>
      <c r="C21" s="50"/>
      <c r="D21" s="70"/>
      <c r="E21" s="45"/>
      <c r="F21" s="25"/>
      <c r="G21" s="31"/>
      <c r="H21" s="38"/>
      <c r="I21" s="42"/>
    </row>
    <row r="22" spans="2:9" x14ac:dyDescent="0.25">
      <c r="B22" s="52">
        <v>17</v>
      </c>
      <c r="C22" s="50"/>
      <c r="D22" s="70"/>
      <c r="E22" s="45"/>
      <c r="F22" s="25"/>
      <c r="G22" s="31"/>
      <c r="H22" s="38"/>
      <c r="I22" s="42"/>
    </row>
    <row r="23" spans="2:9" x14ac:dyDescent="0.25">
      <c r="B23" s="52">
        <v>18</v>
      </c>
      <c r="C23" s="50"/>
      <c r="D23" s="70"/>
      <c r="E23" s="45"/>
      <c r="F23" s="25"/>
      <c r="G23" s="31"/>
      <c r="H23" s="38"/>
      <c r="I23" s="42"/>
    </row>
    <row r="24" spans="2:9" x14ac:dyDescent="0.25">
      <c r="B24" s="52">
        <v>19</v>
      </c>
      <c r="C24" s="50"/>
      <c r="D24" s="70"/>
      <c r="E24" s="45"/>
      <c r="F24" s="25"/>
      <c r="G24" s="31"/>
      <c r="H24" s="38"/>
      <c r="I24" s="42"/>
    </row>
    <row r="25" spans="2:9" x14ac:dyDescent="0.25">
      <c r="B25" s="52">
        <v>20</v>
      </c>
      <c r="C25" s="50"/>
      <c r="D25" s="70"/>
      <c r="E25" s="45"/>
      <c r="F25" s="25"/>
      <c r="G25" s="31"/>
      <c r="H25" s="38"/>
      <c r="I25" s="42"/>
    </row>
    <row r="26" spans="2:9" x14ac:dyDescent="0.25">
      <c r="B26" s="52">
        <v>21</v>
      </c>
      <c r="C26" s="50"/>
      <c r="D26" s="70"/>
      <c r="E26" s="45"/>
      <c r="F26" s="25"/>
      <c r="G26" s="31"/>
      <c r="H26" s="38"/>
      <c r="I26" s="42"/>
    </row>
    <row r="27" spans="2:9" x14ac:dyDescent="0.25">
      <c r="B27" s="52">
        <v>22</v>
      </c>
      <c r="C27" s="50"/>
      <c r="D27" s="70"/>
      <c r="E27" s="45"/>
      <c r="F27" s="25"/>
      <c r="G27" s="31"/>
      <c r="H27" s="38"/>
      <c r="I27" s="42"/>
    </row>
    <row r="28" spans="2:9" x14ac:dyDescent="0.25">
      <c r="B28" s="52">
        <v>23</v>
      </c>
      <c r="C28" s="50"/>
      <c r="D28" s="70"/>
      <c r="E28" s="45"/>
      <c r="F28" s="25"/>
      <c r="G28" s="31"/>
      <c r="H28" s="38"/>
      <c r="I28" s="42"/>
    </row>
    <row r="29" spans="2:9" x14ac:dyDescent="0.25">
      <c r="B29" s="52">
        <v>24</v>
      </c>
      <c r="C29" s="50"/>
      <c r="D29" s="70"/>
      <c r="E29" s="45"/>
      <c r="F29" s="25"/>
      <c r="G29" s="31"/>
      <c r="H29" s="38"/>
      <c r="I29" s="42"/>
    </row>
    <row r="30" spans="2:9" x14ac:dyDescent="0.25">
      <c r="B30" s="52">
        <v>25</v>
      </c>
      <c r="C30" s="50"/>
      <c r="D30" s="70"/>
      <c r="E30" s="45"/>
      <c r="F30" s="25"/>
      <c r="G30" s="31"/>
      <c r="H30" s="38"/>
      <c r="I30" s="42"/>
    </row>
    <row r="31" spans="2:9" x14ac:dyDescent="0.25">
      <c r="B31" s="52">
        <v>26</v>
      </c>
      <c r="C31" s="50"/>
      <c r="D31" s="70"/>
      <c r="E31" s="45"/>
      <c r="F31" s="25"/>
      <c r="G31" s="31"/>
      <c r="H31" s="38"/>
      <c r="I31" s="42"/>
    </row>
    <row r="32" spans="2:9" x14ac:dyDescent="0.25">
      <c r="B32" s="52">
        <v>27</v>
      </c>
      <c r="C32" s="50"/>
      <c r="D32" s="70"/>
      <c r="E32" s="45"/>
      <c r="F32" s="25"/>
      <c r="G32" s="31"/>
      <c r="H32" s="38"/>
      <c r="I32" s="42"/>
    </row>
    <row r="33" spans="2:9" x14ac:dyDescent="0.25">
      <c r="B33" s="52">
        <v>28</v>
      </c>
      <c r="C33" s="50"/>
      <c r="D33" s="70"/>
      <c r="E33" s="45"/>
      <c r="F33" s="25"/>
      <c r="G33" s="31"/>
      <c r="H33" s="38"/>
      <c r="I33" s="42"/>
    </row>
    <row r="34" spans="2:9" x14ac:dyDescent="0.25">
      <c r="B34" s="52">
        <v>29</v>
      </c>
      <c r="C34" s="50"/>
      <c r="D34" s="70"/>
      <c r="E34" s="45"/>
      <c r="F34" s="25"/>
      <c r="G34" s="31"/>
      <c r="H34" s="38"/>
      <c r="I34" s="42"/>
    </row>
    <row r="35" spans="2:9" x14ac:dyDescent="0.25">
      <c r="B35" s="52">
        <v>30</v>
      </c>
      <c r="C35" s="50"/>
      <c r="D35" s="70"/>
      <c r="E35" s="45"/>
      <c r="F35" s="25"/>
      <c r="G35" s="31"/>
      <c r="H35" s="38"/>
      <c r="I35" s="42"/>
    </row>
    <row r="36" spans="2:9" x14ac:dyDescent="0.25">
      <c r="B36" s="52">
        <v>31</v>
      </c>
      <c r="C36" s="50"/>
      <c r="D36" s="70"/>
      <c r="E36" s="45"/>
      <c r="F36" s="25"/>
      <c r="G36" s="31"/>
      <c r="H36" s="38"/>
      <c r="I36" s="42"/>
    </row>
    <row r="37" spans="2:9" x14ac:dyDescent="0.25">
      <c r="B37" s="52">
        <v>32</v>
      </c>
      <c r="C37" s="50"/>
      <c r="D37" s="70"/>
      <c r="E37" s="45"/>
      <c r="F37" s="25"/>
      <c r="G37" s="31"/>
      <c r="H37" s="38"/>
      <c r="I37" s="42"/>
    </row>
    <row r="38" spans="2:9" x14ac:dyDescent="0.25">
      <c r="B38" s="52">
        <v>33</v>
      </c>
      <c r="C38" s="50"/>
      <c r="D38" s="70"/>
      <c r="E38" s="45"/>
      <c r="F38" s="25"/>
      <c r="G38" s="31"/>
      <c r="H38" s="38"/>
      <c r="I38" s="42"/>
    </row>
    <row r="39" spans="2:9" x14ac:dyDescent="0.25">
      <c r="B39" s="52">
        <v>34</v>
      </c>
      <c r="C39" s="50"/>
      <c r="D39" s="70"/>
      <c r="E39" s="45"/>
      <c r="F39" s="25"/>
      <c r="G39" s="31"/>
      <c r="H39" s="38"/>
      <c r="I39" s="42"/>
    </row>
    <row r="40" spans="2:9" x14ac:dyDescent="0.25">
      <c r="B40" s="52">
        <v>35</v>
      </c>
      <c r="C40" s="50"/>
      <c r="D40" s="70"/>
      <c r="E40" s="45"/>
      <c r="F40" s="25"/>
      <c r="G40" s="31"/>
      <c r="H40" s="38"/>
      <c r="I40" s="42"/>
    </row>
    <row r="41" spans="2:9" x14ac:dyDescent="0.25">
      <c r="B41" s="52">
        <v>36</v>
      </c>
      <c r="C41" s="50"/>
      <c r="D41" s="70"/>
      <c r="E41" s="45"/>
      <c r="F41" s="25"/>
      <c r="G41" s="31"/>
      <c r="H41" s="38"/>
      <c r="I41" s="42"/>
    </row>
    <row r="42" spans="2:9" x14ac:dyDescent="0.25">
      <c r="B42" s="52">
        <v>37</v>
      </c>
      <c r="C42" s="50"/>
      <c r="D42" s="70"/>
      <c r="E42" s="45"/>
      <c r="F42" s="25"/>
      <c r="G42" s="31"/>
      <c r="H42" s="38"/>
      <c r="I42" s="42"/>
    </row>
    <row r="43" spans="2:9" x14ac:dyDescent="0.25">
      <c r="B43" s="52">
        <v>38</v>
      </c>
      <c r="C43" s="50"/>
      <c r="D43" s="70"/>
      <c r="E43" s="45"/>
      <c r="F43" s="25"/>
      <c r="G43" s="31"/>
      <c r="H43" s="38"/>
      <c r="I43" s="42"/>
    </row>
    <row r="44" spans="2:9" x14ac:dyDescent="0.25">
      <c r="B44" s="52">
        <v>39</v>
      </c>
      <c r="C44" s="54"/>
      <c r="D44" s="72"/>
      <c r="E44" s="58"/>
      <c r="F44" s="59"/>
      <c r="G44" s="56"/>
      <c r="H44" s="57"/>
      <c r="I44" s="60"/>
    </row>
    <row r="45" spans="2:9" ht="15.75" thickBot="1" x14ac:dyDescent="0.3">
      <c r="B45" s="61">
        <v>40</v>
      </c>
      <c r="C45" s="51"/>
      <c r="D45" s="73"/>
      <c r="E45" s="46"/>
      <c r="F45" s="26"/>
      <c r="G45" s="32"/>
      <c r="H45" s="39"/>
      <c r="I45" s="43"/>
    </row>
  </sheetData>
  <mergeCells count="2">
    <mergeCell ref="E1:G2"/>
    <mergeCell ref="C5:D5"/>
  </mergeCells>
  <phoneticPr fontId="15"/>
  <printOptions horizontalCentered="1" verticalCentered="1"/>
  <pageMargins left="0.7" right="0.7" top="0.75" bottom="0.75" header="0.3" footer="0.3"/>
  <pageSetup paperSize="9" scale="65" fitToHeight="0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4040C-AAEE-4FC8-BC9F-03D4D4C2F587}">
  <sheetPr>
    <outlinePr summaryBelow="0" summaryRight="0"/>
    <pageSetUpPr fitToPage="1"/>
  </sheetPr>
  <dimension ref="A2:Q24"/>
  <sheetViews>
    <sheetView view="pageBreakPreview" topLeftCell="A6" zoomScale="80" zoomScaleNormal="50" zoomScaleSheetLayoutView="80" workbookViewId="0">
      <selection activeCell="M16" sqref="M16:Q16"/>
    </sheetView>
  </sheetViews>
  <sheetFormatPr defaultColWidth="14.42578125" defaultRowHeight="15" customHeight="1" x14ac:dyDescent="0.25"/>
  <cols>
    <col min="1" max="9" width="5.5703125" customWidth="1"/>
    <col min="10" max="10" width="15" bestFit="1" customWidth="1"/>
    <col min="11" max="13" width="5.5703125" customWidth="1"/>
    <col min="14" max="14" width="4.7109375" customWidth="1"/>
    <col min="15" max="15" width="9.85546875" customWidth="1"/>
    <col min="16" max="16" width="5.5703125" customWidth="1"/>
    <col min="17" max="17" width="6.7109375" customWidth="1"/>
    <col min="18" max="18" width="4.7109375" customWidth="1"/>
  </cols>
  <sheetData>
    <row r="2" spans="1:17" ht="30" customHeight="1" x14ac:dyDescent="0.25">
      <c r="A2" s="1"/>
    </row>
    <row r="3" spans="1:17" ht="30" customHeight="1" x14ac:dyDescent="0.25">
      <c r="A3" s="125" t="s">
        <v>77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</row>
    <row r="4" spans="1:17" ht="30" customHeight="1" x14ac:dyDescent="0.25">
      <c r="A4" s="127"/>
      <c r="B4" s="126"/>
      <c r="C4" s="126"/>
      <c r="D4" s="126"/>
      <c r="E4" s="126"/>
      <c r="F4" s="126"/>
      <c r="G4" s="126"/>
      <c r="H4" s="128"/>
      <c r="I4" s="126"/>
      <c r="J4" s="4"/>
      <c r="K4" s="4"/>
      <c r="L4" s="5"/>
      <c r="M4" s="5"/>
      <c r="N4" s="5"/>
      <c r="O4" s="129"/>
      <c r="P4" s="126"/>
      <c r="Q4" s="126"/>
    </row>
    <row r="5" spans="1:17" ht="30" customHeight="1" x14ac:dyDescent="0.25">
      <c r="A5" s="196" t="s">
        <v>60</v>
      </c>
      <c r="B5" s="196"/>
      <c r="C5" s="196"/>
      <c r="D5" s="196"/>
      <c r="E5" s="196"/>
      <c r="F5" s="196"/>
      <c r="G5" s="196"/>
      <c r="H5" s="196"/>
      <c r="I5" s="196"/>
      <c r="J5" s="204" t="s">
        <v>78</v>
      </c>
      <c r="K5" s="204"/>
      <c r="L5" s="7" t="s">
        <v>2</v>
      </c>
      <c r="M5" s="129" t="s">
        <v>61</v>
      </c>
      <c r="N5" s="126"/>
      <c r="O5" s="126"/>
      <c r="P5" s="126"/>
      <c r="Q5" s="126"/>
    </row>
    <row r="6" spans="1:17" ht="11.25" customHeight="1" x14ac:dyDescent="0.25">
      <c r="A6" s="2"/>
      <c r="B6" s="2"/>
      <c r="C6" s="2"/>
      <c r="D6" s="2"/>
      <c r="E6" s="2"/>
      <c r="F6" s="2"/>
      <c r="G6" s="2"/>
      <c r="H6" s="3"/>
      <c r="I6" s="3"/>
      <c r="J6" s="78"/>
      <c r="K6" s="4"/>
      <c r="L6" s="5"/>
      <c r="M6" s="5"/>
      <c r="N6" s="8"/>
      <c r="O6" s="8"/>
      <c r="P6" s="8"/>
      <c r="Q6" s="8"/>
    </row>
    <row r="7" spans="1:17" ht="9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24.75" customHeight="1" x14ac:dyDescent="0.25">
      <c r="A8" s="132"/>
      <c r="B8" s="126"/>
      <c r="C8" s="133"/>
      <c r="D8" s="126"/>
      <c r="E8" s="126"/>
      <c r="F8" s="126"/>
      <c r="G8" s="126"/>
      <c r="H8" s="126"/>
      <c r="I8" s="126"/>
      <c r="J8" s="4"/>
      <c r="K8" s="5"/>
      <c r="L8" s="123" t="s">
        <v>35</v>
      </c>
      <c r="M8" s="124"/>
      <c r="N8" s="124"/>
      <c r="O8" s="124"/>
      <c r="P8" s="124"/>
      <c r="Q8" s="124"/>
    </row>
    <row r="9" spans="1:17" ht="19.5" customHeight="1" x14ac:dyDescent="0.25">
      <c r="A9" s="4"/>
      <c r="B9" s="134"/>
      <c r="C9" s="126"/>
      <c r="D9" s="126"/>
      <c r="E9" s="126"/>
      <c r="F9" s="126"/>
      <c r="G9" s="126"/>
      <c r="H9" s="126"/>
      <c r="I9" s="126"/>
      <c r="J9" s="126"/>
      <c r="K9" s="5"/>
      <c r="L9" s="123" t="s">
        <v>36</v>
      </c>
      <c r="M9" s="124"/>
      <c r="N9" s="124"/>
      <c r="O9" s="124"/>
      <c r="P9" s="124"/>
      <c r="Q9" s="124"/>
    </row>
    <row r="10" spans="1:17" ht="19.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5"/>
      <c r="L10" s="123" t="s">
        <v>37</v>
      </c>
      <c r="M10" s="124"/>
      <c r="N10" s="124"/>
      <c r="O10" s="124"/>
      <c r="P10" s="124"/>
      <c r="Q10" s="124"/>
    </row>
    <row r="11" spans="1:17" ht="19.5" customHeight="1" x14ac:dyDescent="0.25">
      <c r="A11" s="4"/>
      <c r="C11" s="4"/>
      <c r="D11" s="4"/>
      <c r="E11" s="4"/>
      <c r="F11" s="4"/>
      <c r="G11" s="4"/>
      <c r="H11" s="4"/>
      <c r="I11" s="4"/>
      <c r="J11" s="4"/>
      <c r="K11" s="5"/>
      <c r="L11" s="123" t="s">
        <v>38</v>
      </c>
      <c r="M11" s="123"/>
      <c r="N11" s="123"/>
      <c r="O11" s="123"/>
      <c r="P11" s="123"/>
      <c r="Q11" s="123"/>
    </row>
    <row r="12" spans="1:17" ht="19.5" customHeight="1" x14ac:dyDescent="0.25">
      <c r="A12" s="4"/>
      <c r="C12" s="4"/>
      <c r="D12" s="4"/>
      <c r="E12" s="4"/>
      <c r="F12" s="4"/>
      <c r="G12" s="4"/>
      <c r="H12" s="4"/>
      <c r="I12" s="4"/>
      <c r="J12" s="4"/>
      <c r="K12" s="6"/>
      <c r="L12" s="123" t="s">
        <v>39</v>
      </c>
      <c r="M12" s="123"/>
      <c r="N12" s="123"/>
      <c r="O12" s="123"/>
      <c r="P12" s="123"/>
      <c r="Q12" s="123"/>
    </row>
    <row r="13" spans="1:17" ht="19.5" customHeight="1" x14ac:dyDescent="0.25">
      <c r="A13" s="5" t="s">
        <v>66</v>
      </c>
      <c r="K13" s="6"/>
      <c r="L13" s="6"/>
      <c r="M13" s="134" t="s">
        <v>40</v>
      </c>
      <c r="N13" s="126"/>
      <c r="O13" s="126"/>
      <c r="P13" s="126"/>
      <c r="Q13" s="126"/>
    </row>
    <row r="14" spans="1:17" ht="19.5" customHeight="1" x14ac:dyDescent="0.25">
      <c r="A14" s="5" t="s">
        <v>67</v>
      </c>
      <c r="C14" s="4"/>
      <c r="D14" s="4"/>
      <c r="E14" s="4"/>
      <c r="F14" s="4"/>
      <c r="G14" s="4"/>
      <c r="H14" s="4"/>
      <c r="I14" s="4"/>
      <c r="J14" s="4"/>
      <c r="K14" s="129"/>
      <c r="L14" s="126"/>
      <c r="M14" s="134" t="s">
        <v>34</v>
      </c>
      <c r="N14" s="126"/>
      <c r="O14" s="126"/>
      <c r="P14" s="126"/>
      <c r="Q14" s="126"/>
    </row>
    <row r="15" spans="1:17" ht="9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6"/>
      <c r="L15" s="6"/>
      <c r="M15" s="5"/>
      <c r="N15" s="5"/>
      <c r="O15" s="5"/>
      <c r="P15" s="5"/>
      <c r="Q15" s="5"/>
    </row>
    <row r="16" spans="1:17" ht="30" customHeight="1" thickBot="1" x14ac:dyDescent="0.3">
      <c r="A16" s="136" t="s">
        <v>10</v>
      </c>
      <c r="B16" s="137"/>
      <c r="C16" s="137"/>
      <c r="D16" s="138">
        <f>-'【明細書】JTL　JEWELRY'!I6</f>
        <v>-97200</v>
      </c>
      <c r="E16" s="137"/>
      <c r="F16" s="137"/>
      <c r="G16" s="137"/>
      <c r="H16" s="139"/>
      <c r="I16" s="126"/>
      <c r="J16" s="129"/>
      <c r="K16" s="126"/>
      <c r="L16" s="126"/>
      <c r="M16" s="140" t="s">
        <v>62</v>
      </c>
      <c r="N16" s="126"/>
      <c r="O16" s="126"/>
      <c r="P16" s="126"/>
      <c r="Q16" s="126"/>
    </row>
    <row r="17" spans="1:17" ht="9.75" customHeight="1" thickTop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18.75" customHeight="1" x14ac:dyDescent="0.25">
      <c r="A18" s="5" t="s">
        <v>65</v>
      </c>
      <c r="B18" s="1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ht="18.75" customHeight="1" x14ac:dyDescent="0.25">
      <c r="A19" s="5"/>
      <c r="B19" s="16"/>
      <c r="C19" s="16"/>
      <c r="D19" s="16"/>
      <c r="E19" s="16"/>
      <c r="F19" s="1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ht="19.5" customHeight="1" x14ac:dyDescent="0.25">
      <c r="A20" s="141" t="s">
        <v>17</v>
      </c>
      <c r="B20" s="143"/>
      <c r="C20" s="17" t="s">
        <v>18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9"/>
    </row>
    <row r="21" spans="1:17" ht="19.5" customHeight="1" x14ac:dyDescent="0.25">
      <c r="A21" s="166"/>
      <c r="B21" s="146"/>
      <c r="C21" s="4" t="s">
        <v>19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20"/>
    </row>
    <row r="22" spans="1:17" ht="19.5" customHeight="1" x14ac:dyDescent="0.25">
      <c r="A22" s="166"/>
      <c r="B22" s="146"/>
      <c r="C22" s="168" t="s">
        <v>32</v>
      </c>
      <c r="D22" s="126"/>
      <c r="E22" s="126"/>
      <c r="F22" s="126"/>
      <c r="G22" s="126"/>
      <c r="H22" s="5"/>
      <c r="I22" s="5"/>
      <c r="J22" s="5"/>
      <c r="K22" s="5"/>
      <c r="L22" s="5"/>
      <c r="M22" s="5"/>
      <c r="N22" s="5"/>
      <c r="O22" s="5"/>
      <c r="P22" s="5"/>
      <c r="Q22" s="20"/>
    </row>
    <row r="23" spans="1:17" ht="19.5" customHeight="1" x14ac:dyDescent="0.25">
      <c r="A23" s="167"/>
      <c r="B23" s="163"/>
      <c r="C23" s="21" t="s">
        <v>33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22"/>
    </row>
    <row r="24" spans="1:17" ht="19.5" customHeight="1" x14ac:dyDescent="0.25">
      <c r="A24" s="23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</sheetData>
  <mergeCells count="25">
    <mergeCell ref="A20:B23"/>
    <mergeCell ref="C22:G22"/>
    <mergeCell ref="L11:Q11"/>
    <mergeCell ref="L12:Q12"/>
    <mergeCell ref="M13:Q13"/>
    <mergeCell ref="K14:L14"/>
    <mergeCell ref="M14:Q14"/>
    <mergeCell ref="A16:C16"/>
    <mergeCell ref="D16:G16"/>
    <mergeCell ref="H16:I16"/>
    <mergeCell ref="J16:L16"/>
    <mergeCell ref="M16:Q16"/>
    <mergeCell ref="L10:Q10"/>
    <mergeCell ref="A3:Q3"/>
    <mergeCell ref="A4:G4"/>
    <mergeCell ref="H4:I4"/>
    <mergeCell ref="O4:Q4"/>
    <mergeCell ref="M5:Q5"/>
    <mergeCell ref="A5:I5"/>
    <mergeCell ref="J5:K5"/>
    <mergeCell ref="A8:B8"/>
    <mergeCell ref="C8:I8"/>
    <mergeCell ref="L8:Q8"/>
    <mergeCell ref="B9:J9"/>
    <mergeCell ref="L9:Q9"/>
  </mergeCells>
  <phoneticPr fontId="15"/>
  <printOptions horizontalCentered="1" verticalCentered="1"/>
  <pageMargins left="0.7" right="0.7" top="0.75" bottom="0.75" header="0.3" footer="0.3"/>
  <pageSetup paperSize="9" scale="76" fitToHeight="0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3B60-8DC6-4A53-B586-BADEC8754374}">
  <sheetPr>
    <pageSetUpPr fitToPage="1"/>
  </sheetPr>
  <dimension ref="B1:I45"/>
  <sheetViews>
    <sheetView view="pageBreakPreview" zoomScale="80" zoomScaleNormal="100" zoomScaleSheetLayoutView="80" workbookViewId="0">
      <selection activeCell="C6" sqref="C6:D6"/>
    </sheetView>
  </sheetViews>
  <sheetFormatPr defaultRowHeight="15" x14ac:dyDescent="0.25"/>
  <cols>
    <col min="3" max="3" width="8.5703125" bestFit="1" customWidth="1"/>
    <col min="4" max="4" width="11" bestFit="1" customWidth="1"/>
    <col min="5" max="5" width="21.28515625" style="24" bestFit="1" customWidth="1"/>
    <col min="6" max="6" width="17.5703125" style="24" bestFit="1" customWidth="1"/>
    <col min="7" max="7" width="26.42578125" style="24" bestFit="1" customWidth="1"/>
    <col min="8" max="8" width="17.5703125" style="24" bestFit="1" customWidth="1"/>
    <col min="9" max="9" width="13.5703125" style="24" bestFit="1" customWidth="1"/>
  </cols>
  <sheetData>
    <row r="1" spans="2:9" x14ac:dyDescent="0.25">
      <c r="E1" s="202" t="s">
        <v>48</v>
      </c>
      <c r="F1" s="202"/>
      <c r="G1" s="202"/>
      <c r="H1" s="48" t="s">
        <v>64</v>
      </c>
    </row>
    <row r="2" spans="2:9" x14ac:dyDescent="0.25">
      <c r="E2" s="202"/>
      <c r="F2" s="202"/>
      <c r="G2" s="202"/>
    </row>
    <row r="3" spans="2:9" x14ac:dyDescent="0.25">
      <c r="H3" s="69" t="s">
        <v>63</v>
      </c>
    </row>
    <row r="4" spans="2:9" ht="15.75" thickBot="1" x14ac:dyDescent="0.3">
      <c r="E4" s="47"/>
      <c r="F4" s="47"/>
      <c r="G4" s="47"/>
    </row>
    <row r="5" spans="2:9" ht="15.75" thickBot="1" x14ac:dyDescent="0.3">
      <c r="B5" s="53" t="s">
        <v>50</v>
      </c>
      <c r="C5" s="185" t="s">
        <v>46</v>
      </c>
      <c r="D5" s="198"/>
      <c r="E5" s="29" t="s">
        <v>42</v>
      </c>
      <c r="F5" s="36" t="s">
        <v>43</v>
      </c>
      <c r="G5" s="62" t="s">
        <v>51</v>
      </c>
      <c r="H5" s="28" t="s">
        <v>43</v>
      </c>
      <c r="I5" s="40" t="s">
        <v>44</v>
      </c>
    </row>
    <row r="6" spans="2:9" x14ac:dyDescent="0.25">
      <c r="B6" s="52">
        <v>1</v>
      </c>
      <c r="C6" s="71" t="s">
        <v>57</v>
      </c>
      <c r="D6" s="70">
        <v>14</v>
      </c>
      <c r="E6" s="74">
        <v>108000</v>
      </c>
      <c r="F6" s="75">
        <f t="shared" ref="F6" si="0">E6/(1+0.1)*0.1</f>
        <v>9818.181818181818</v>
      </c>
      <c r="G6" s="31">
        <f t="shared" ref="G6" si="1">E6*0.1</f>
        <v>10800</v>
      </c>
      <c r="H6" s="38">
        <f t="shared" ref="H6" si="2">G6/(1+0.1)*0.1</f>
        <v>981.81818181818187</v>
      </c>
      <c r="I6" s="76">
        <f t="shared" ref="I6" si="3">E6-G6</f>
        <v>97200</v>
      </c>
    </row>
    <row r="7" spans="2:9" x14ac:dyDescent="0.25">
      <c r="B7" s="52">
        <v>2</v>
      </c>
      <c r="C7" s="50"/>
      <c r="D7" s="70"/>
      <c r="E7" s="45"/>
      <c r="F7" s="25"/>
      <c r="G7" s="31"/>
      <c r="H7" s="38"/>
      <c r="I7" s="42"/>
    </row>
    <row r="8" spans="2:9" x14ac:dyDescent="0.25">
      <c r="B8" s="52">
        <v>3</v>
      </c>
      <c r="C8" s="50"/>
      <c r="D8" s="70"/>
      <c r="E8" s="45"/>
      <c r="F8" s="25"/>
      <c r="G8" s="31"/>
      <c r="H8" s="38"/>
      <c r="I8" s="42"/>
    </row>
    <row r="9" spans="2:9" x14ac:dyDescent="0.25">
      <c r="B9" s="52">
        <v>4</v>
      </c>
      <c r="C9" s="50"/>
      <c r="D9" s="70"/>
      <c r="E9" s="45"/>
      <c r="F9" s="25"/>
      <c r="G9" s="31"/>
      <c r="H9" s="38"/>
      <c r="I9" s="42"/>
    </row>
    <row r="10" spans="2:9" x14ac:dyDescent="0.25">
      <c r="B10" s="52">
        <v>5</v>
      </c>
      <c r="C10" s="50"/>
      <c r="D10" s="70"/>
      <c r="E10" s="45"/>
      <c r="F10" s="25"/>
      <c r="G10" s="31"/>
      <c r="H10" s="38"/>
      <c r="I10" s="42"/>
    </row>
    <row r="11" spans="2:9" x14ac:dyDescent="0.25">
      <c r="B11" s="52">
        <v>6</v>
      </c>
      <c r="C11" s="50"/>
      <c r="D11" s="70"/>
      <c r="E11" s="45"/>
      <c r="F11" s="25"/>
      <c r="G11" s="31"/>
      <c r="H11" s="38"/>
      <c r="I11" s="42"/>
    </row>
    <row r="12" spans="2:9" x14ac:dyDescent="0.25">
      <c r="B12" s="52">
        <v>7</v>
      </c>
      <c r="C12" s="50"/>
      <c r="D12" s="70"/>
      <c r="E12" s="45"/>
      <c r="F12" s="25"/>
      <c r="G12" s="31"/>
      <c r="H12" s="38"/>
      <c r="I12" s="42"/>
    </row>
    <row r="13" spans="2:9" x14ac:dyDescent="0.25">
      <c r="B13" s="52">
        <v>8</v>
      </c>
      <c r="C13" s="50"/>
      <c r="D13" s="70"/>
      <c r="E13" s="45"/>
      <c r="F13" s="25"/>
      <c r="G13" s="31"/>
      <c r="H13" s="38"/>
      <c r="I13" s="42"/>
    </row>
    <row r="14" spans="2:9" x14ac:dyDescent="0.25">
      <c r="B14" s="52">
        <v>9</v>
      </c>
      <c r="C14" s="50"/>
      <c r="D14" s="70"/>
      <c r="E14" s="45"/>
      <c r="F14" s="25"/>
      <c r="G14" s="31"/>
      <c r="H14" s="38"/>
      <c r="I14" s="42"/>
    </row>
    <row r="15" spans="2:9" x14ac:dyDescent="0.25">
      <c r="B15" s="52">
        <v>10</v>
      </c>
      <c r="C15" s="50"/>
      <c r="D15" s="70"/>
      <c r="E15" s="45"/>
      <c r="F15" s="25"/>
      <c r="G15" s="31"/>
      <c r="H15" s="38"/>
      <c r="I15" s="42"/>
    </row>
    <row r="16" spans="2:9" x14ac:dyDescent="0.25">
      <c r="B16" s="52">
        <v>11</v>
      </c>
      <c r="C16" s="50"/>
      <c r="D16" s="70"/>
      <c r="E16" s="45"/>
      <c r="F16" s="25"/>
      <c r="G16" s="31"/>
      <c r="H16" s="38"/>
      <c r="I16" s="42"/>
    </row>
    <row r="17" spans="2:9" x14ac:dyDescent="0.25">
      <c r="B17" s="52">
        <v>12</v>
      </c>
      <c r="C17" s="50"/>
      <c r="D17" s="70"/>
      <c r="E17" s="45"/>
      <c r="F17" s="25"/>
      <c r="G17" s="31"/>
      <c r="H17" s="38"/>
      <c r="I17" s="42"/>
    </row>
    <row r="18" spans="2:9" x14ac:dyDescent="0.25">
      <c r="B18" s="52">
        <v>13</v>
      </c>
      <c r="C18" s="50"/>
      <c r="D18" s="70"/>
      <c r="E18" s="45"/>
      <c r="F18" s="25"/>
      <c r="G18" s="31"/>
      <c r="H18" s="38"/>
      <c r="I18" s="42"/>
    </row>
    <row r="19" spans="2:9" x14ac:dyDescent="0.25">
      <c r="B19" s="52">
        <v>14</v>
      </c>
      <c r="C19" s="50"/>
      <c r="D19" s="70"/>
      <c r="E19" s="45"/>
      <c r="F19" s="25"/>
      <c r="G19" s="31"/>
      <c r="H19" s="38"/>
      <c r="I19" s="42"/>
    </row>
    <row r="20" spans="2:9" x14ac:dyDescent="0.25">
      <c r="B20" s="52">
        <v>15</v>
      </c>
      <c r="C20" s="50"/>
      <c r="D20" s="70"/>
      <c r="E20" s="45"/>
      <c r="F20" s="25"/>
      <c r="G20" s="31"/>
      <c r="H20" s="38"/>
      <c r="I20" s="42"/>
    </row>
    <row r="21" spans="2:9" x14ac:dyDescent="0.25">
      <c r="B21" s="52">
        <v>16</v>
      </c>
      <c r="C21" s="50"/>
      <c r="D21" s="70"/>
      <c r="E21" s="45"/>
      <c r="F21" s="25"/>
      <c r="G21" s="31"/>
      <c r="H21" s="38"/>
      <c r="I21" s="42"/>
    </row>
    <row r="22" spans="2:9" x14ac:dyDescent="0.25">
      <c r="B22" s="52">
        <v>17</v>
      </c>
      <c r="C22" s="50"/>
      <c r="D22" s="70"/>
      <c r="E22" s="45"/>
      <c r="F22" s="25"/>
      <c r="G22" s="31"/>
      <c r="H22" s="38"/>
      <c r="I22" s="42"/>
    </row>
    <row r="23" spans="2:9" x14ac:dyDescent="0.25">
      <c r="B23" s="52">
        <v>18</v>
      </c>
      <c r="C23" s="50"/>
      <c r="D23" s="70"/>
      <c r="E23" s="45"/>
      <c r="F23" s="25"/>
      <c r="G23" s="31"/>
      <c r="H23" s="38"/>
      <c r="I23" s="42"/>
    </row>
    <row r="24" spans="2:9" x14ac:dyDescent="0.25">
      <c r="B24" s="52">
        <v>19</v>
      </c>
      <c r="C24" s="50"/>
      <c r="D24" s="70"/>
      <c r="E24" s="45"/>
      <c r="F24" s="25"/>
      <c r="G24" s="31"/>
      <c r="H24" s="38"/>
      <c r="I24" s="42"/>
    </row>
    <row r="25" spans="2:9" x14ac:dyDescent="0.25">
      <c r="B25" s="52">
        <v>20</v>
      </c>
      <c r="C25" s="50"/>
      <c r="D25" s="70"/>
      <c r="E25" s="45"/>
      <c r="F25" s="25"/>
      <c r="G25" s="31"/>
      <c r="H25" s="38"/>
      <c r="I25" s="42"/>
    </row>
    <row r="26" spans="2:9" x14ac:dyDescent="0.25">
      <c r="B26" s="52">
        <v>21</v>
      </c>
      <c r="C26" s="50"/>
      <c r="D26" s="70"/>
      <c r="E26" s="45"/>
      <c r="F26" s="25"/>
      <c r="G26" s="31"/>
      <c r="H26" s="38"/>
      <c r="I26" s="42"/>
    </row>
    <row r="27" spans="2:9" x14ac:dyDescent="0.25">
      <c r="B27" s="52">
        <v>22</v>
      </c>
      <c r="C27" s="50"/>
      <c r="D27" s="70"/>
      <c r="E27" s="45"/>
      <c r="F27" s="25"/>
      <c r="G27" s="31"/>
      <c r="H27" s="38"/>
      <c r="I27" s="42"/>
    </row>
    <row r="28" spans="2:9" x14ac:dyDescent="0.25">
      <c r="B28" s="52">
        <v>23</v>
      </c>
      <c r="C28" s="50"/>
      <c r="D28" s="70"/>
      <c r="E28" s="45"/>
      <c r="F28" s="25"/>
      <c r="G28" s="31"/>
      <c r="H28" s="38"/>
      <c r="I28" s="42"/>
    </row>
    <row r="29" spans="2:9" x14ac:dyDescent="0.25">
      <c r="B29" s="52">
        <v>24</v>
      </c>
      <c r="C29" s="50"/>
      <c r="D29" s="70"/>
      <c r="E29" s="45"/>
      <c r="F29" s="25"/>
      <c r="G29" s="31"/>
      <c r="H29" s="38"/>
      <c r="I29" s="42"/>
    </row>
    <row r="30" spans="2:9" x14ac:dyDescent="0.25">
      <c r="B30" s="52">
        <v>25</v>
      </c>
      <c r="C30" s="50"/>
      <c r="D30" s="70"/>
      <c r="E30" s="45"/>
      <c r="F30" s="25"/>
      <c r="G30" s="31"/>
      <c r="H30" s="38"/>
      <c r="I30" s="42"/>
    </row>
    <row r="31" spans="2:9" x14ac:dyDescent="0.25">
      <c r="B31" s="52">
        <v>26</v>
      </c>
      <c r="C31" s="50"/>
      <c r="D31" s="70"/>
      <c r="E31" s="45"/>
      <c r="F31" s="25"/>
      <c r="G31" s="31"/>
      <c r="H31" s="38"/>
      <c r="I31" s="42"/>
    </row>
    <row r="32" spans="2:9" x14ac:dyDescent="0.25">
      <c r="B32" s="52">
        <v>27</v>
      </c>
      <c r="C32" s="50"/>
      <c r="D32" s="70"/>
      <c r="E32" s="45"/>
      <c r="F32" s="25"/>
      <c r="G32" s="31"/>
      <c r="H32" s="38"/>
      <c r="I32" s="42"/>
    </row>
    <row r="33" spans="2:9" x14ac:dyDescent="0.25">
      <c r="B33" s="52">
        <v>28</v>
      </c>
      <c r="C33" s="50"/>
      <c r="D33" s="70"/>
      <c r="E33" s="45"/>
      <c r="F33" s="25"/>
      <c r="G33" s="31"/>
      <c r="H33" s="38"/>
      <c r="I33" s="42"/>
    </row>
    <row r="34" spans="2:9" x14ac:dyDescent="0.25">
      <c r="B34" s="52">
        <v>29</v>
      </c>
      <c r="C34" s="50"/>
      <c r="D34" s="70"/>
      <c r="E34" s="45"/>
      <c r="F34" s="25"/>
      <c r="G34" s="31"/>
      <c r="H34" s="38"/>
      <c r="I34" s="42"/>
    </row>
    <row r="35" spans="2:9" x14ac:dyDescent="0.25">
      <c r="B35" s="52">
        <v>30</v>
      </c>
      <c r="C35" s="50"/>
      <c r="D35" s="70"/>
      <c r="E35" s="45"/>
      <c r="F35" s="25"/>
      <c r="G35" s="31"/>
      <c r="H35" s="38"/>
      <c r="I35" s="42"/>
    </row>
    <row r="36" spans="2:9" x14ac:dyDescent="0.25">
      <c r="B36" s="52">
        <v>31</v>
      </c>
      <c r="C36" s="50"/>
      <c r="D36" s="70"/>
      <c r="E36" s="45"/>
      <c r="F36" s="25"/>
      <c r="G36" s="31"/>
      <c r="H36" s="38"/>
      <c r="I36" s="42"/>
    </row>
    <row r="37" spans="2:9" x14ac:dyDescent="0.25">
      <c r="B37" s="52">
        <v>32</v>
      </c>
      <c r="C37" s="50"/>
      <c r="D37" s="70"/>
      <c r="E37" s="45"/>
      <c r="F37" s="25"/>
      <c r="G37" s="31"/>
      <c r="H37" s="38"/>
      <c r="I37" s="42"/>
    </row>
    <row r="38" spans="2:9" x14ac:dyDescent="0.25">
      <c r="B38" s="52">
        <v>33</v>
      </c>
      <c r="C38" s="50"/>
      <c r="D38" s="70"/>
      <c r="E38" s="45"/>
      <c r="F38" s="25"/>
      <c r="G38" s="31"/>
      <c r="H38" s="38"/>
      <c r="I38" s="42"/>
    </row>
    <row r="39" spans="2:9" x14ac:dyDescent="0.25">
      <c r="B39" s="52">
        <v>34</v>
      </c>
      <c r="C39" s="50"/>
      <c r="D39" s="70"/>
      <c r="E39" s="45"/>
      <c r="F39" s="25"/>
      <c r="G39" s="31"/>
      <c r="H39" s="38"/>
      <c r="I39" s="42"/>
    </row>
    <row r="40" spans="2:9" x14ac:dyDescent="0.25">
      <c r="B40" s="52">
        <v>35</v>
      </c>
      <c r="C40" s="50"/>
      <c r="D40" s="70"/>
      <c r="E40" s="45"/>
      <c r="F40" s="25"/>
      <c r="G40" s="31"/>
      <c r="H40" s="38"/>
      <c r="I40" s="42"/>
    </row>
    <row r="41" spans="2:9" x14ac:dyDescent="0.25">
      <c r="B41" s="52">
        <v>36</v>
      </c>
      <c r="C41" s="50"/>
      <c r="D41" s="70"/>
      <c r="E41" s="45"/>
      <c r="F41" s="25"/>
      <c r="G41" s="31"/>
      <c r="H41" s="38"/>
      <c r="I41" s="42"/>
    </row>
    <row r="42" spans="2:9" x14ac:dyDescent="0.25">
      <c r="B42" s="52">
        <v>37</v>
      </c>
      <c r="C42" s="50"/>
      <c r="D42" s="70"/>
      <c r="E42" s="45"/>
      <c r="F42" s="25"/>
      <c r="G42" s="31"/>
      <c r="H42" s="38"/>
      <c r="I42" s="42"/>
    </row>
    <row r="43" spans="2:9" x14ac:dyDescent="0.25">
      <c r="B43" s="52">
        <v>38</v>
      </c>
      <c r="C43" s="50"/>
      <c r="D43" s="70"/>
      <c r="E43" s="45"/>
      <c r="F43" s="25"/>
      <c r="G43" s="31"/>
      <c r="H43" s="38"/>
      <c r="I43" s="42"/>
    </row>
    <row r="44" spans="2:9" x14ac:dyDescent="0.25">
      <c r="B44" s="52">
        <v>39</v>
      </c>
      <c r="C44" s="54"/>
      <c r="D44" s="72"/>
      <c r="E44" s="58"/>
      <c r="F44" s="59"/>
      <c r="G44" s="56"/>
      <c r="H44" s="57"/>
      <c r="I44" s="60"/>
    </row>
    <row r="45" spans="2:9" ht="15.75" thickBot="1" x14ac:dyDescent="0.3">
      <c r="B45" s="61">
        <v>40</v>
      </c>
      <c r="C45" s="51"/>
      <c r="D45" s="73"/>
      <c r="E45" s="46"/>
      <c r="F45" s="26"/>
      <c r="G45" s="32"/>
      <c r="H45" s="39"/>
      <c r="I45" s="43"/>
    </row>
  </sheetData>
  <mergeCells count="2">
    <mergeCell ref="E1:G2"/>
    <mergeCell ref="C5:D5"/>
  </mergeCells>
  <phoneticPr fontId="15"/>
  <printOptions horizontalCentered="1" verticalCentered="1"/>
  <pageMargins left="0.7" right="0.7" top="0.75" bottom="0.75" header="0.3" footer="0.3"/>
  <pageSetup paperSize="9" scale="65" fitToHeight="0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356F-98BB-47E6-AB6D-BB7DA9C1F310}">
  <sheetPr>
    <outlinePr summaryBelow="0" summaryRight="0"/>
    <pageSetUpPr fitToPage="1"/>
  </sheetPr>
  <dimension ref="A2:Q24"/>
  <sheetViews>
    <sheetView view="pageBreakPreview" zoomScale="80" zoomScaleNormal="50" zoomScaleSheetLayoutView="80" workbookViewId="0">
      <selection activeCell="D16" sqref="D16:G16"/>
    </sheetView>
  </sheetViews>
  <sheetFormatPr defaultColWidth="14.42578125" defaultRowHeight="15" customHeight="1" x14ac:dyDescent="0.25"/>
  <cols>
    <col min="1" max="13" width="5.5703125" customWidth="1"/>
    <col min="14" max="14" width="4.7109375" customWidth="1"/>
    <col min="15" max="15" width="9.85546875" customWidth="1"/>
    <col min="16" max="16" width="5.5703125" customWidth="1"/>
    <col min="17" max="17" width="6.7109375" customWidth="1"/>
    <col min="18" max="18" width="4.7109375" customWidth="1"/>
  </cols>
  <sheetData>
    <row r="2" spans="1:17" ht="30" customHeight="1" x14ac:dyDescent="0.25">
      <c r="A2" s="1"/>
    </row>
    <row r="3" spans="1:17" ht="30" customHeight="1" x14ac:dyDescent="0.25">
      <c r="A3" s="125" t="s">
        <v>77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</row>
    <row r="4" spans="1:17" ht="30" customHeight="1" x14ac:dyDescent="0.25">
      <c r="A4" s="127"/>
      <c r="B4" s="126"/>
      <c r="C4" s="126"/>
      <c r="D4" s="126"/>
      <c r="E4" s="126"/>
      <c r="F4" s="126"/>
      <c r="G4" s="126"/>
      <c r="H4" s="128"/>
      <c r="I4" s="126"/>
      <c r="J4" s="4"/>
      <c r="K4" s="4"/>
      <c r="L4" s="5"/>
      <c r="M4" s="5"/>
      <c r="N4" s="5"/>
      <c r="O4" s="129"/>
      <c r="P4" s="126"/>
      <c r="Q4" s="126"/>
    </row>
    <row r="5" spans="1:17" ht="30" customHeight="1" x14ac:dyDescent="0.25">
      <c r="A5" s="130"/>
      <c r="B5" s="131"/>
      <c r="C5" s="131"/>
      <c r="D5" s="131"/>
      <c r="E5" s="131"/>
      <c r="F5" s="131"/>
      <c r="G5" s="131"/>
      <c r="H5" s="128" t="s">
        <v>41</v>
      </c>
      <c r="I5" s="126"/>
      <c r="J5" s="4"/>
      <c r="K5" s="4"/>
      <c r="L5" s="7" t="s">
        <v>2</v>
      </c>
      <c r="M5" s="129" t="s">
        <v>31</v>
      </c>
      <c r="N5" s="126"/>
      <c r="O5" s="126"/>
      <c r="P5" s="126"/>
      <c r="Q5" s="126"/>
    </row>
    <row r="6" spans="1:17" ht="11.25" customHeight="1" x14ac:dyDescent="0.25">
      <c r="A6" s="2"/>
      <c r="B6" s="2"/>
      <c r="C6" s="2"/>
      <c r="D6" s="2"/>
      <c r="E6" s="2"/>
      <c r="F6" s="2"/>
      <c r="G6" s="2"/>
      <c r="H6" s="3"/>
      <c r="I6" s="3"/>
      <c r="J6" s="4"/>
      <c r="K6" s="4"/>
      <c r="L6" s="5"/>
      <c r="M6" s="5"/>
      <c r="N6" s="8"/>
      <c r="O6" s="8"/>
      <c r="P6" s="8"/>
      <c r="Q6" s="8"/>
    </row>
    <row r="7" spans="1:17" ht="9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24.75" customHeight="1" x14ac:dyDescent="0.25">
      <c r="A8" s="132"/>
      <c r="B8" s="126"/>
      <c r="C8" s="133"/>
      <c r="D8" s="126"/>
      <c r="E8" s="126"/>
      <c r="F8" s="126"/>
      <c r="G8" s="126"/>
      <c r="H8" s="126"/>
      <c r="I8" s="126"/>
      <c r="J8" s="4"/>
      <c r="K8" s="5"/>
      <c r="L8" s="123" t="s">
        <v>35</v>
      </c>
      <c r="M8" s="124"/>
      <c r="N8" s="124"/>
      <c r="O8" s="124"/>
      <c r="P8" s="124"/>
      <c r="Q8" s="124"/>
    </row>
    <row r="9" spans="1:17" ht="19.5" customHeight="1" x14ac:dyDescent="0.25">
      <c r="A9" s="4"/>
      <c r="B9" s="134"/>
      <c r="C9" s="126"/>
      <c r="D9" s="126"/>
      <c r="E9" s="126"/>
      <c r="F9" s="126"/>
      <c r="G9" s="126"/>
      <c r="H9" s="126"/>
      <c r="I9" s="126"/>
      <c r="J9" s="126"/>
      <c r="K9" s="5"/>
      <c r="L9" s="123" t="s">
        <v>36</v>
      </c>
      <c r="M9" s="124"/>
      <c r="N9" s="124"/>
      <c r="O9" s="124"/>
      <c r="P9" s="124"/>
      <c r="Q9" s="124"/>
    </row>
    <row r="10" spans="1:17" ht="19.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5"/>
      <c r="L10" s="123" t="s">
        <v>37</v>
      </c>
      <c r="M10" s="124"/>
      <c r="N10" s="124"/>
      <c r="O10" s="124"/>
      <c r="P10" s="124"/>
      <c r="Q10" s="124"/>
    </row>
    <row r="11" spans="1:17" ht="19.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5"/>
      <c r="L11" s="123" t="s">
        <v>38</v>
      </c>
      <c r="M11" s="123"/>
      <c r="N11" s="123"/>
      <c r="O11" s="123"/>
      <c r="P11" s="123"/>
      <c r="Q11" s="123"/>
    </row>
    <row r="12" spans="1:17" ht="19.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6"/>
      <c r="L12" s="123" t="s">
        <v>39</v>
      </c>
      <c r="M12" s="123"/>
      <c r="N12" s="123"/>
      <c r="O12" s="123"/>
      <c r="P12" s="123"/>
      <c r="Q12" s="123"/>
    </row>
    <row r="13" spans="1:17" ht="19.5" customHeight="1" x14ac:dyDescent="0.25">
      <c r="A13" s="4"/>
      <c r="B13" s="134" t="s">
        <v>7</v>
      </c>
      <c r="C13" s="126"/>
      <c r="D13" s="126"/>
      <c r="E13" s="126"/>
      <c r="F13" s="126"/>
      <c r="G13" s="126"/>
      <c r="H13" s="126"/>
      <c r="I13" s="126"/>
      <c r="J13" s="126"/>
      <c r="K13" s="6"/>
      <c r="L13" s="6"/>
      <c r="M13" s="134" t="s">
        <v>40</v>
      </c>
      <c r="N13" s="126"/>
      <c r="O13" s="126"/>
      <c r="P13" s="126"/>
      <c r="Q13" s="126"/>
    </row>
    <row r="14" spans="1:17" ht="19.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129"/>
      <c r="L14" s="126"/>
      <c r="M14" s="134" t="s">
        <v>34</v>
      </c>
      <c r="N14" s="126"/>
      <c r="O14" s="126"/>
      <c r="P14" s="126"/>
      <c r="Q14" s="126"/>
    </row>
    <row r="15" spans="1:17" ht="9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6"/>
      <c r="L15" s="6"/>
      <c r="M15" s="5"/>
      <c r="N15" s="5"/>
      <c r="O15" s="5"/>
      <c r="P15" s="5"/>
      <c r="Q15" s="5"/>
    </row>
    <row r="16" spans="1:17" ht="30" customHeight="1" thickBot="1" x14ac:dyDescent="0.3">
      <c r="A16" s="136" t="s">
        <v>10</v>
      </c>
      <c r="B16" s="137"/>
      <c r="C16" s="137"/>
      <c r="D16" s="138">
        <f>SUM('【明細書】　(原本)'!I6:I10)</f>
        <v>0</v>
      </c>
      <c r="E16" s="137"/>
      <c r="F16" s="137"/>
      <c r="G16" s="137"/>
      <c r="H16" s="139"/>
      <c r="I16" s="126"/>
      <c r="J16" s="129"/>
      <c r="K16" s="126"/>
      <c r="L16" s="126"/>
      <c r="M16" s="140" t="s">
        <v>47</v>
      </c>
      <c r="N16" s="126"/>
      <c r="O16" s="126"/>
      <c r="P16" s="126"/>
      <c r="Q16" s="126"/>
    </row>
    <row r="17" spans="1:17" ht="9.75" customHeight="1" thickTop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18.75" customHeight="1" x14ac:dyDescent="0.25">
      <c r="A18" s="5"/>
      <c r="B18" s="1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ht="18.75" customHeight="1" x14ac:dyDescent="0.25">
      <c r="A19" s="5"/>
      <c r="B19" s="16"/>
      <c r="C19" s="16"/>
      <c r="D19" s="16"/>
      <c r="E19" s="16"/>
      <c r="F19" s="1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ht="19.5" customHeight="1" x14ac:dyDescent="0.25">
      <c r="A20" s="141" t="s">
        <v>17</v>
      </c>
      <c r="B20" s="143"/>
      <c r="C20" s="17" t="s">
        <v>18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9"/>
    </row>
    <row r="21" spans="1:17" ht="19.5" customHeight="1" x14ac:dyDescent="0.25">
      <c r="A21" s="166"/>
      <c r="B21" s="146"/>
      <c r="C21" s="4" t="s">
        <v>19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20"/>
    </row>
    <row r="22" spans="1:17" ht="19.5" customHeight="1" x14ac:dyDescent="0.25">
      <c r="A22" s="166"/>
      <c r="B22" s="146"/>
      <c r="C22" s="168" t="s">
        <v>32</v>
      </c>
      <c r="D22" s="126"/>
      <c r="E22" s="126"/>
      <c r="F22" s="126"/>
      <c r="G22" s="126"/>
      <c r="H22" s="5"/>
      <c r="I22" s="5"/>
      <c r="J22" s="5"/>
      <c r="K22" s="5"/>
      <c r="L22" s="5"/>
      <c r="M22" s="5"/>
      <c r="N22" s="5"/>
      <c r="O22" s="5"/>
      <c r="P22" s="5"/>
      <c r="Q22" s="20"/>
    </row>
    <row r="23" spans="1:17" ht="19.5" customHeight="1" x14ac:dyDescent="0.25">
      <c r="A23" s="167"/>
      <c r="B23" s="163"/>
      <c r="C23" s="21" t="s">
        <v>33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22"/>
    </row>
    <row r="24" spans="1:17" ht="19.5" customHeight="1" x14ac:dyDescent="0.25">
      <c r="A24" s="23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</sheetData>
  <mergeCells count="26">
    <mergeCell ref="L10:Q10"/>
    <mergeCell ref="A3:Q3"/>
    <mergeCell ref="A4:G4"/>
    <mergeCell ref="H4:I4"/>
    <mergeCell ref="O4:Q4"/>
    <mergeCell ref="A5:G5"/>
    <mergeCell ref="H5:I5"/>
    <mergeCell ref="M5:Q5"/>
    <mergeCell ref="A8:B8"/>
    <mergeCell ref="C8:I8"/>
    <mergeCell ref="L8:Q8"/>
    <mergeCell ref="B9:J9"/>
    <mergeCell ref="L9:Q9"/>
    <mergeCell ref="A20:B23"/>
    <mergeCell ref="C22:G22"/>
    <mergeCell ref="L11:Q11"/>
    <mergeCell ref="L12:Q12"/>
    <mergeCell ref="B13:J13"/>
    <mergeCell ref="M13:Q13"/>
    <mergeCell ref="K14:L14"/>
    <mergeCell ref="M14:Q14"/>
    <mergeCell ref="A16:C16"/>
    <mergeCell ref="D16:G16"/>
    <mergeCell ref="H16:I16"/>
    <mergeCell ref="J16:L16"/>
    <mergeCell ref="M16:Q16"/>
  </mergeCells>
  <phoneticPr fontId="15"/>
  <printOptions horizontalCentered="1" verticalCentered="1"/>
  <pageMargins left="0.7" right="0.7" top="0.75" bottom="0.75" header="0.3" footer="0.3"/>
  <pageSetup paperSize="9" scale="84" fitToHeight="0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E2DD-E85B-46EB-BEEA-578797F9F4C0}">
  <sheetPr>
    <pageSetUpPr fitToPage="1"/>
  </sheetPr>
  <dimension ref="B1:J45"/>
  <sheetViews>
    <sheetView view="pageBreakPreview" zoomScale="60" zoomScaleNormal="100" workbookViewId="0">
      <selection activeCell="E9" sqref="E9"/>
    </sheetView>
  </sheetViews>
  <sheetFormatPr defaultRowHeight="15" x14ac:dyDescent="0.25"/>
  <cols>
    <col min="3" max="3" width="8.5703125" bestFit="1" customWidth="1"/>
    <col min="4" max="4" width="11" bestFit="1" customWidth="1"/>
    <col min="5" max="5" width="21.28515625" style="24" bestFit="1" customWidth="1"/>
    <col min="6" max="6" width="17.5703125" style="24" bestFit="1" customWidth="1"/>
    <col min="7" max="7" width="26.42578125" style="24" bestFit="1" customWidth="1"/>
    <col min="8" max="8" width="17.5703125" style="24" bestFit="1" customWidth="1"/>
    <col min="9" max="9" width="13.5703125" style="24" bestFit="1" customWidth="1"/>
    <col min="10" max="10" width="10" bestFit="1" customWidth="1"/>
  </cols>
  <sheetData>
    <row r="1" spans="2:10" x14ac:dyDescent="0.25">
      <c r="E1" s="202" t="s">
        <v>48</v>
      </c>
      <c r="F1" s="202"/>
      <c r="G1" s="202"/>
      <c r="H1" s="48" t="s">
        <v>31</v>
      </c>
    </row>
    <row r="2" spans="2:10" x14ac:dyDescent="0.25">
      <c r="E2" s="202"/>
      <c r="F2" s="202"/>
      <c r="G2" s="202"/>
    </row>
    <row r="3" spans="2:10" x14ac:dyDescent="0.25">
      <c r="H3" s="48" t="s">
        <v>49</v>
      </c>
    </row>
    <row r="4" spans="2:10" ht="15.75" thickBot="1" x14ac:dyDescent="0.3">
      <c r="E4" s="47"/>
      <c r="F4" s="47"/>
      <c r="G4" s="47"/>
    </row>
    <row r="5" spans="2:10" ht="15.75" thickBot="1" x14ac:dyDescent="0.3">
      <c r="B5" s="53" t="s">
        <v>50</v>
      </c>
      <c r="C5" s="185" t="s">
        <v>46</v>
      </c>
      <c r="D5" s="198"/>
      <c r="E5" s="29" t="s">
        <v>42</v>
      </c>
      <c r="F5" s="36" t="s">
        <v>43</v>
      </c>
      <c r="G5" s="62" t="s">
        <v>51</v>
      </c>
      <c r="H5" s="28" t="s">
        <v>43</v>
      </c>
      <c r="I5" s="40" t="s">
        <v>44</v>
      </c>
    </row>
    <row r="6" spans="2:10" x14ac:dyDescent="0.25">
      <c r="B6" s="52">
        <v>1</v>
      </c>
      <c r="C6" s="49"/>
      <c r="D6" s="33"/>
      <c r="E6" s="30"/>
      <c r="F6" s="37"/>
      <c r="G6" s="44"/>
      <c r="H6" s="27"/>
      <c r="I6" s="41"/>
      <c r="J6" s="24"/>
    </row>
    <row r="7" spans="2:10" x14ac:dyDescent="0.25">
      <c r="B7" s="52">
        <v>2</v>
      </c>
      <c r="C7" s="50"/>
      <c r="D7" s="34"/>
      <c r="E7" s="31"/>
      <c r="F7" s="38"/>
      <c r="G7" s="45"/>
      <c r="H7" s="25"/>
      <c r="I7" s="42"/>
      <c r="J7" s="24"/>
    </row>
    <row r="8" spans="2:10" x14ac:dyDescent="0.25">
      <c r="B8" s="52">
        <v>3</v>
      </c>
      <c r="C8" s="50"/>
      <c r="D8" s="34"/>
      <c r="E8" s="31"/>
      <c r="F8" s="38"/>
      <c r="G8" s="45"/>
      <c r="H8" s="25"/>
      <c r="I8" s="42"/>
      <c r="J8" s="24"/>
    </row>
    <row r="9" spans="2:10" x14ac:dyDescent="0.25">
      <c r="B9" s="52">
        <v>4</v>
      </c>
      <c r="C9" s="50"/>
      <c r="D9" s="34"/>
      <c r="E9" s="31"/>
      <c r="F9" s="38"/>
      <c r="G9" s="45"/>
      <c r="H9" s="25"/>
      <c r="I9" s="42"/>
      <c r="J9" s="24"/>
    </row>
    <row r="10" spans="2:10" x14ac:dyDescent="0.25">
      <c r="B10" s="52">
        <v>5</v>
      </c>
      <c r="C10" s="50"/>
      <c r="D10" s="34"/>
      <c r="E10" s="31"/>
      <c r="F10" s="38"/>
      <c r="G10" s="45"/>
      <c r="H10" s="25"/>
      <c r="I10" s="42"/>
      <c r="J10" s="24"/>
    </row>
    <row r="11" spans="2:10" x14ac:dyDescent="0.25">
      <c r="B11" s="52">
        <v>6</v>
      </c>
      <c r="C11" s="50"/>
      <c r="D11" s="34"/>
      <c r="E11" s="31"/>
      <c r="F11" s="38"/>
      <c r="G11" s="45"/>
      <c r="H11" s="25"/>
      <c r="I11" s="42"/>
    </row>
    <row r="12" spans="2:10" x14ac:dyDescent="0.25">
      <c r="B12" s="52">
        <v>7</v>
      </c>
      <c r="C12" s="50"/>
      <c r="D12" s="34"/>
      <c r="E12" s="31"/>
      <c r="F12" s="38"/>
      <c r="G12" s="45"/>
      <c r="H12" s="25"/>
      <c r="I12" s="42"/>
    </row>
    <row r="13" spans="2:10" x14ac:dyDescent="0.25">
      <c r="B13" s="52">
        <v>8</v>
      </c>
      <c r="C13" s="50"/>
      <c r="D13" s="34"/>
      <c r="E13" s="31"/>
      <c r="F13" s="38"/>
      <c r="G13" s="45"/>
      <c r="H13" s="25"/>
      <c r="I13" s="42"/>
    </row>
    <row r="14" spans="2:10" x14ac:dyDescent="0.25">
      <c r="B14" s="52">
        <v>9</v>
      </c>
      <c r="C14" s="50"/>
      <c r="D14" s="34"/>
      <c r="E14" s="31"/>
      <c r="F14" s="38"/>
      <c r="G14" s="45"/>
      <c r="H14" s="25"/>
      <c r="I14" s="42"/>
    </row>
    <row r="15" spans="2:10" x14ac:dyDescent="0.25">
      <c r="B15" s="52">
        <v>10</v>
      </c>
      <c r="C15" s="50"/>
      <c r="D15" s="34"/>
      <c r="E15" s="31"/>
      <c r="F15" s="38"/>
      <c r="G15" s="45"/>
      <c r="H15" s="25"/>
      <c r="I15" s="42"/>
    </row>
    <row r="16" spans="2:10" x14ac:dyDescent="0.25">
      <c r="B16" s="52">
        <v>11</v>
      </c>
      <c r="C16" s="50"/>
      <c r="D16" s="34"/>
      <c r="E16" s="31"/>
      <c r="F16" s="38"/>
      <c r="G16" s="45"/>
      <c r="H16" s="25"/>
      <c r="I16" s="42"/>
    </row>
    <row r="17" spans="2:9" x14ac:dyDescent="0.25">
      <c r="B17" s="52">
        <v>12</v>
      </c>
      <c r="C17" s="50"/>
      <c r="D17" s="34"/>
      <c r="E17" s="31"/>
      <c r="F17" s="38"/>
      <c r="G17" s="45"/>
      <c r="H17" s="25"/>
      <c r="I17" s="42"/>
    </row>
    <row r="18" spans="2:9" x14ac:dyDescent="0.25">
      <c r="B18" s="52">
        <v>13</v>
      </c>
      <c r="C18" s="50"/>
      <c r="D18" s="34"/>
      <c r="E18" s="31"/>
      <c r="F18" s="38"/>
      <c r="G18" s="45"/>
      <c r="H18" s="25"/>
      <c r="I18" s="42"/>
    </row>
    <row r="19" spans="2:9" x14ac:dyDescent="0.25">
      <c r="B19" s="52">
        <v>14</v>
      </c>
      <c r="C19" s="50"/>
      <c r="D19" s="34"/>
      <c r="E19" s="31"/>
      <c r="F19" s="38"/>
      <c r="G19" s="45"/>
      <c r="H19" s="25"/>
      <c r="I19" s="42"/>
    </row>
    <row r="20" spans="2:9" x14ac:dyDescent="0.25">
      <c r="B20" s="52">
        <v>15</v>
      </c>
      <c r="C20" s="50"/>
      <c r="D20" s="34"/>
      <c r="E20" s="31"/>
      <c r="F20" s="38"/>
      <c r="G20" s="45"/>
      <c r="H20" s="25"/>
      <c r="I20" s="42"/>
    </row>
    <row r="21" spans="2:9" x14ac:dyDescent="0.25">
      <c r="B21" s="52">
        <v>16</v>
      </c>
      <c r="C21" s="50"/>
      <c r="D21" s="34"/>
      <c r="E21" s="31"/>
      <c r="F21" s="38"/>
      <c r="G21" s="45"/>
      <c r="H21" s="25"/>
      <c r="I21" s="42"/>
    </row>
    <row r="22" spans="2:9" x14ac:dyDescent="0.25">
      <c r="B22" s="52">
        <v>17</v>
      </c>
      <c r="C22" s="50"/>
      <c r="D22" s="34"/>
      <c r="E22" s="31"/>
      <c r="F22" s="38"/>
      <c r="G22" s="45"/>
      <c r="H22" s="25"/>
      <c r="I22" s="42"/>
    </row>
    <row r="23" spans="2:9" x14ac:dyDescent="0.25">
      <c r="B23" s="52">
        <v>18</v>
      </c>
      <c r="C23" s="50"/>
      <c r="D23" s="34"/>
      <c r="E23" s="31"/>
      <c r="F23" s="38"/>
      <c r="G23" s="45"/>
      <c r="H23" s="25"/>
      <c r="I23" s="42"/>
    </row>
    <row r="24" spans="2:9" x14ac:dyDescent="0.25">
      <c r="B24" s="52">
        <v>19</v>
      </c>
      <c r="C24" s="50"/>
      <c r="D24" s="34"/>
      <c r="E24" s="31"/>
      <c r="F24" s="38"/>
      <c r="G24" s="45"/>
      <c r="H24" s="25"/>
      <c r="I24" s="42"/>
    </row>
    <row r="25" spans="2:9" x14ac:dyDescent="0.25">
      <c r="B25" s="52">
        <v>20</v>
      </c>
      <c r="C25" s="50"/>
      <c r="D25" s="34"/>
      <c r="E25" s="31"/>
      <c r="F25" s="38"/>
      <c r="G25" s="45"/>
      <c r="H25" s="25"/>
      <c r="I25" s="42"/>
    </row>
    <row r="26" spans="2:9" x14ac:dyDescent="0.25">
      <c r="B26" s="52">
        <v>21</v>
      </c>
      <c r="C26" s="50"/>
      <c r="D26" s="34"/>
      <c r="E26" s="31"/>
      <c r="F26" s="38"/>
      <c r="G26" s="45"/>
      <c r="H26" s="25"/>
      <c r="I26" s="42"/>
    </row>
    <row r="27" spans="2:9" x14ac:dyDescent="0.25">
      <c r="B27" s="52">
        <v>22</v>
      </c>
      <c r="C27" s="50"/>
      <c r="D27" s="34"/>
      <c r="E27" s="31"/>
      <c r="F27" s="38"/>
      <c r="G27" s="45"/>
      <c r="H27" s="25"/>
      <c r="I27" s="42"/>
    </row>
    <row r="28" spans="2:9" x14ac:dyDescent="0.25">
      <c r="B28" s="52">
        <v>23</v>
      </c>
      <c r="C28" s="50"/>
      <c r="D28" s="34"/>
      <c r="E28" s="31"/>
      <c r="F28" s="38"/>
      <c r="G28" s="45"/>
      <c r="H28" s="25"/>
      <c r="I28" s="42"/>
    </row>
    <row r="29" spans="2:9" x14ac:dyDescent="0.25">
      <c r="B29" s="52">
        <v>24</v>
      </c>
      <c r="C29" s="50"/>
      <c r="D29" s="34"/>
      <c r="E29" s="31"/>
      <c r="F29" s="38"/>
      <c r="G29" s="45"/>
      <c r="H29" s="25"/>
      <c r="I29" s="42"/>
    </row>
    <row r="30" spans="2:9" x14ac:dyDescent="0.25">
      <c r="B30" s="52">
        <v>25</v>
      </c>
      <c r="C30" s="50"/>
      <c r="D30" s="34"/>
      <c r="E30" s="31"/>
      <c r="F30" s="38"/>
      <c r="G30" s="45"/>
      <c r="H30" s="25"/>
      <c r="I30" s="42"/>
    </row>
    <row r="31" spans="2:9" x14ac:dyDescent="0.25">
      <c r="B31" s="52">
        <v>26</v>
      </c>
      <c r="C31" s="50"/>
      <c r="D31" s="34"/>
      <c r="E31" s="31"/>
      <c r="F31" s="38"/>
      <c r="G31" s="45"/>
      <c r="H31" s="25"/>
      <c r="I31" s="42"/>
    </row>
    <row r="32" spans="2:9" x14ac:dyDescent="0.25">
      <c r="B32" s="52">
        <v>27</v>
      </c>
      <c r="C32" s="50"/>
      <c r="D32" s="34"/>
      <c r="E32" s="31"/>
      <c r="F32" s="38"/>
      <c r="G32" s="45"/>
      <c r="H32" s="25"/>
      <c r="I32" s="42"/>
    </row>
    <row r="33" spans="2:9" x14ac:dyDescent="0.25">
      <c r="B33" s="52">
        <v>28</v>
      </c>
      <c r="C33" s="50"/>
      <c r="D33" s="34"/>
      <c r="E33" s="31"/>
      <c r="F33" s="38"/>
      <c r="G33" s="45"/>
      <c r="H33" s="25"/>
      <c r="I33" s="42"/>
    </row>
    <row r="34" spans="2:9" x14ac:dyDescent="0.25">
      <c r="B34" s="52">
        <v>29</v>
      </c>
      <c r="C34" s="50"/>
      <c r="D34" s="34"/>
      <c r="E34" s="31"/>
      <c r="F34" s="38"/>
      <c r="G34" s="45"/>
      <c r="H34" s="25"/>
      <c r="I34" s="42"/>
    </row>
    <row r="35" spans="2:9" x14ac:dyDescent="0.25">
      <c r="B35" s="52">
        <v>30</v>
      </c>
      <c r="C35" s="50"/>
      <c r="D35" s="34"/>
      <c r="E35" s="31"/>
      <c r="F35" s="38"/>
      <c r="G35" s="45"/>
      <c r="H35" s="25"/>
      <c r="I35" s="42"/>
    </row>
    <row r="36" spans="2:9" x14ac:dyDescent="0.25">
      <c r="B36" s="52">
        <v>31</v>
      </c>
      <c r="C36" s="50"/>
      <c r="D36" s="34"/>
      <c r="E36" s="31"/>
      <c r="F36" s="38"/>
      <c r="G36" s="45"/>
      <c r="H36" s="25"/>
      <c r="I36" s="42"/>
    </row>
    <row r="37" spans="2:9" x14ac:dyDescent="0.25">
      <c r="B37" s="52">
        <v>32</v>
      </c>
      <c r="C37" s="50"/>
      <c r="D37" s="34"/>
      <c r="E37" s="31"/>
      <c r="F37" s="38"/>
      <c r="G37" s="45"/>
      <c r="H37" s="25"/>
      <c r="I37" s="42"/>
    </row>
    <row r="38" spans="2:9" x14ac:dyDescent="0.25">
      <c r="B38" s="52">
        <v>33</v>
      </c>
      <c r="C38" s="50"/>
      <c r="D38" s="34"/>
      <c r="E38" s="31"/>
      <c r="F38" s="38"/>
      <c r="G38" s="45"/>
      <c r="H38" s="25"/>
      <c r="I38" s="42"/>
    </row>
    <row r="39" spans="2:9" x14ac:dyDescent="0.25">
      <c r="B39" s="52">
        <v>34</v>
      </c>
      <c r="C39" s="50"/>
      <c r="D39" s="34"/>
      <c r="E39" s="31"/>
      <c r="F39" s="38"/>
      <c r="G39" s="45"/>
      <c r="H39" s="25"/>
      <c r="I39" s="42"/>
    </row>
    <row r="40" spans="2:9" x14ac:dyDescent="0.25">
      <c r="B40" s="52">
        <v>35</v>
      </c>
      <c r="C40" s="50"/>
      <c r="D40" s="34"/>
      <c r="E40" s="31"/>
      <c r="F40" s="38"/>
      <c r="G40" s="45"/>
      <c r="H40" s="25"/>
      <c r="I40" s="42"/>
    </row>
    <row r="41" spans="2:9" x14ac:dyDescent="0.25">
      <c r="B41" s="52">
        <v>36</v>
      </c>
      <c r="C41" s="50"/>
      <c r="D41" s="34"/>
      <c r="E41" s="31"/>
      <c r="F41" s="38"/>
      <c r="G41" s="45"/>
      <c r="H41" s="25"/>
      <c r="I41" s="42"/>
    </row>
    <row r="42" spans="2:9" x14ac:dyDescent="0.25">
      <c r="B42" s="52">
        <v>37</v>
      </c>
      <c r="C42" s="50"/>
      <c r="D42" s="34"/>
      <c r="E42" s="31"/>
      <c r="F42" s="38"/>
      <c r="G42" s="45"/>
      <c r="H42" s="25"/>
      <c r="I42" s="42"/>
    </row>
    <row r="43" spans="2:9" x14ac:dyDescent="0.25">
      <c r="B43" s="52">
        <v>38</v>
      </c>
      <c r="C43" s="50"/>
      <c r="D43" s="34"/>
      <c r="E43" s="31"/>
      <c r="F43" s="38"/>
      <c r="G43" s="45"/>
      <c r="H43" s="25"/>
      <c r="I43" s="42"/>
    </row>
    <row r="44" spans="2:9" x14ac:dyDescent="0.25">
      <c r="B44" s="52">
        <v>39</v>
      </c>
      <c r="C44" s="54"/>
      <c r="D44" s="55"/>
      <c r="E44" s="56"/>
      <c r="F44" s="57"/>
      <c r="G44" s="58"/>
      <c r="H44" s="59"/>
      <c r="I44" s="60"/>
    </row>
    <row r="45" spans="2:9" ht="15.75" thickBot="1" x14ac:dyDescent="0.3">
      <c r="B45" s="61">
        <v>40</v>
      </c>
      <c r="C45" s="51"/>
      <c r="D45" s="35"/>
      <c r="E45" s="32"/>
      <c r="F45" s="39"/>
      <c r="G45" s="46"/>
      <c r="H45" s="26"/>
      <c r="I45" s="43"/>
    </row>
  </sheetData>
  <mergeCells count="2">
    <mergeCell ref="E1:G2"/>
    <mergeCell ref="C5:D5"/>
  </mergeCells>
  <phoneticPr fontId="15"/>
  <printOptions horizontalCentered="1" verticalCentered="1"/>
  <pageMargins left="0.7" right="0.7" top="0.75" bottom="0.75" header="0.3" footer="0.3"/>
  <pageSetup paperSize="9" scale="60" fitToHeight="0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7879-F4C4-4D6D-990B-55E3978EAB7D}">
  <sheetPr>
    <pageSetUpPr fitToPage="1"/>
  </sheetPr>
  <dimension ref="B1:I45"/>
  <sheetViews>
    <sheetView view="pageBreakPreview" topLeftCell="A2" zoomScaleNormal="100" zoomScaleSheetLayoutView="100" workbookViewId="0">
      <selection activeCell="H16" sqref="H16:I16"/>
    </sheetView>
  </sheetViews>
  <sheetFormatPr defaultRowHeight="15" x14ac:dyDescent="0.25"/>
  <cols>
    <col min="3" max="3" width="8.5703125" bestFit="1" customWidth="1"/>
    <col min="4" max="4" width="11" bestFit="1" customWidth="1"/>
    <col min="5" max="5" width="21.28515625" style="24" bestFit="1" customWidth="1"/>
    <col min="6" max="6" width="17.5703125" style="24" bestFit="1" customWidth="1"/>
    <col min="7" max="7" width="26.42578125" style="24" bestFit="1" customWidth="1"/>
    <col min="8" max="8" width="17.5703125" style="24" bestFit="1" customWidth="1"/>
    <col min="9" max="9" width="13.5703125" style="24" bestFit="1" customWidth="1"/>
    <col min="10" max="10" width="10" bestFit="1" customWidth="1"/>
  </cols>
  <sheetData>
    <row r="1" spans="2:9" ht="15" customHeight="1" x14ac:dyDescent="0.25">
      <c r="C1" s="202" t="s">
        <v>48</v>
      </c>
      <c r="D1" s="202"/>
      <c r="E1" s="202"/>
      <c r="F1" s="202"/>
      <c r="G1" s="48" t="s">
        <v>54</v>
      </c>
      <c r="H1"/>
      <c r="I1"/>
    </row>
    <row r="2" spans="2:9" ht="15" customHeight="1" x14ac:dyDescent="0.25">
      <c r="C2" s="202"/>
      <c r="D2" s="202"/>
      <c r="E2" s="202"/>
      <c r="F2" s="202"/>
      <c r="H2"/>
      <c r="I2"/>
    </row>
    <row r="3" spans="2:9" x14ac:dyDescent="0.25">
      <c r="C3" s="24"/>
      <c r="D3" s="24"/>
      <c r="G3" s="69" t="s">
        <v>56</v>
      </c>
      <c r="H3"/>
      <c r="I3"/>
    </row>
    <row r="4" spans="2:9" ht="15.75" thickBot="1" x14ac:dyDescent="0.3">
      <c r="E4" s="47"/>
      <c r="F4" s="47"/>
      <c r="G4" s="47"/>
    </row>
    <row r="5" spans="2:9" ht="15.75" thickBot="1" x14ac:dyDescent="0.3">
      <c r="B5" s="53" t="s">
        <v>50</v>
      </c>
      <c r="C5" s="185" t="s">
        <v>46</v>
      </c>
      <c r="D5" s="198"/>
      <c r="E5" s="29" t="s">
        <v>42</v>
      </c>
      <c r="F5" s="36" t="s">
        <v>43</v>
      </c>
      <c r="G5" s="62" t="s">
        <v>55</v>
      </c>
      <c r="H5"/>
      <c r="I5"/>
    </row>
    <row r="6" spans="2:9" x14ac:dyDescent="0.25">
      <c r="B6" s="52">
        <v>1</v>
      </c>
      <c r="C6" s="64" t="s">
        <v>52</v>
      </c>
      <c r="D6" s="65">
        <v>1</v>
      </c>
      <c r="E6" s="31">
        <v>155000</v>
      </c>
      <c r="F6" s="63">
        <v>14090.909090909092</v>
      </c>
      <c r="G6" s="44">
        <f>E6</f>
        <v>155000</v>
      </c>
      <c r="I6"/>
    </row>
    <row r="7" spans="2:9" x14ac:dyDescent="0.25">
      <c r="B7" s="52">
        <v>2</v>
      </c>
      <c r="C7" s="66" t="s">
        <v>52</v>
      </c>
      <c r="D7" s="34">
        <v>33</v>
      </c>
      <c r="E7" s="31">
        <v>225000</v>
      </c>
      <c r="F7" s="63">
        <v>20454.545454545456</v>
      </c>
      <c r="G7" s="44">
        <f t="shared" ref="G7:G21" si="0">E7</f>
        <v>225000</v>
      </c>
      <c r="I7"/>
    </row>
    <row r="8" spans="2:9" x14ac:dyDescent="0.25">
      <c r="B8" s="52">
        <v>3</v>
      </c>
      <c r="C8" s="66" t="s">
        <v>52</v>
      </c>
      <c r="D8" s="34">
        <v>66</v>
      </c>
      <c r="E8" s="31">
        <v>51000</v>
      </c>
      <c r="F8" s="63">
        <v>4636.363636363636</v>
      </c>
      <c r="G8" s="44">
        <f t="shared" si="0"/>
        <v>51000</v>
      </c>
      <c r="I8"/>
    </row>
    <row r="9" spans="2:9" x14ac:dyDescent="0.25">
      <c r="B9" s="52">
        <v>4</v>
      </c>
      <c r="C9" s="66" t="s">
        <v>52</v>
      </c>
      <c r="D9" s="34">
        <v>77</v>
      </c>
      <c r="E9" s="31">
        <v>60000</v>
      </c>
      <c r="F9" s="63">
        <v>5454.545454545455</v>
      </c>
      <c r="G9" s="44">
        <f t="shared" si="0"/>
        <v>60000</v>
      </c>
      <c r="I9"/>
    </row>
    <row r="10" spans="2:9" x14ac:dyDescent="0.25">
      <c r="B10" s="52">
        <v>5</v>
      </c>
      <c r="C10" s="66" t="s">
        <v>52</v>
      </c>
      <c r="D10" s="34">
        <v>86</v>
      </c>
      <c r="E10" s="31">
        <v>40000</v>
      </c>
      <c r="F10" s="63">
        <v>3636.363636363636</v>
      </c>
      <c r="G10" s="44">
        <f t="shared" si="0"/>
        <v>40000</v>
      </c>
      <c r="I10"/>
    </row>
    <row r="11" spans="2:9" x14ac:dyDescent="0.25">
      <c r="B11" s="52">
        <v>6</v>
      </c>
      <c r="C11" s="66" t="s">
        <v>52</v>
      </c>
      <c r="D11" s="34">
        <v>88</v>
      </c>
      <c r="E11" s="31">
        <v>49500</v>
      </c>
      <c r="F11" s="63">
        <v>4500</v>
      </c>
      <c r="G11" s="44">
        <f t="shared" si="0"/>
        <v>49500</v>
      </c>
      <c r="H11"/>
      <c r="I11"/>
    </row>
    <row r="12" spans="2:9" x14ac:dyDescent="0.25">
      <c r="B12" s="52">
        <v>7</v>
      </c>
      <c r="C12" s="66" t="s">
        <v>52</v>
      </c>
      <c r="D12" s="34">
        <v>95</v>
      </c>
      <c r="E12" s="31">
        <v>24800</v>
      </c>
      <c r="F12" s="63">
        <v>2254.5454545454545</v>
      </c>
      <c r="G12" s="44">
        <f t="shared" si="0"/>
        <v>24800</v>
      </c>
      <c r="H12"/>
      <c r="I12"/>
    </row>
    <row r="13" spans="2:9" x14ac:dyDescent="0.25">
      <c r="B13" s="52">
        <v>8</v>
      </c>
      <c r="C13" s="66" t="s">
        <v>52</v>
      </c>
      <c r="D13" s="34">
        <v>106</v>
      </c>
      <c r="E13" s="31">
        <v>22000</v>
      </c>
      <c r="F13" s="63">
        <v>2000</v>
      </c>
      <c r="G13" s="44">
        <f t="shared" si="0"/>
        <v>22000</v>
      </c>
      <c r="H13"/>
      <c r="I13"/>
    </row>
    <row r="14" spans="2:9" x14ac:dyDescent="0.25">
      <c r="B14" s="52">
        <v>9</v>
      </c>
      <c r="C14" s="66" t="s">
        <v>52</v>
      </c>
      <c r="D14" s="34">
        <v>114</v>
      </c>
      <c r="E14" s="31">
        <v>22000</v>
      </c>
      <c r="F14" s="63">
        <v>2000</v>
      </c>
      <c r="G14" s="44">
        <f t="shared" si="0"/>
        <v>22000</v>
      </c>
      <c r="H14"/>
      <c r="I14"/>
    </row>
    <row r="15" spans="2:9" x14ac:dyDescent="0.25">
      <c r="B15" s="52">
        <v>10</v>
      </c>
      <c r="C15" s="66" t="s">
        <v>52</v>
      </c>
      <c r="D15" s="34">
        <v>115</v>
      </c>
      <c r="E15" s="31">
        <v>23000</v>
      </c>
      <c r="F15" s="63">
        <v>2090.909090909091</v>
      </c>
      <c r="G15" s="44">
        <f t="shared" si="0"/>
        <v>23000</v>
      </c>
      <c r="H15"/>
      <c r="I15"/>
    </row>
    <row r="16" spans="2:9" x14ac:dyDescent="0.25">
      <c r="B16" s="52">
        <v>11</v>
      </c>
      <c r="C16" s="66" t="s">
        <v>52</v>
      </c>
      <c r="D16" s="34">
        <v>117</v>
      </c>
      <c r="E16" s="31">
        <v>29500</v>
      </c>
      <c r="F16" s="63">
        <v>2681.818181818182</v>
      </c>
      <c r="G16" s="44">
        <f t="shared" si="0"/>
        <v>29500</v>
      </c>
      <c r="H16"/>
      <c r="I16"/>
    </row>
    <row r="17" spans="2:9" x14ac:dyDescent="0.25">
      <c r="B17" s="52">
        <v>12</v>
      </c>
      <c r="C17" s="66" t="s">
        <v>52</v>
      </c>
      <c r="D17" s="34">
        <v>120</v>
      </c>
      <c r="E17" s="31">
        <v>47000</v>
      </c>
      <c r="F17" s="63">
        <v>4272.7272727272721</v>
      </c>
      <c r="G17" s="44">
        <f t="shared" si="0"/>
        <v>47000</v>
      </c>
      <c r="H17"/>
      <c r="I17"/>
    </row>
    <row r="18" spans="2:9" x14ac:dyDescent="0.25">
      <c r="B18" s="52">
        <v>13</v>
      </c>
      <c r="C18" s="66" t="s">
        <v>52</v>
      </c>
      <c r="D18" s="34">
        <v>121</v>
      </c>
      <c r="E18" s="31">
        <v>33000</v>
      </c>
      <c r="F18" s="63">
        <v>3000</v>
      </c>
      <c r="G18" s="44">
        <f t="shared" si="0"/>
        <v>33000</v>
      </c>
      <c r="H18"/>
      <c r="I18"/>
    </row>
    <row r="19" spans="2:9" x14ac:dyDescent="0.25">
      <c r="B19" s="52">
        <v>14</v>
      </c>
      <c r="C19" s="66" t="s">
        <v>52</v>
      </c>
      <c r="D19" s="34">
        <v>132</v>
      </c>
      <c r="E19" s="31">
        <v>119000</v>
      </c>
      <c r="F19" s="63">
        <v>10818.181818181818</v>
      </c>
      <c r="G19" s="44">
        <f t="shared" si="0"/>
        <v>119000</v>
      </c>
      <c r="H19"/>
      <c r="I19"/>
    </row>
    <row r="20" spans="2:9" x14ac:dyDescent="0.25">
      <c r="B20" s="52">
        <v>15</v>
      </c>
      <c r="C20" s="66" t="s">
        <v>53</v>
      </c>
      <c r="D20" s="34">
        <v>7</v>
      </c>
      <c r="E20" s="31">
        <v>159500</v>
      </c>
      <c r="F20" s="63">
        <v>14500</v>
      </c>
      <c r="G20" s="44">
        <f t="shared" si="0"/>
        <v>159500</v>
      </c>
      <c r="H20"/>
      <c r="I20"/>
    </row>
    <row r="21" spans="2:9" x14ac:dyDescent="0.25">
      <c r="B21" s="52">
        <v>16</v>
      </c>
      <c r="C21" s="66" t="s">
        <v>53</v>
      </c>
      <c r="D21" s="34">
        <v>15</v>
      </c>
      <c r="E21" s="31">
        <v>379500</v>
      </c>
      <c r="F21" s="63">
        <v>34500</v>
      </c>
      <c r="G21" s="44">
        <f t="shared" si="0"/>
        <v>379500</v>
      </c>
      <c r="H21"/>
      <c r="I21"/>
    </row>
    <row r="22" spans="2:9" x14ac:dyDescent="0.25">
      <c r="B22" s="52">
        <v>17</v>
      </c>
      <c r="C22" s="66"/>
      <c r="D22" s="34"/>
      <c r="E22" s="31"/>
      <c r="F22" s="38"/>
      <c r="G22" s="45"/>
      <c r="H22"/>
      <c r="I22"/>
    </row>
    <row r="23" spans="2:9" x14ac:dyDescent="0.25">
      <c r="B23" s="52">
        <v>18</v>
      </c>
      <c r="C23" s="66"/>
      <c r="D23" s="34"/>
      <c r="E23" s="31"/>
      <c r="F23" s="38"/>
      <c r="G23" s="45"/>
      <c r="H23"/>
      <c r="I23"/>
    </row>
    <row r="24" spans="2:9" x14ac:dyDescent="0.25">
      <c r="B24" s="52">
        <v>19</v>
      </c>
      <c r="C24" s="66"/>
      <c r="D24" s="34"/>
      <c r="E24" s="31"/>
      <c r="F24" s="38"/>
      <c r="G24" s="45"/>
      <c r="H24"/>
      <c r="I24"/>
    </row>
    <row r="25" spans="2:9" x14ac:dyDescent="0.25">
      <c r="B25" s="52">
        <v>20</v>
      </c>
      <c r="C25" s="66"/>
      <c r="D25" s="34"/>
      <c r="E25" s="31"/>
      <c r="F25" s="38"/>
      <c r="G25" s="45"/>
      <c r="H25"/>
      <c r="I25"/>
    </row>
    <row r="26" spans="2:9" x14ac:dyDescent="0.25">
      <c r="B26" s="52">
        <v>21</v>
      </c>
      <c r="C26" s="66"/>
      <c r="D26" s="34"/>
      <c r="E26" s="31"/>
      <c r="F26" s="38"/>
      <c r="G26" s="45"/>
      <c r="H26"/>
      <c r="I26"/>
    </row>
    <row r="27" spans="2:9" x14ac:dyDescent="0.25">
      <c r="B27" s="52">
        <v>22</v>
      </c>
      <c r="C27" s="66"/>
      <c r="D27" s="34"/>
      <c r="E27" s="31"/>
      <c r="F27" s="38"/>
      <c r="G27" s="45"/>
      <c r="H27"/>
      <c r="I27"/>
    </row>
    <row r="28" spans="2:9" x14ac:dyDescent="0.25">
      <c r="B28" s="52">
        <v>23</v>
      </c>
      <c r="C28" s="66"/>
      <c r="D28" s="34"/>
      <c r="E28" s="31"/>
      <c r="F28" s="38"/>
      <c r="G28" s="45"/>
      <c r="H28"/>
      <c r="I28"/>
    </row>
    <row r="29" spans="2:9" x14ac:dyDescent="0.25">
      <c r="B29" s="52">
        <v>24</v>
      </c>
      <c r="C29" s="66"/>
      <c r="D29" s="34"/>
      <c r="E29" s="31"/>
      <c r="F29" s="38"/>
      <c r="G29" s="45"/>
      <c r="H29"/>
      <c r="I29"/>
    </row>
    <row r="30" spans="2:9" x14ac:dyDescent="0.25">
      <c r="B30" s="52">
        <v>25</v>
      </c>
      <c r="C30" s="66"/>
      <c r="D30" s="34"/>
      <c r="E30" s="31"/>
      <c r="F30" s="38"/>
      <c r="G30" s="45"/>
      <c r="H30"/>
      <c r="I30"/>
    </row>
    <row r="31" spans="2:9" x14ac:dyDescent="0.25">
      <c r="B31" s="52">
        <v>26</v>
      </c>
      <c r="C31" s="66"/>
      <c r="D31" s="34"/>
      <c r="E31" s="31"/>
      <c r="F31" s="38"/>
      <c r="G31" s="45"/>
      <c r="H31"/>
      <c r="I31"/>
    </row>
    <row r="32" spans="2:9" x14ac:dyDescent="0.25">
      <c r="B32" s="52">
        <v>27</v>
      </c>
      <c r="C32" s="66"/>
      <c r="D32" s="34"/>
      <c r="E32" s="31"/>
      <c r="F32" s="38"/>
      <c r="G32" s="45"/>
      <c r="H32"/>
      <c r="I32"/>
    </row>
    <row r="33" spans="2:9" x14ac:dyDescent="0.25">
      <c r="B33" s="52">
        <v>28</v>
      </c>
      <c r="C33" s="66"/>
      <c r="D33" s="34"/>
      <c r="E33" s="31"/>
      <c r="F33" s="38"/>
      <c r="G33" s="45"/>
      <c r="H33"/>
      <c r="I33"/>
    </row>
    <row r="34" spans="2:9" x14ac:dyDescent="0.25">
      <c r="B34" s="52">
        <v>29</v>
      </c>
      <c r="C34" s="66"/>
      <c r="D34" s="34"/>
      <c r="E34" s="31"/>
      <c r="F34" s="38"/>
      <c r="G34" s="45"/>
      <c r="H34"/>
      <c r="I34"/>
    </row>
    <row r="35" spans="2:9" x14ac:dyDescent="0.25">
      <c r="B35" s="52">
        <v>30</v>
      </c>
      <c r="C35" s="66"/>
      <c r="D35" s="34"/>
      <c r="E35" s="31"/>
      <c r="F35" s="38"/>
      <c r="G35" s="45"/>
      <c r="H35"/>
      <c r="I35"/>
    </row>
    <row r="36" spans="2:9" x14ac:dyDescent="0.25">
      <c r="B36" s="52">
        <v>31</v>
      </c>
      <c r="C36" s="66"/>
      <c r="D36" s="34"/>
      <c r="E36" s="31"/>
      <c r="F36" s="38"/>
      <c r="G36" s="45"/>
      <c r="H36"/>
      <c r="I36"/>
    </row>
    <row r="37" spans="2:9" x14ac:dyDescent="0.25">
      <c r="B37" s="52">
        <v>32</v>
      </c>
      <c r="C37" s="66"/>
      <c r="D37" s="34"/>
      <c r="E37" s="31"/>
      <c r="F37" s="38"/>
      <c r="G37" s="45"/>
      <c r="H37"/>
      <c r="I37"/>
    </row>
    <row r="38" spans="2:9" x14ac:dyDescent="0.25">
      <c r="B38" s="52">
        <v>33</v>
      </c>
      <c r="C38" s="66"/>
      <c r="D38" s="34"/>
      <c r="E38" s="31"/>
      <c r="F38" s="38"/>
      <c r="G38" s="45"/>
      <c r="H38"/>
      <c r="I38"/>
    </row>
    <row r="39" spans="2:9" x14ac:dyDescent="0.25">
      <c r="B39" s="52">
        <v>34</v>
      </c>
      <c r="C39" s="66"/>
      <c r="D39" s="34"/>
      <c r="E39" s="31"/>
      <c r="F39" s="38"/>
      <c r="G39" s="45"/>
      <c r="H39"/>
      <c r="I39"/>
    </row>
    <row r="40" spans="2:9" x14ac:dyDescent="0.25">
      <c r="B40" s="52">
        <v>35</v>
      </c>
      <c r="C40" s="66"/>
      <c r="D40" s="34"/>
      <c r="E40" s="31"/>
      <c r="F40" s="38"/>
      <c r="G40" s="45"/>
      <c r="H40"/>
      <c r="I40"/>
    </row>
    <row r="41" spans="2:9" x14ac:dyDescent="0.25">
      <c r="B41" s="52">
        <v>36</v>
      </c>
      <c r="C41" s="66"/>
      <c r="D41" s="34"/>
      <c r="E41" s="31"/>
      <c r="F41" s="38"/>
      <c r="G41" s="45"/>
      <c r="H41"/>
      <c r="I41"/>
    </row>
    <row r="42" spans="2:9" x14ac:dyDescent="0.25">
      <c r="B42" s="52">
        <v>37</v>
      </c>
      <c r="C42" s="66"/>
      <c r="D42" s="34"/>
      <c r="E42" s="31"/>
      <c r="F42" s="38"/>
      <c r="G42" s="45"/>
      <c r="H42"/>
      <c r="I42"/>
    </row>
    <row r="43" spans="2:9" x14ac:dyDescent="0.25">
      <c r="B43" s="52">
        <v>38</v>
      </c>
      <c r="C43" s="66"/>
      <c r="D43" s="34"/>
      <c r="E43" s="31"/>
      <c r="F43" s="38"/>
      <c r="G43" s="45"/>
      <c r="H43"/>
      <c r="I43"/>
    </row>
    <row r="44" spans="2:9" x14ac:dyDescent="0.25">
      <c r="B44" s="52">
        <v>39</v>
      </c>
      <c r="C44" s="67"/>
      <c r="D44" s="55"/>
      <c r="E44" s="56"/>
      <c r="F44" s="57"/>
      <c r="G44" s="58"/>
      <c r="H44"/>
      <c r="I44"/>
    </row>
    <row r="45" spans="2:9" ht="15.75" thickBot="1" x14ac:dyDescent="0.3">
      <c r="B45" s="61">
        <v>40</v>
      </c>
      <c r="C45" s="68"/>
      <c r="D45" s="35"/>
      <c r="E45" s="32"/>
      <c r="F45" s="39"/>
      <c r="G45" s="46"/>
      <c r="H45"/>
      <c r="I45"/>
    </row>
  </sheetData>
  <mergeCells count="2">
    <mergeCell ref="C5:D5"/>
    <mergeCell ref="C1:F2"/>
  </mergeCells>
  <phoneticPr fontId="15"/>
  <printOptions horizontalCentered="1" verticalCentered="1"/>
  <pageMargins left="0.7" right="0.7" top="0.75" bottom="0.75" header="0.3" footer="0.3"/>
  <pageSetup paperSize="9" scale="60" fitToHeight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2237F-9EC5-4E68-897A-7A47BADAA9D7}">
  <sheetPr>
    <pageSetUpPr fitToPage="1"/>
  </sheetPr>
  <dimension ref="B1:J45"/>
  <sheetViews>
    <sheetView view="pageBreakPreview" zoomScale="60" zoomScaleNormal="100" workbookViewId="0">
      <selection activeCell="G13" sqref="G13"/>
    </sheetView>
  </sheetViews>
  <sheetFormatPr defaultRowHeight="15" x14ac:dyDescent="0.25"/>
  <cols>
    <col min="3" max="3" width="8.5703125" bestFit="1" customWidth="1"/>
    <col min="4" max="4" width="11" bestFit="1" customWidth="1"/>
    <col min="5" max="5" width="21.28515625" style="24" bestFit="1" customWidth="1"/>
    <col min="6" max="6" width="17.5703125" style="24" bestFit="1" customWidth="1"/>
    <col min="7" max="7" width="26.42578125" style="24" bestFit="1" customWidth="1"/>
    <col min="8" max="8" width="17.5703125" style="24" bestFit="1" customWidth="1"/>
    <col min="9" max="9" width="13.5703125" style="24" bestFit="1" customWidth="1"/>
    <col min="10" max="10" width="10" bestFit="1" customWidth="1"/>
  </cols>
  <sheetData>
    <row r="1" spans="2:10" x14ac:dyDescent="0.25">
      <c r="E1" s="202" t="s">
        <v>48</v>
      </c>
      <c r="F1" s="202"/>
      <c r="G1" s="202"/>
      <c r="H1" s="48" t="s">
        <v>31</v>
      </c>
    </row>
    <row r="2" spans="2:10" x14ac:dyDescent="0.25">
      <c r="E2" s="202"/>
      <c r="F2" s="202"/>
      <c r="G2" s="202"/>
    </row>
    <row r="3" spans="2:10" x14ac:dyDescent="0.25">
      <c r="H3" s="48" t="s">
        <v>49</v>
      </c>
    </row>
    <row r="4" spans="2:10" ht="15.75" thickBot="1" x14ac:dyDescent="0.3">
      <c r="E4" s="47"/>
      <c r="F4" s="47"/>
      <c r="G4" s="47"/>
    </row>
    <row r="5" spans="2:10" ht="15.75" thickBot="1" x14ac:dyDescent="0.3">
      <c r="B5" s="53" t="s">
        <v>50</v>
      </c>
      <c r="C5" s="185" t="s">
        <v>46</v>
      </c>
      <c r="D5" s="198"/>
      <c r="E5" s="29" t="s">
        <v>42</v>
      </c>
      <c r="F5" s="36" t="s">
        <v>43</v>
      </c>
      <c r="G5" s="62" t="s">
        <v>51</v>
      </c>
      <c r="H5" s="28" t="s">
        <v>43</v>
      </c>
      <c r="I5" s="40" t="s">
        <v>44</v>
      </c>
    </row>
    <row r="6" spans="2:10" x14ac:dyDescent="0.25">
      <c r="B6" s="52">
        <v>1</v>
      </c>
      <c r="C6" s="49" t="s">
        <v>45</v>
      </c>
      <c r="D6" s="33">
        <v>59</v>
      </c>
      <c r="E6" s="30">
        <v>107500</v>
      </c>
      <c r="F6" s="37">
        <v>9772.7272727272721</v>
      </c>
      <c r="G6" s="44">
        <v>-2550</v>
      </c>
      <c r="H6" s="27">
        <v>-231.81818181818201</v>
      </c>
      <c r="I6" s="41">
        <v>104950</v>
      </c>
      <c r="J6" s="24"/>
    </row>
    <row r="7" spans="2:10" x14ac:dyDescent="0.25">
      <c r="B7" s="52">
        <v>2</v>
      </c>
      <c r="C7" s="50" t="s">
        <v>45</v>
      </c>
      <c r="D7" s="34">
        <v>63</v>
      </c>
      <c r="E7" s="31">
        <v>111000</v>
      </c>
      <c r="F7" s="38">
        <v>10090.90909090909</v>
      </c>
      <c r="G7" s="45">
        <v>-2400</v>
      </c>
      <c r="H7" s="25">
        <v>-218.18181818181799</v>
      </c>
      <c r="I7" s="42">
        <v>108600</v>
      </c>
      <c r="J7" s="24"/>
    </row>
    <row r="8" spans="2:10" x14ac:dyDescent="0.25">
      <c r="B8" s="52">
        <v>3</v>
      </c>
      <c r="C8" s="50" t="s">
        <v>45</v>
      </c>
      <c r="D8" s="34">
        <v>101</v>
      </c>
      <c r="E8" s="31">
        <v>39000</v>
      </c>
      <c r="F8" s="38">
        <v>3545.454545454545</v>
      </c>
      <c r="G8" s="45">
        <v>-900</v>
      </c>
      <c r="H8" s="25">
        <v>-81.818181818181799</v>
      </c>
      <c r="I8" s="42">
        <v>38100</v>
      </c>
      <c r="J8" s="24"/>
    </row>
    <row r="9" spans="2:10" x14ac:dyDescent="0.25">
      <c r="B9" s="52">
        <v>4</v>
      </c>
      <c r="C9" s="50" t="s">
        <v>45</v>
      </c>
      <c r="D9" s="34">
        <v>104</v>
      </c>
      <c r="E9" s="31">
        <v>50000</v>
      </c>
      <c r="F9" s="38">
        <v>4545.454545454545</v>
      </c>
      <c r="G9" s="45">
        <v>-900</v>
      </c>
      <c r="H9" s="25">
        <v>-81.818181818181799</v>
      </c>
      <c r="I9" s="42">
        <v>49100</v>
      </c>
      <c r="J9" s="24"/>
    </row>
    <row r="10" spans="2:10" x14ac:dyDescent="0.25">
      <c r="B10" s="52">
        <v>5</v>
      </c>
      <c r="C10" s="50" t="s">
        <v>45</v>
      </c>
      <c r="D10" s="34">
        <v>116</v>
      </c>
      <c r="E10" s="31">
        <v>49000</v>
      </c>
      <c r="F10" s="38">
        <v>4454.545454545455</v>
      </c>
      <c r="G10" s="45">
        <v>-1200</v>
      </c>
      <c r="H10" s="25">
        <v>-109.09090909090899</v>
      </c>
      <c r="I10" s="42">
        <v>47800</v>
      </c>
      <c r="J10" s="24"/>
    </row>
    <row r="11" spans="2:10" x14ac:dyDescent="0.25">
      <c r="B11" s="52">
        <v>6</v>
      </c>
      <c r="C11" s="50"/>
      <c r="D11" s="34"/>
      <c r="E11" s="31"/>
      <c r="F11" s="38"/>
      <c r="G11" s="45"/>
      <c r="H11" s="25"/>
      <c r="I11" s="42"/>
    </row>
    <row r="12" spans="2:10" x14ac:dyDescent="0.25">
      <c r="B12" s="52">
        <v>7</v>
      </c>
      <c r="C12" s="50"/>
      <c r="D12" s="34"/>
      <c r="E12" s="31"/>
      <c r="F12" s="38"/>
      <c r="G12" s="45"/>
      <c r="H12" s="25"/>
      <c r="I12" s="42"/>
    </row>
    <row r="13" spans="2:10" x14ac:dyDescent="0.25">
      <c r="B13" s="52">
        <v>8</v>
      </c>
      <c r="C13" s="50"/>
      <c r="D13" s="34"/>
      <c r="E13" s="31"/>
      <c r="F13" s="38"/>
      <c r="G13" s="45"/>
      <c r="H13" s="25"/>
      <c r="I13" s="42"/>
    </row>
    <row r="14" spans="2:10" x14ac:dyDescent="0.25">
      <c r="B14" s="52">
        <v>9</v>
      </c>
      <c r="C14" s="50"/>
      <c r="D14" s="34"/>
      <c r="E14" s="31"/>
      <c r="F14" s="38"/>
      <c r="G14" s="45"/>
      <c r="H14" s="25"/>
      <c r="I14" s="42"/>
    </row>
    <row r="15" spans="2:10" x14ac:dyDescent="0.25">
      <c r="B15" s="52">
        <v>10</v>
      </c>
      <c r="C15" s="50"/>
      <c r="D15" s="34"/>
      <c r="E15" s="31"/>
      <c r="F15" s="38"/>
      <c r="G15" s="45"/>
      <c r="H15" s="25"/>
      <c r="I15" s="42"/>
    </row>
    <row r="16" spans="2:10" x14ac:dyDescent="0.25">
      <c r="B16" s="52">
        <v>11</v>
      </c>
      <c r="C16" s="50"/>
      <c r="D16" s="34"/>
      <c r="E16" s="31"/>
      <c r="F16" s="38"/>
      <c r="G16" s="45"/>
      <c r="H16" s="25"/>
      <c r="I16" s="42"/>
    </row>
    <row r="17" spans="2:9" x14ac:dyDescent="0.25">
      <c r="B17" s="52">
        <v>12</v>
      </c>
      <c r="C17" s="50"/>
      <c r="D17" s="34"/>
      <c r="E17" s="31"/>
      <c r="F17" s="38"/>
      <c r="G17" s="45"/>
      <c r="H17" s="25"/>
      <c r="I17" s="42"/>
    </row>
    <row r="18" spans="2:9" x14ac:dyDescent="0.25">
      <c r="B18" s="52">
        <v>13</v>
      </c>
      <c r="C18" s="50"/>
      <c r="D18" s="34"/>
      <c r="E18" s="31"/>
      <c r="F18" s="38"/>
      <c r="G18" s="45"/>
      <c r="H18" s="25"/>
      <c r="I18" s="42"/>
    </row>
    <row r="19" spans="2:9" x14ac:dyDescent="0.25">
      <c r="B19" s="52">
        <v>14</v>
      </c>
      <c r="C19" s="50"/>
      <c r="D19" s="34"/>
      <c r="E19" s="31"/>
      <c r="F19" s="38"/>
      <c r="G19" s="45"/>
      <c r="H19" s="25"/>
      <c r="I19" s="42"/>
    </row>
    <row r="20" spans="2:9" x14ac:dyDescent="0.25">
      <c r="B20" s="52">
        <v>15</v>
      </c>
      <c r="C20" s="50"/>
      <c r="D20" s="34"/>
      <c r="E20" s="31"/>
      <c r="F20" s="38"/>
      <c r="G20" s="45"/>
      <c r="H20" s="25"/>
      <c r="I20" s="42"/>
    </row>
    <row r="21" spans="2:9" x14ac:dyDescent="0.25">
      <c r="B21" s="52">
        <v>16</v>
      </c>
      <c r="C21" s="50"/>
      <c r="D21" s="34"/>
      <c r="E21" s="31"/>
      <c r="F21" s="38"/>
      <c r="G21" s="45"/>
      <c r="H21" s="25"/>
      <c r="I21" s="42"/>
    </row>
    <row r="22" spans="2:9" x14ac:dyDescent="0.25">
      <c r="B22" s="52">
        <v>17</v>
      </c>
      <c r="C22" s="50"/>
      <c r="D22" s="34"/>
      <c r="E22" s="31"/>
      <c r="F22" s="38"/>
      <c r="G22" s="45"/>
      <c r="H22" s="25"/>
      <c r="I22" s="42"/>
    </row>
    <row r="23" spans="2:9" x14ac:dyDescent="0.25">
      <c r="B23" s="52">
        <v>18</v>
      </c>
      <c r="C23" s="50"/>
      <c r="D23" s="34"/>
      <c r="E23" s="31"/>
      <c r="F23" s="38"/>
      <c r="G23" s="45"/>
      <c r="H23" s="25"/>
      <c r="I23" s="42"/>
    </row>
    <row r="24" spans="2:9" x14ac:dyDescent="0.25">
      <c r="B24" s="52">
        <v>19</v>
      </c>
      <c r="C24" s="50"/>
      <c r="D24" s="34"/>
      <c r="E24" s="31"/>
      <c r="F24" s="38"/>
      <c r="G24" s="45"/>
      <c r="H24" s="25"/>
      <c r="I24" s="42"/>
    </row>
    <row r="25" spans="2:9" x14ac:dyDescent="0.25">
      <c r="B25" s="52">
        <v>20</v>
      </c>
      <c r="C25" s="50"/>
      <c r="D25" s="34"/>
      <c r="E25" s="31"/>
      <c r="F25" s="38"/>
      <c r="G25" s="45"/>
      <c r="H25" s="25"/>
      <c r="I25" s="42"/>
    </row>
    <row r="26" spans="2:9" x14ac:dyDescent="0.25">
      <c r="B26" s="52">
        <v>21</v>
      </c>
      <c r="C26" s="50"/>
      <c r="D26" s="34"/>
      <c r="E26" s="31"/>
      <c r="F26" s="38"/>
      <c r="G26" s="45"/>
      <c r="H26" s="25"/>
      <c r="I26" s="42"/>
    </row>
    <row r="27" spans="2:9" x14ac:dyDescent="0.25">
      <c r="B27" s="52">
        <v>22</v>
      </c>
      <c r="C27" s="50"/>
      <c r="D27" s="34"/>
      <c r="E27" s="31"/>
      <c r="F27" s="38"/>
      <c r="G27" s="45"/>
      <c r="H27" s="25"/>
      <c r="I27" s="42"/>
    </row>
    <row r="28" spans="2:9" x14ac:dyDescent="0.25">
      <c r="B28" s="52">
        <v>23</v>
      </c>
      <c r="C28" s="50"/>
      <c r="D28" s="34"/>
      <c r="E28" s="31"/>
      <c r="F28" s="38"/>
      <c r="G28" s="45"/>
      <c r="H28" s="25"/>
      <c r="I28" s="42"/>
    </row>
    <row r="29" spans="2:9" x14ac:dyDescent="0.25">
      <c r="B29" s="52">
        <v>24</v>
      </c>
      <c r="C29" s="50"/>
      <c r="D29" s="34"/>
      <c r="E29" s="31"/>
      <c r="F29" s="38"/>
      <c r="G29" s="45"/>
      <c r="H29" s="25"/>
      <c r="I29" s="42"/>
    </row>
    <row r="30" spans="2:9" x14ac:dyDescent="0.25">
      <c r="B30" s="52">
        <v>25</v>
      </c>
      <c r="C30" s="50"/>
      <c r="D30" s="34"/>
      <c r="E30" s="31"/>
      <c r="F30" s="38"/>
      <c r="G30" s="45"/>
      <c r="H30" s="25"/>
      <c r="I30" s="42"/>
    </row>
    <row r="31" spans="2:9" x14ac:dyDescent="0.25">
      <c r="B31" s="52">
        <v>26</v>
      </c>
      <c r="C31" s="50"/>
      <c r="D31" s="34"/>
      <c r="E31" s="31"/>
      <c r="F31" s="38"/>
      <c r="G31" s="45"/>
      <c r="H31" s="25"/>
      <c r="I31" s="42"/>
    </row>
    <row r="32" spans="2:9" x14ac:dyDescent="0.25">
      <c r="B32" s="52">
        <v>27</v>
      </c>
      <c r="C32" s="50"/>
      <c r="D32" s="34"/>
      <c r="E32" s="31"/>
      <c r="F32" s="38"/>
      <c r="G32" s="45"/>
      <c r="H32" s="25"/>
      <c r="I32" s="42"/>
    </row>
    <row r="33" spans="2:9" x14ac:dyDescent="0.25">
      <c r="B33" s="52">
        <v>28</v>
      </c>
      <c r="C33" s="50"/>
      <c r="D33" s="34"/>
      <c r="E33" s="31"/>
      <c r="F33" s="38"/>
      <c r="G33" s="45"/>
      <c r="H33" s="25"/>
      <c r="I33" s="42"/>
    </row>
    <row r="34" spans="2:9" x14ac:dyDescent="0.25">
      <c r="B34" s="52">
        <v>29</v>
      </c>
      <c r="C34" s="50"/>
      <c r="D34" s="34"/>
      <c r="E34" s="31"/>
      <c r="F34" s="38"/>
      <c r="G34" s="45"/>
      <c r="H34" s="25"/>
      <c r="I34" s="42"/>
    </row>
    <row r="35" spans="2:9" x14ac:dyDescent="0.25">
      <c r="B35" s="52">
        <v>30</v>
      </c>
      <c r="C35" s="50"/>
      <c r="D35" s="34"/>
      <c r="E35" s="31"/>
      <c r="F35" s="38"/>
      <c r="G35" s="45"/>
      <c r="H35" s="25"/>
      <c r="I35" s="42"/>
    </row>
    <row r="36" spans="2:9" x14ac:dyDescent="0.25">
      <c r="B36" s="52">
        <v>31</v>
      </c>
      <c r="C36" s="50"/>
      <c r="D36" s="34"/>
      <c r="E36" s="31"/>
      <c r="F36" s="38"/>
      <c r="G36" s="45"/>
      <c r="H36" s="25"/>
      <c r="I36" s="42"/>
    </row>
    <row r="37" spans="2:9" x14ac:dyDescent="0.25">
      <c r="B37" s="52">
        <v>32</v>
      </c>
      <c r="C37" s="50"/>
      <c r="D37" s="34"/>
      <c r="E37" s="31"/>
      <c r="F37" s="38"/>
      <c r="G37" s="45"/>
      <c r="H37" s="25"/>
      <c r="I37" s="42"/>
    </row>
    <row r="38" spans="2:9" x14ac:dyDescent="0.25">
      <c r="B38" s="52">
        <v>33</v>
      </c>
      <c r="C38" s="50"/>
      <c r="D38" s="34"/>
      <c r="E38" s="31"/>
      <c r="F38" s="38"/>
      <c r="G38" s="45"/>
      <c r="H38" s="25"/>
      <c r="I38" s="42"/>
    </row>
    <row r="39" spans="2:9" x14ac:dyDescent="0.25">
      <c r="B39" s="52">
        <v>34</v>
      </c>
      <c r="C39" s="50"/>
      <c r="D39" s="34"/>
      <c r="E39" s="31"/>
      <c r="F39" s="38"/>
      <c r="G39" s="45"/>
      <c r="H39" s="25"/>
      <c r="I39" s="42"/>
    </row>
    <row r="40" spans="2:9" x14ac:dyDescent="0.25">
      <c r="B40" s="52">
        <v>35</v>
      </c>
      <c r="C40" s="50"/>
      <c r="D40" s="34"/>
      <c r="E40" s="31"/>
      <c r="F40" s="38"/>
      <c r="G40" s="45"/>
      <c r="H40" s="25"/>
      <c r="I40" s="42"/>
    </row>
    <row r="41" spans="2:9" x14ac:dyDescent="0.25">
      <c r="B41" s="52">
        <v>36</v>
      </c>
      <c r="C41" s="50"/>
      <c r="D41" s="34"/>
      <c r="E41" s="31"/>
      <c r="F41" s="38"/>
      <c r="G41" s="45"/>
      <c r="H41" s="25"/>
      <c r="I41" s="42"/>
    </row>
    <row r="42" spans="2:9" x14ac:dyDescent="0.25">
      <c r="B42" s="52">
        <v>37</v>
      </c>
      <c r="C42" s="50"/>
      <c r="D42" s="34"/>
      <c r="E42" s="31"/>
      <c r="F42" s="38"/>
      <c r="G42" s="45"/>
      <c r="H42" s="25"/>
      <c r="I42" s="42"/>
    </row>
    <row r="43" spans="2:9" x14ac:dyDescent="0.25">
      <c r="B43" s="52">
        <v>38</v>
      </c>
      <c r="C43" s="50"/>
      <c r="D43" s="34"/>
      <c r="E43" s="31"/>
      <c r="F43" s="38"/>
      <c r="G43" s="45"/>
      <c r="H43" s="25"/>
      <c r="I43" s="42"/>
    </row>
    <row r="44" spans="2:9" x14ac:dyDescent="0.25">
      <c r="B44" s="52">
        <v>39</v>
      </c>
      <c r="C44" s="54"/>
      <c r="D44" s="55"/>
      <c r="E44" s="56"/>
      <c r="F44" s="57"/>
      <c r="G44" s="58"/>
      <c r="H44" s="59"/>
      <c r="I44" s="60"/>
    </row>
    <row r="45" spans="2:9" ht="15.75" thickBot="1" x14ac:dyDescent="0.3">
      <c r="B45" s="61">
        <v>40</v>
      </c>
      <c r="C45" s="51"/>
      <c r="D45" s="35"/>
      <c r="E45" s="32"/>
      <c r="F45" s="39"/>
      <c r="G45" s="46"/>
      <c r="H45" s="26"/>
      <c r="I45" s="43"/>
    </row>
  </sheetData>
  <mergeCells count="2">
    <mergeCell ref="C5:D5"/>
    <mergeCell ref="E1:G2"/>
  </mergeCells>
  <phoneticPr fontId="15"/>
  <printOptions horizontalCentered="1" verticalCentered="1"/>
  <pageMargins left="0.7" right="0.7" top="0.75" bottom="0.75" header="0.3" footer="0.3"/>
  <pageSetup paperSize="9" scale="60" fitToHeight="0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Q36"/>
  <sheetViews>
    <sheetView workbookViewId="0">
      <selection activeCell="D16" sqref="D16:G16"/>
    </sheetView>
  </sheetViews>
  <sheetFormatPr defaultColWidth="14.42578125" defaultRowHeight="15" customHeight="1" x14ac:dyDescent="0.25"/>
  <cols>
    <col min="1" max="13" width="5.5703125" customWidth="1"/>
    <col min="14" max="14" width="4.7109375" customWidth="1"/>
    <col min="15" max="15" width="9.85546875" customWidth="1"/>
    <col min="16" max="16" width="5.5703125" customWidth="1"/>
    <col min="17" max="17" width="6.7109375" customWidth="1"/>
  </cols>
  <sheetData>
    <row r="2" spans="1:17" ht="30" customHeight="1" x14ac:dyDescent="0.25">
      <c r="A2" s="1"/>
    </row>
    <row r="3" spans="1:17" ht="30" customHeight="1" x14ac:dyDescent="0.25">
      <c r="A3" s="125" t="s">
        <v>0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</row>
    <row r="4" spans="1:17" ht="30" customHeight="1" x14ac:dyDescent="0.25">
      <c r="A4" s="127"/>
      <c r="B4" s="126"/>
      <c r="C4" s="126"/>
      <c r="D4" s="126"/>
      <c r="E4" s="126"/>
      <c r="F4" s="126"/>
      <c r="G4" s="126"/>
      <c r="H4" s="128"/>
      <c r="I4" s="126"/>
      <c r="J4" s="4"/>
      <c r="K4" s="4"/>
      <c r="L4" s="5"/>
      <c r="M4" s="5"/>
      <c r="N4" s="5"/>
      <c r="O4" s="129"/>
      <c r="P4" s="126"/>
      <c r="Q4" s="126"/>
    </row>
    <row r="5" spans="1:17" ht="30" customHeight="1" x14ac:dyDescent="0.25">
      <c r="A5" s="130" t="s">
        <v>22</v>
      </c>
      <c r="B5" s="131"/>
      <c r="C5" s="131"/>
      <c r="D5" s="131"/>
      <c r="E5" s="131"/>
      <c r="F5" s="131"/>
      <c r="G5" s="131"/>
      <c r="H5" s="128" t="s">
        <v>1</v>
      </c>
      <c r="I5" s="126"/>
      <c r="J5" s="4"/>
      <c r="K5" s="4"/>
      <c r="L5" s="7" t="s">
        <v>2</v>
      </c>
      <c r="M5" s="129" t="s">
        <v>23</v>
      </c>
      <c r="N5" s="126"/>
      <c r="O5" s="126"/>
      <c r="P5" s="126"/>
      <c r="Q5" s="126"/>
    </row>
    <row r="6" spans="1:17" ht="11.25" customHeight="1" x14ac:dyDescent="0.25">
      <c r="A6" s="2"/>
      <c r="B6" s="2"/>
      <c r="C6" s="2"/>
      <c r="D6" s="2"/>
      <c r="E6" s="2"/>
      <c r="F6" s="2"/>
      <c r="G6" s="2"/>
      <c r="H6" s="3"/>
      <c r="I6" s="3"/>
      <c r="J6" s="4"/>
      <c r="K6" s="4"/>
      <c r="L6" s="5"/>
      <c r="M6" s="5"/>
      <c r="N6" s="8"/>
      <c r="O6" s="8"/>
      <c r="P6" s="8"/>
      <c r="Q6" s="8"/>
    </row>
    <row r="7" spans="1:17" ht="9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24.75" customHeight="1" x14ac:dyDescent="0.25">
      <c r="A8" s="132"/>
      <c r="B8" s="126"/>
      <c r="C8" s="133"/>
      <c r="D8" s="126"/>
      <c r="E8" s="126"/>
      <c r="F8" s="126"/>
      <c r="G8" s="126"/>
      <c r="H8" s="126"/>
      <c r="I8" s="126"/>
      <c r="J8" s="4"/>
      <c r="K8" s="5"/>
      <c r="L8" s="123" t="s">
        <v>3</v>
      </c>
      <c r="M8" s="126"/>
      <c r="N8" s="126"/>
      <c r="O8" s="126"/>
      <c r="P8" s="126"/>
      <c r="Q8" s="126"/>
    </row>
    <row r="9" spans="1:17" ht="19.5" customHeight="1" x14ac:dyDescent="0.25">
      <c r="A9" s="4"/>
      <c r="B9" s="134"/>
      <c r="C9" s="126"/>
      <c r="D9" s="126"/>
      <c r="E9" s="126"/>
      <c r="F9" s="126"/>
      <c r="G9" s="126"/>
      <c r="H9" s="126"/>
      <c r="I9" s="126"/>
      <c r="J9" s="126"/>
      <c r="K9" s="5"/>
      <c r="L9" s="123" t="s">
        <v>4</v>
      </c>
      <c r="M9" s="126"/>
      <c r="N9" s="126"/>
      <c r="O9" s="126"/>
      <c r="P9" s="126"/>
      <c r="Q9" s="126"/>
    </row>
    <row r="10" spans="1:17" ht="19.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5"/>
      <c r="L10" s="123" t="s">
        <v>5</v>
      </c>
      <c r="M10" s="126"/>
      <c r="N10" s="126"/>
      <c r="O10" s="126"/>
      <c r="P10" s="126"/>
      <c r="Q10" s="126"/>
    </row>
    <row r="11" spans="1:17" ht="19.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5"/>
      <c r="L11" s="123"/>
      <c r="M11" s="126"/>
      <c r="N11" s="126"/>
      <c r="O11" s="126"/>
      <c r="P11" s="126"/>
      <c r="Q11" s="126"/>
    </row>
    <row r="12" spans="1:17" ht="19.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6"/>
      <c r="L12" s="6"/>
      <c r="M12" s="134" t="s">
        <v>6</v>
      </c>
      <c r="N12" s="126"/>
      <c r="O12" s="126"/>
      <c r="P12" s="126"/>
      <c r="Q12" s="126"/>
    </row>
    <row r="13" spans="1:17" ht="19.5" customHeight="1" x14ac:dyDescent="0.25">
      <c r="A13" s="4"/>
      <c r="B13" s="134" t="s">
        <v>24</v>
      </c>
      <c r="C13" s="126"/>
      <c r="D13" s="126"/>
      <c r="E13" s="126"/>
      <c r="F13" s="126"/>
      <c r="G13" s="126"/>
      <c r="H13" s="126"/>
      <c r="I13" s="126"/>
      <c r="J13" s="126"/>
      <c r="K13" s="6"/>
      <c r="L13" s="6"/>
      <c r="M13" s="134" t="s">
        <v>8</v>
      </c>
      <c r="N13" s="126"/>
      <c r="O13" s="126"/>
      <c r="P13" s="126"/>
      <c r="Q13" s="126"/>
    </row>
    <row r="14" spans="1:17" ht="19.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129"/>
      <c r="L14" s="126"/>
      <c r="M14" s="134" t="s">
        <v>9</v>
      </c>
      <c r="N14" s="126"/>
      <c r="O14" s="126"/>
      <c r="P14" s="126"/>
      <c r="Q14" s="126"/>
    </row>
    <row r="15" spans="1:17" ht="9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6"/>
      <c r="L15" s="6"/>
      <c r="M15" s="5"/>
      <c r="N15" s="5"/>
      <c r="O15" s="5"/>
      <c r="P15" s="5"/>
      <c r="Q15" s="5"/>
    </row>
    <row r="16" spans="1:17" ht="30" customHeight="1" x14ac:dyDescent="0.25">
      <c r="A16" s="136" t="s">
        <v>25</v>
      </c>
      <c r="B16" s="137"/>
      <c r="C16" s="137"/>
      <c r="D16" s="138">
        <f>O29</f>
        <v>979000</v>
      </c>
      <c r="E16" s="137"/>
      <c r="F16" s="137"/>
      <c r="G16" s="137"/>
      <c r="H16" s="139"/>
      <c r="I16" s="126"/>
      <c r="J16" s="129"/>
      <c r="K16" s="126"/>
      <c r="L16" s="126"/>
      <c r="M16" s="140"/>
      <c r="N16" s="126"/>
      <c r="O16" s="126"/>
      <c r="P16" s="126"/>
      <c r="Q16" s="126"/>
    </row>
    <row r="17" spans="1:17" ht="9.7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24.75" customHeight="1" x14ac:dyDescent="0.25">
      <c r="A18" s="183" t="s">
        <v>11</v>
      </c>
      <c r="B18" s="170"/>
      <c r="C18" s="183" t="s">
        <v>26</v>
      </c>
      <c r="D18" s="170"/>
      <c r="E18" s="170"/>
      <c r="F18" s="170"/>
      <c r="G18" s="170"/>
      <c r="H18" s="170"/>
      <c r="I18" s="170"/>
      <c r="J18" s="170"/>
      <c r="K18" s="170"/>
      <c r="L18" s="170"/>
      <c r="M18" s="183" t="s">
        <v>13</v>
      </c>
      <c r="N18" s="170"/>
      <c r="O18" s="183" t="s">
        <v>14</v>
      </c>
      <c r="P18" s="170"/>
      <c r="Q18" s="148"/>
    </row>
    <row r="19" spans="1:17" ht="19.5" customHeight="1" x14ac:dyDescent="0.25">
      <c r="A19" s="147">
        <v>45606</v>
      </c>
      <c r="B19" s="148"/>
      <c r="C19" s="10" t="s">
        <v>27</v>
      </c>
      <c r="D19" s="11"/>
      <c r="E19" s="11"/>
      <c r="F19" s="11"/>
      <c r="G19" s="11"/>
      <c r="H19" s="11"/>
      <c r="I19" s="11"/>
      <c r="J19" s="11"/>
      <c r="K19" s="11"/>
      <c r="L19" s="11"/>
      <c r="M19" s="149">
        <v>1</v>
      </c>
      <c r="N19" s="143"/>
      <c r="O19" s="165">
        <v>300000</v>
      </c>
      <c r="P19" s="142"/>
      <c r="Q19" s="143"/>
    </row>
    <row r="20" spans="1:17" ht="19.5" customHeight="1" x14ac:dyDescent="0.25">
      <c r="A20" s="147">
        <v>45606</v>
      </c>
      <c r="B20" s="148"/>
      <c r="C20" s="12" t="s">
        <v>28</v>
      </c>
      <c r="D20" s="12"/>
      <c r="E20" s="12"/>
      <c r="F20" s="12"/>
      <c r="G20" s="12"/>
      <c r="H20" s="12"/>
      <c r="I20" s="12"/>
      <c r="J20" s="12"/>
      <c r="K20" s="12"/>
      <c r="L20" s="12"/>
      <c r="M20" s="149">
        <v>1</v>
      </c>
      <c r="N20" s="143"/>
      <c r="O20" s="165">
        <v>590000</v>
      </c>
      <c r="P20" s="142"/>
      <c r="Q20" s="143"/>
    </row>
    <row r="21" spans="1:17" ht="19.5" customHeight="1" x14ac:dyDescent="0.25">
      <c r="A21" s="147"/>
      <c r="B21" s="148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49"/>
      <c r="N21" s="143"/>
      <c r="O21" s="165"/>
      <c r="P21" s="142"/>
      <c r="Q21" s="143"/>
    </row>
    <row r="22" spans="1:17" ht="19.5" customHeight="1" x14ac:dyDescent="0.25">
      <c r="A22" s="147"/>
      <c r="B22" s="148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49"/>
      <c r="N22" s="143"/>
      <c r="O22" s="165"/>
      <c r="P22" s="142"/>
      <c r="Q22" s="143"/>
    </row>
    <row r="23" spans="1:17" ht="19.5" customHeight="1" x14ac:dyDescent="0.25">
      <c r="A23" s="147"/>
      <c r="B23" s="148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49"/>
      <c r="N23" s="143"/>
      <c r="O23" s="165"/>
      <c r="P23" s="142"/>
      <c r="Q23" s="143"/>
    </row>
    <row r="24" spans="1:17" ht="19.5" customHeight="1" x14ac:dyDescent="0.25">
      <c r="A24" s="174"/>
      <c r="B24" s="148"/>
      <c r="C24" s="184"/>
      <c r="D24" s="142"/>
      <c r="E24" s="142"/>
      <c r="F24" s="142"/>
      <c r="G24" s="142"/>
      <c r="H24" s="142"/>
      <c r="I24" s="142"/>
      <c r="J24" s="142"/>
      <c r="K24" s="142"/>
      <c r="L24" s="142"/>
      <c r="M24" s="175"/>
      <c r="N24" s="143"/>
      <c r="O24" s="165"/>
      <c r="P24" s="142"/>
      <c r="Q24" s="143"/>
    </row>
    <row r="25" spans="1:17" ht="19.5" customHeight="1" x14ac:dyDescent="0.25">
      <c r="A25" s="174"/>
      <c r="B25" s="148"/>
      <c r="C25" s="184"/>
      <c r="D25" s="142"/>
      <c r="E25" s="142"/>
      <c r="F25" s="142"/>
      <c r="G25" s="142"/>
      <c r="H25" s="142"/>
      <c r="I25" s="142"/>
      <c r="J25" s="142"/>
      <c r="K25" s="142"/>
      <c r="L25" s="142"/>
      <c r="M25" s="175"/>
      <c r="N25" s="143"/>
      <c r="O25" s="165"/>
      <c r="P25" s="142"/>
      <c r="Q25" s="143"/>
    </row>
    <row r="26" spans="1:17" ht="19.5" customHeight="1" x14ac:dyDescent="0.25">
      <c r="A26" s="174"/>
      <c r="B26" s="148"/>
      <c r="C26" s="157"/>
      <c r="D26" s="170"/>
      <c r="E26" s="170"/>
      <c r="F26" s="170"/>
      <c r="G26" s="170"/>
      <c r="H26" s="170"/>
      <c r="I26" s="170"/>
      <c r="J26" s="170"/>
      <c r="K26" s="170"/>
      <c r="L26" s="170"/>
      <c r="M26" s="175"/>
      <c r="N26" s="143"/>
      <c r="O26" s="165"/>
      <c r="P26" s="142"/>
      <c r="Q26" s="143"/>
    </row>
    <row r="27" spans="1:17" ht="26.25" customHeight="1" x14ac:dyDescent="0.25">
      <c r="A27" s="13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4"/>
      <c r="M27" s="205" t="s">
        <v>15</v>
      </c>
      <c r="N27" s="170"/>
      <c r="O27" s="171">
        <f>SUM(O19:Q26)</f>
        <v>890000</v>
      </c>
      <c r="P27" s="170"/>
      <c r="Q27" s="148"/>
    </row>
    <row r="28" spans="1:17" ht="26.2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4"/>
      <c r="M28" s="205" t="s">
        <v>16</v>
      </c>
      <c r="N28" s="170"/>
      <c r="O28" s="171">
        <f>ROUNDDOWN(O27*0.1,0)</f>
        <v>89000</v>
      </c>
      <c r="P28" s="170"/>
      <c r="Q28" s="148"/>
    </row>
    <row r="29" spans="1:17" ht="26.25" customHeight="1" x14ac:dyDescent="0.25">
      <c r="A29" s="5"/>
      <c r="B29" s="7"/>
      <c r="C29" s="7"/>
      <c r="D29" s="7"/>
      <c r="E29" s="7"/>
      <c r="F29" s="7"/>
      <c r="G29" s="7"/>
      <c r="H29" s="5"/>
      <c r="I29" s="5"/>
      <c r="J29" s="140"/>
      <c r="K29" s="126"/>
      <c r="L29" s="9"/>
      <c r="M29" s="183" t="s">
        <v>29</v>
      </c>
      <c r="N29" s="170"/>
      <c r="O29" s="171">
        <f>O27+O28</f>
        <v>979000</v>
      </c>
      <c r="P29" s="170"/>
      <c r="Q29" s="148"/>
    </row>
    <row r="30" spans="1:17" ht="18.75" customHeight="1" x14ac:dyDescent="0.25">
      <c r="A30" s="5"/>
      <c r="B30" s="1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ht="18.75" customHeight="1" x14ac:dyDescent="0.25">
      <c r="A31" s="5"/>
      <c r="B31" s="16"/>
      <c r="C31" s="16"/>
      <c r="D31" s="16"/>
      <c r="E31" s="16"/>
      <c r="F31" s="1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ht="19.5" customHeight="1" x14ac:dyDescent="0.25">
      <c r="A32" s="141" t="s">
        <v>30</v>
      </c>
      <c r="B32" s="143"/>
      <c r="C32" s="17" t="s">
        <v>18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9"/>
    </row>
    <row r="33" spans="1:17" ht="19.5" customHeight="1" x14ac:dyDescent="0.25">
      <c r="A33" s="166"/>
      <c r="B33" s="146"/>
      <c r="C33" s="4" t="s">
        <v>19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20"/>
    </row>
    <row r="34" spans="1:17" ht="19.5" customHeight="1" x14ac:dyDescent="0.25">
      <c r="A34" s="166"/>
      <c r="B34" s="146"/>
      <c r="C34" s="168" t="s">
        <v>20</v>
      </c>
      <c r="D34" s="126"/>
      <c r="E34" s="126"/>
      <c r="F34" s="126"/>
      <c r="G34" s="126"/>
      <c r="H34" s="5"/>
      <c r="I34" s="5"/>
      <c r="J34" s="5"/>
      <c r="K34" s="5"/>
      <c r="L34" s="5"/>
      <c r="M34" s="5"/>
      <c r="N34" s="5"/>
      <c r="O34" s="5"/>
      <c r="P34" s="5"/>
      <c r="Q34" s="20"/>
    </row>
    <row r="35" spans="1:17" ht="19.5" customHeight="1" x14ac:dyDescent="0.25">
      <c r="A35" s="167"/>
      <c r="B35" s="163"/>
      <c r="C35" s="21" t="s">
        <v>21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2"/>
    </row>
    <row r="36" spans="1:17" ht="19.5" customHeight="1" x14ac:dyDescent="0.25">
      <c r="A36" s="23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</sheetData>
  <mergeCells count="64">
    <mergeCell ref="M29:N29"/>
    <mergeCell ref="O29:Q29"/>
    <mergeCell ref="A25:B25"/>
    <mergeCell ref="A26:B26"/>
    <mergeCell ref="A32:B35"/>
    <mergeCell ref="C34:G34"/>
    <mergeCell ref="M25:N25"/>
    <mergeCell ref="M28:N28"/>
    <mergeCell ref="O26:Q26"/>
    <mergeCell ref="O28:Q28"/>
    <mergeCell ref="O25:Q25"/>
    <mergeCell ref="M26:N26"/>
    <mergeCell ref="M27:N27"/>
    <mergeCell ref="O27:Q27"/>
    <mergeCell ref="C24:L24"/>
    <mergeCell ref="C25:L25"/>
    <mergeCell ref="C26:L26"/>
    <mergeCell ref="J29:K29"/>
    <mergeCell ref="A18:B18"/>
    <mergeCell ref="C18:L18"/>
    <mergeCell ref="A20:B20"/>
    <mergeCell ref="A21:B21"/>
    <mergeCell ref="A22:B22"/>
    <mergeCell ref="A23:B23"/>
    <mergeCell ref="A24:B24"/>
    <mergeCell ref="O18:Q18"/>
    <mergeCell ref="A19:B19"/>
    <mergeCell ref="O20:Q20"/>
    <mergeCell ref="K14:L14"/>
    <mergeCell ref="M14:Q14"/>
    <mergeCell ref="A16:C16"/>
    <mergeCell ref="D16:G16"/>
    <mergeCell ref="M16:Q16"/>
    <mergeCell ref="H16:I16"/>
    <mergeCell ref="J16:L16"/>
    <mergeCell ref="O19:Q19"/>
    <mergeCell ref="M18:N18"/>
    <mergeCell ref="M20:N20"/>
    <mergeCell ref="M19:N19"/>
    <mergeCell ref="L10:Q10"/>
    <mergeCell ref="L11:Q11"/>
    <mergeCell ref="M12:Q12"/>
    <mergeCell ref="B13:J13"/>
    <mergeCell ref="M13:Q13"/>
    <mergeCell ref="A8:B8"/>
    <mergeCell ref="C8:I8"/>
    <mergeCell ref="L8:Q8"/>
    <mergeCell ref="B9:J9"/>
    <mergeCell ref="L9:Q9"/>
    <mergeCell ref="A3:Q3"/>
    <mergeCell ref="A4:G4"/>
    <mergeCell ref="H4:I4"/>
    <mergeCell ref="O4:Q4"/>
    <mergeCell ref="A5:G5"/>
    <mergeCell ref="H5:I5"/>
    <mergeCell ref="M5:Q5"/>
    <mergeCell ref="O21:Q21"/>
    <mergeCell ref="O22:Q22"/>
    <mergeCell ref="O23:Q23"/>
    <mergeCell ref="O24:Q24"/>
    <mergeCell ref="M24:N24"/>
    <mergeCell ref="M21:N21"/>
    <mergeCell ref="M22:N22"/>
    <mergeCell ref="M23:N23"/>
  </mergeCells>
  <phoneticPr fontId="15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B9C8-FAFC-42E7-8EBC-B53E0EDE0D2B}">
  <sheetPr>
    <pageSetUpPr fitToPage="1"/>
  </sheetPr>
  <dimension ref="B1:F45"/>
  <sheetViews>
    <sheetView view="pageBreakPreview" zoomScale="80" zoomScaleNormal="100" zoomScaleSheetLayoutView="80" workbookViewId="0">
      <selection activeCell="F16" sqref="F16"/>
    </sheetView>
  </sheetViews>
  <sheetFormatPr defaultRowHeight="15" x14ac:dyDescent="0.25"/>
  <cols>
    <col min="2" max="4" width="12.5703125" customWidth="1"/>
    <col min="5" max="5" width="45.5703125" style="24" customWidth="1"/>
    <col min="6" max="6" width="16.42578125" style="24" customWidth="1"/>
    <col min="7" max="7" width="10" bestFit="1" customWidth="1"/>
  </cols>
  <sheetData>
    <row r="1" spans="2:6" ht="15" customHeight="1" x14ac:dyDescent="0.25">
      <c r="E1"/>
      <c r="F1"/>
    </row>
    <row r="2" spans="2:6" ht="15" customHeight="1" x14ac:dyDescent="0.25">
      <c r="E2"/>
      <c r="F2"/>
    </row>
    <row r="3" spans="2:6" x14ac:dyDescent="0.25">
      <c r="E3" s="48" t="s">
        <v>96</v>
      </c>
      <c r="F3"/>
    </row>
    <row r="4" spans="2:6" x14ac:dyDescent="0.25">
      <c r="F4"/>
    </row>
    <row r="5" spans="2:6" ht="15.75" thickBot="1" x14ac:dyDescent="0.3">
      <c r="E5" s="69" t="s">
        <v>76</v>
      </c>
      <c r="F5"/>
    </row>
    <row r="6" spans="2:6" ht="25.5" customHeight="1" thickBot="1" x14ac:dyDescent="0.3">
      <c r="B6" s="103" t="s">
        <v>50</v>
      </c>
      <c r="C6" s="176" t="s">
        <v>46</v>
      </c>
      <c r="D6" s="177"/>
      <c r="E6" s="111" t="s">
        <v>42</v>
      </c>
      <c r="F6"/>
    </row>
    <row r="7" spans="2:6" ht="25.5" customHeight="1" x14ac:dyDescent="0.25">
      <c r="B7" s="104">
        <v>1</v>
      </c>
      <c r="C7" s="64" t="s">
        <v>59</v>
      </c>
      <c r="D7" s="65">
        <v>4</v>
      </c>
      <c r="E7" s="107">
        <v>3700000</v>
      </c>
      <c r="F7"/>
    </row>
    <row r="8" spans="2:6" ht="25.5" customHeight="1" x14ac:dyDescent="0.25">
      <c r="B8" s="105">
        <v>2</v>
      </c>
      <c r="C8" s="66" t="s">
        <v>59</v>
      </c>
      <c r="D8" s="34">
        <v>8</v>
      </c>
      <c r="E8" s="108">
        <v>121000</v>
      </c>
      <c r="F8"/>
    </row>
    <row r="9" spans="2:6" ht="25.5" customHeight="1" x14ac:dyDescent="0.25">
      <c r="B9" s="105">
        <v>3</v>
      </c>
      <c r="C9" s="66" t="s">
        <v>52</v>
      </c>
      <c r="D9" s="34">
        <v>1</v>
      </c>
      <c r="E9" s="109">
        <v>147000</v>
      </c>
      <c r="F9"/>
    </row>
    <row r="10" spans="2:6" ht="25.5" customHeight="1" x14ac:dyDescent="0.25">
      <c r="B10" s="105">
        <v>4</v>
      </c>
      <c r="C10" s="66" t="s">
        <v>52</v>
      </c>
      <c r="D10" s="34">
        <v>33</v>
      </c>
      <c r="E10" s="109">
        <v>214000</v>
      </c>
      <c r="F10"/>
    </row>
    <row r="11" spans="2:6" ht="25.5" customHeight="1" x14ac:dyDescent="0.25">
      <c r="B11" s="105">
        <v>5</v>
      </c>
      <c r="C11" s="66" t="s">
        <v>52</v>
      </c>
      <c r="D11" s="34">
        <v>41</v>
      </c>
      <c r="E11" s="109">
        <v>275000</v>
      </c>
      <c r="F11"/>
    </row>
    <row r="12" spans="2:6" ht="25.5" customHeight="1" x14ac:dyDescent="0.25">
      <c r="B12" s="105">
        <v>6</v>
      </c>
      <c r="C12" s="66" t="s">
        <v>52</v>
      </c>
      <c r="D12" s="34">
        <v>53</v>
      </c>
      <c r="E12" s="109">
        <v>84700</v>
      </c>
      <c r="F12"/>
    </row>
    <row r="13" spans="2:6" ht="25.5" customHeight="1" x14ac:dyDescent="0.25">
      <c r="B13" s="105">
        <v>7</v>
      </c>
      <c r="C13" s="66" t="s">
        <v>52</v>
      </c>
      <c r="D13" s="34">
        <v>59</v>
      </c>
      <c r="E13" s="109">
        <v>99000</v>
      </c>
      <c r="F13"/>
    </row>
    <row r="14" spans="2:6" ht="25.5" customHeight="1" x14ac:dyDescent="0.25">
      <c r="B14" s="105">
        <v>8</v>
      </c>
      <c r="C14" s="66" t="s">
        <v>52</v>
      </c>
      <c r="D14" s="34">
        <v>63</v>
      </c>
      <c r="E14" s="109">
        <v>103000</v>
      </c>
      <c r="F14"/>
    </row>
    <row r="15" spans="2:6" ht="25.5" customHeight="1" x14ac:dyDescent="0.25">
      <c r="B15" s="105">
        <v>9</v>
      </c>
      <c r="C15" s="66" t="s">
        <v>52</v>
      </c>
      <c r="D15" s="34">
        <v>66</v>
      </c>
      <c r="E15" s="109">
        <v>48000</v>
      </c>
      <c r="F15"/>
    </row>
    <row r="16" spans="2:6" ht="25.5" customHeight="1" x14ac:dyDescent="0.25">
      <c r="B16" s="105">
        <v>10</v>
      </c>
      <c r="C16" s="66" t="s">
        <v>52</v>
      </c>
      <c r="D16" s="34">
        <v>77</v>
      </c>
      <c r="E16" s="109">
        <v>57000</v>
      </c>
      <c r="F16"/>
    </row>
    <row r="17" spans="2:6" ht="25.5" customHeight="1" x14ac:dyDescent="0.25">
      <c r="B17" s="105">
        <v>11</v>
      </c>
      <c r="C17" s="66" t="s">
        <v>52</v>
      </c>
      <c r="D17" s="34">
        <v>86</v>
      </c>
      <c r="E17" s="109">
        <v>38000</v>
      </c>
      <c r="F17"/>
    </row>
    <row r="18" spans="2:6" ht="25.5" customHeight="1" x14ac:dyDescent="0.25">
      <c r="B18" s="105">
        <v>12</v>
      </c>
      <c r="C18" s="66" t="s">
        <v>52</v>
      </c>
      <c r="D18" s="34">
        <v>88</v>
      </c>
      <c r="E18" s="109">
        <v>47000</v>
      </c>
      <c r="F18"/>
    </row>
    <row r="19" spans="2:6" ht="25.5" customHeight="1" x14ac:dyDescent="0.25">
      <c r="B19" s="105">
        <v>13</v>
      </c>
      <c r="C19" s="66" t="s">
        <v>52</v>
      </c>
      <c r="D19" s="34">
        <v>95</v>
      </c>
      <c r="E19" s="109">
        <v>24000</v>
      </c>
      <c r="F19"/>
    </row>
    <row r="20" spans="2:6" ht="25.5" customHeight="1" x14ac:dyDescent="0.25">
      <c r="B20" s="105">
        <v>14</v>
      </c>
      <c r="C20" s="66" t="s">
        <v>52</v>
      </c>
      <c r="D20" s="34">
        <v>101</v>
      </c>
      <c r="E20" s="109">
        <v>36000</v>
      </c>
      <c r="F20"/>
    </row>
    <row r="21" spans="2:6" ht="25.5" customHeight="1" x14ac:dyDescent="0.25">
      <c r="B21" s="105">
        <v>15</v>
      </c>
      <c r="C21" s="66" t="s">
        <v>52</v>
      </c>
      <c r="D21" s="34">
        <v>104</v>
      </c>
      <c r="E21" s="109">
        <v>47000</v>
      </c>
      <c r="F21"/>
    </row>
    <row r="22" spans="2:6" ht="25.5" customHeight="1" x14ac:dyDescent="0.25">
      <c r="B22" s="105">
        <v>16</v>
      </c>
      <c r="C22" s="66" t="s">
        <v>52</v>
      </c>
      <c r="D22" s="34">
        <v>106</v>
      </c>
      <c r="E22" s="109">
        <v>21000</v>
      </c>
      <c r="F22"/>
    </row>
    <row r="23" spans="2:6" ht="25.5" customHeight="1" x14ac:dyDescent="0.25">
      <c r="B23" s="105">
        <v>17</v>
      </c>
      <c r="C23" s="66" t="s">
        <v>52</v>
      </c>
      <c r="D23" s="34">
        <v>114</v>
      </c>
      <c r="E23" s="109">
        <v>21000</v>
      </c>
      <c r="F23"/>
    </row>
    <row r="24" spans="2:6" ht="25.5" customHeight="1" x14ac:dyDescent="0.25">
      <c r="B24" s="105">
        <v>18</v>
      </c>
      <c r="C24" s="66" t="s">
        <v>52</v>
      </c>
      <c r="D24" s="34">
        <v>115</v>
      </c>
      <c r="E24" s="109">
        <v>22000</v>
      </c>
      <c r="F24"/>
    </row>
    <row r="25" spans="2:6" ht="25.5" customHeight="1" x14ac:dyDescent="0.25">
      <c r="B25" s="105">
        <v>19</v>
      </c>
      <c r="C25" s="66" t="s">
        <v>52</v>
      </c>
      <c r="D25" s="34">
        <v>116</v>
      </c>
      <c r="E25" s="109">
        <v>45000</v>
      </c>
      <c r="F25"/>
    </row>
    <row r="26" spans="2:6" ht="25.5" customHeight="1" x14ac:dyDescent="0.25">
      <c r="B26" s="105">
        <v>20</v>
      </c>
      <c r="C26" s="66" t="s">
        <v>52</v>
      </c>
      <c r="D26" s="34">
        <v>117</v>
      </c>
      <c r="E26" s="109">
        <v>28000</v>
      </c>
      <c r="F26"/>
    </row>
    <row r="27" spans="2:6" ht="25.5" customHeight="1" x14ac:dyDescent="0.25">
      <c r="B27" s="105">
        <v>21</v>
      </c>
      <c r="C27" s="66" t="s">
        <v>52</v>
      </c>
      <c r="D27" s="34">
        <v>120</v>
      </c>
      <c r="E27" s="109">
        <v>45000</v>
      </c>
      <c r="F27"/>
    </row>
    <row r="28" spans="2:6" ht="25.5" customHeight="1" x14ac:dyDescent="0.25">
      <c r="B28" s="105">
        <v>22</v>
      </c>
      <c r="C28" s="66" t="s">
        <v>52</v>
      </c>
      <c r="D28" s="34">
        <v>121</v>
      </c>
      <c r="E28" s="109">
        <v>32000</v>
      </c>
      <c r="F28"/>
    </row>
    <row r="29" spans="2:6" ht="25.5" customHeight="1" thickBot="1" x14ac:dyDescent="0.3">
      <c r="B29" s="106">
        <v>23</v>
      </c>
      <c r="C29" s="68" t="s">
        <v>52</v>
      </c>
      <c r="D29" s="35">
        <v>132</v>
      </c>
      <c r="E29" s="110">
        <v>113000</v>
      </c>
      <c r="F29"/>
    </row>
    <row r="30" spans="2:6" ht="25.5" customHeight="1" x14ac:dyDescent="0.25">
      <c r="B30" s="178" t="s">
        <v>102</v>
      </c>
      <c r="C30" s="179"/>
      <c r="D30" s="179"/>
      <c r="E30" s="75">
        <f>SUM(E7:E29)</f>
        <v>5367700</v>
      </c>
      <c r="F30"/>
    </row>
    <row r="31" spans="2:6" ht="25.5" customHeight="1" thickBot="1" x14ac:dyDescent="0.3">
      <c r="B31" s="180" t="s">
        <v>90</v>
      </c>
      <c r="C31" s="181"/>
      <c r="D31" s="182"/>
      <c r="E31" s="26">
        <f>E30-E30/1.1</f>
        <v>487972.72727272753</v>
      </c>
      <c r="F31"/>
    </row>
    <row r="32" spans="2:6" x14ac:dyDescent="0.25">
      <c r="E32"/>
      <c r="F32"/>
    </row>
    <row r="33" spans="5:6" x14ac:dyDescent="0.25">
      <c r="E33"/>
      <c r="F33"/>
    </row>
    <row r="34" spans="5:6" x14ac:dyDescent="0.25">
      <c r="E34"/>
      <c r="F34"/>
    </row>
    <row r="35" spans="5:6" x14ac:dyDescent="0.25">
      <c r="E35"/>
      <c r="F35"/>
    </row>
    <row r="36" spans="5:6" x14ac:dyDescent="0.25">
      <c r="E36"/>
      <c r="F36"/>
    </row>
    <row r="37" spans="5:6" x14ac:dyDescent="0.25">
      <c r="F37"/>
    </row>
    <row r="38" spans="5:6" x14ac:dyDescent="0.25">
      <c r="F38"/>
    </row>
    <row r="39" spans="5:6" x14ac:dyDescent="0.25">
      <c r="F39"/>
    </row>
    <row r="40" spans="5:6" x14ac:dyDescent="0.25">
      <c r="F40"/>
    </row>
    <row r="41" spans="5:6" x14ac:dyDescent="0.25">
      <c r="F41"/>
    </row>
    <row r="42" spans="5:6" x14ac:dyDescent="0.25">
      <c r="F42"/>
    </row>
    <row r="43" spans="5:6" x14ac:dyDescent="0.25">
      <c r="F43"/>
    </row>
    <row r="44" spans="5:6" x14ac:dyDescent="0.25">
      <c r="F44"/>
    </row>
    <row r="45" spans="5:6" x14ac:dyDescent="0.25">
      <c r="F45"/>
    </row>
  </sheetData>
  <mergeCells count="3">
    <mergeCell ref="C6:D6"/>
    <mergeCell ref="B30:D30"/>
    <mergeCell ref="B31:D31"/>
  </mergeCells>
  <phoneticPr fontId="15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0" fitToHeight="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3709-CCCF-40EE-8836-E94FD7EC78C2}">
  <sheetPr>
    <outlinePr summaryBelow="0" summaryRight="0"/>
    <pageSetUpPr fitToPage="1"/>
  </sheetPr>
  <dimension ref="A2:Q36"/>
  <sheetViews>
    <sheetView topLeftCell="A11" workbookViewId="0">
      <selection activeCell="O20" sqref="O20:Q20"/>
    </sheetView>
  </sheetViews>
  <sheetFormatPr defaultColWidth="14.42578125" defaultRowHeight="15" customHeight="1" x14ac:dyDescent="0.25"/>
  <cols>
    <col min="1" max="13" width="5.5703125" customWidth="1"/>
    <col min="14" max="14" width="4.7109375" customWidth="1"/>
    <col min="15" max="15" width="9.85546875" customWidth="1"/>
    <col min="16" max="16" width="5.5703125" customWidth="1"/>
    <col min="17" max="17" width="6.7109375" customWidth="1"/>
  </cols>
  <sheetData>
    <row r="2" spans="1:17" ht="30" customHeight="1" x14ac:dyDescent="0.25">
      <c r="A2" s="1"/>
    </row>
    <row r="3" spans="1:17" ht="30" customHeight="1" x14ac:dyDescent="0.25">
      <c r="A3" s="125" t="s">
        <v>87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</row>
    <row r="4" spans="1:17" ht="30" customHeight="1" x14ac:dyDescent="0.25">
      <c r="A4" s="127"/>
      <c r="B4" s="126"/>
      <c r="C4" s="126"/>
      <c r="D4" s="126"/>
      <c r="E4" s="126"/>
      <c r="F4" s="126"/>
      <c r="G4" s="126"/>
      <c r="H4" s="128"/>
      <c r="I4" s="126"/>
      <c r="J4" s="4"/>
      <c r="K4" s="4"/>
      <c r="L4" s="5"/>
      <c r="M4" s="5"/>
      <c r="N4" s="5"/>
      <c r="O4" s="129"/>
      <c r="P4" s="126"/>
      <c r="Q4" s="126"/>
    </row>
    <row r="5" spans="1:17" ht="30" customHeight="1" x14ac:dyDescent="0.25">
      <c r="A5" s="130" t="s">
        <v>80</v>
      </c>
      <c r="B5" s="131"/>
      <c r="C5" s="131"/>
      <c r="D5" s="131"/>
      <c r="E5" s="131"/>
      <c r="F5" s="131"/>
      <c r="G5" s="131"/>
      <c r="H5" s="128" t="s">
        <v>1</v>
      </c>
      <c r="I5" s="126"/>
      <c r="J5" s="4"/>
      <c r="K5" s="4"/>
      <c r="L5" s="7" t="s">
        <v>2</v>
      </c>
      <c r="M5" s="129" t="s">
        <v>95</v>
      </c>
      <c r="N5" s="126"/>
      <c r="O5" s="126"/>
      <c r="P5" s="126"/>
      <c r="Q5" s="126"/>
    </row>
    <row r="6" spans="1:17" ht="11.25" customHeight="1" x14ac:dyDescent="0.25">
      <c r="A6" s="2"/>
      <c r="B6" s="2"/>
      <c r="C6" s="2"/>
      <c r="D6" s="2"/>
      <c r="E6" s="2"/>
      <c r="F6" s="2"/>
      <c r="G6" s="2"/>
      <c r="H6" s="3"/>
      <c r="I6" s="3"/>
      <c r="J6" s="4"/>
      <c r="K6" s="4"/>
      <c r="L6" s="5"/>
      <c r="M6" s="5"/>
      <c r="N6" s="8"/>
      <c r="O6" s="8"/>
      <c r="P6" s="8"/>
      <c r="Q6" s="8"/>
    </row>
    <row r="7" spans="1:17" ht="9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24.75" customHeight="1" x14ac:dyDescent="0.25">
      <c r="A8" s="132"/>
      <c r="B8" s="126"/>
      <c r="C8" s="133"/>
      <c r="D8" s="126"/>
      <c r="E8" s="126"/>
      <c r="F8" s="126"/>
      <c r="G8" s="126"/>
      <c r="H8" s="126"/>
      <c r="I8" s="126"/>
      <c r="J8" s="4"/>
      <c r="K8" s="5"/>
      <c r="L8" s="123" t="s">
        <v>35</v>
      </c>
      <c r="M8" s="124"/>
      <c r="N8" s="124"/>
      <c r="O8" s="124"/>
      <c r="P8" s="124"/>
      <c r="Q8" s="124"/>
    </row>
    <row r="9" spans="1:17" ht="19.5" customHeight="1" x14ac:dyDescent="0.25">
      <c r="A9" s="4"/>
      <c r="B9" s="134" t="s">
        <v>81</v>
      </c>
      <c r="C9" s="126"/>
      <c r="D9" s="126"/>
      <c r="E9" s="126"/>
      <c r="F9" s="126"/>
      <c r="G9" s="126"/>
      <c r="H9" s="126"/>
      <c r="I9" s="126"/>
      <c r="J9" s="126"/>
      <c r="K9" s="5"/>
      <c r="L9" s="123" t="s">
        <v>36</v>
      </c>
      <c r="M9" s="124"/>
      <c r="N9" s="124"/>
      <c r="O9" s="124"/>
      <c r="P9" s="124"/>
      <c r="Q9" s="124"/>
    </row>
    <row r="10" spans="1:17" ht="19.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5"/>
      <c r="L10" s="123" t="s">
        <v>37</v>
      </c>
      <c r="M10" s="124"/>
      <c r="N10" s="124"/>
      <c r="O10" s="124"/>
      <c r="P10" s="124"/>
      <c r="Q10" s="124"/>
    </row>
    <row r="11" spans="1:17" ht="19.5" customHeight="1" x14ac:dyDescent="0.25">
      <c r="A11" s="5" t="s">
        <v>66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123" t="s">
        <v>38</v>
      </c>
      <c r="M11" s="123"/>
      <c r="N11" s="123"/>
      <c r="O11" s="123"/>
      <c r="P11" s="123"/>
      <c r="Q11" s="123"/>
    </row>
    <row r="12" spans="1:17" ht="19.5" customHeight="1" x14ac:dyDescent="0.25">
      <c r="A12" s="5" t="s">
        <v>67</v>
      </c>
      <c r="B12" s="4"/>
      <c r="C12" s="4"/>
      <c r="D12" s="4"/>
      <c r="E12" s="4"/>
      <c r="F12" s="4"/>
      <c r="G12" s="4"/>
      <c r="H12" s="4"/>
      <c r="I12" s="4"/>
      <c r="J12" s="4"/>
      <c r="K12" s="6"/>
      <c r="L12" s="123" t="s">
        <v>39</v>
      </c>
      <c r="M12" s="123"/>
      <c r="N12" s="123"/>
      <c r="O12" s="123"/>
      <c r="P12" s="123"/>
      <c r="Q12" s="123"/>
    </row>
    <row r="13" spans="1:17" ht="19.5" customHeight="1" x14ac:dyDescent="0.25">
      <c r="A13" s="87" t="s">
        <v>65</v>
      </c>
      <c r="B13" s="5"/>
      <c r="C13" s="5"/>
      <c r="D13" s="5"/>
      <c r="E13" s="5"/>
      <c r="F13" s="5"/>
      <c r="G13" s="5"/>
      <c r="H13" s="5"/>
      <c r="I13" s="5"/>
      <c r="J13" s="5"/>
      <c r="K13" s="6"/>
      <c r="L13" s="6"/>
      <c r="M13" s="134" t="s">
        <v>103</v>
      </c>
      <c r="N13" s="126"/>
      <c r="O13" s="126"/>
      <c r="P13" s="126"/>
      <c r="Q13" s="126"/>
    </row>
    <row r="14" spans="1:17" ht="19.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129"/>
      <c r="L14" s="126"/>
      <c r="M14" s="134" t="s">
        <v>34</v>
      </c>
      <c r="N14" s="126"/>
      <c r="O14" s="126"/>
      <c r="P14" s="126"/>
      <c r="Q14" s="126"/>
    </row>
    <row r="15" spans="1:17" ht="9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6"/>
      <c r="L15" s="6"/>
      <c r="M15" s="5"/>
      <c r="N15" s="5"/>
      <c r="O15" s="5"/>
      <c r="P15" s="5"/>
      <c r="Q15" s="5"/>
    </row>
    <row r="16" spans="1:17" ht="30" customHeight="1" thickBot="1" x14ac:dyDescent="0.3">
      <c r="A16" s="136" t="s">
        <v>101</v>
      </c>
      <c r="B16" s="137"/>
      <c r="C16" s="137"/>
      <c r="D16" s="138">
        <f>-O27</f>
        <v>-97200</v>
      </c>
      <c r="E16" s="137"/>
      <c r="F16" s="137"/>
      <c r="G16" s="137"/>
      <c r="H16" s="139"/>
      <c r="I16" s="126"/>
      <c r="J16" s="129"/>
      <c r="K16" s="126"/>
      <c r="L16" s="126"/>
      <c r="M16" s="140"/>
      <c r="N16" s="126"/>
      <c r="O16" s="126"/>
      <c r="P16" s="126"/>
      <c r="Q16" s="126"/>
    </row>
    <row r="17" spans="1:17" ht="9.75" customHeight="1" thickTop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24.75" customHeight="1" x14ac:dyDescent="0.25">
      <c r="A18" s="183" t="s">
        <v>11</v>
      </c>
      <c r="B18" s="170"/>
      <c r="C18" s="183" t="s">
        <v>12</v>
      </c>
      <c r="D18" s="170"/>
      <c r="E18" s="170"/>
      <c r="F18" s="170"/>
      <c r="G18" s="170"/>
      <c r="H18" s="170"/>
      <c r="I18" s="170"/>
      <c r="J18" s="170"/>
      <c r="K18" s="170"/>
      <c r="L18" s="170"/>
      <c r="M18" s="183" t="s">
        <v>13</v>
      </c>
      <c r="N18" s="170"/>
      <c r="O18" s="183" t="s">
        <v>84</v>
      </c>
      <c r="P18" s="170"/>
      <c r="Q18" s="148"/>
    </row>
    <row r="19" spans="1:17" ht="19.5" customHeight="1" x14ac:dyDescent="0.25">
      <c r="A19" s="147">
        <v>45632</v>
      </c>
      <c r="B19" s="148"/>
      <c r="C19" s="156" t="s">
        <v>104</v>
      </c>
      <c r="D19" s="157"/>
      <c r="E19" s="157"/>
      <c r="F19" s="157"/>
      <c r="G19" s="157"/>
      <c r="H19" s="157"/>
      <c r="I19" s="157"/>
      <c r="J19" s="157"/>
      <c r="K19" s="157"/>
      <c r="L19" s="158"/>
      <c r="M19" s="149">
        <v>1</v>
      </c>
      <c r="N19" s="143"/>
      <c r="O19" s="165">
        <f>【明細書】JTLラスト!E6</f>
        <v>108000</v>
      </c>
      <c r="P19" s="142"/>
      <c r="Q19" s="143"/>
    </row>
    <row r="20" spans="1:17" ht="19.5" customHeight="1" x14ac:dyDescent="0.25">
      <c r="A20" s="147">
        <v>45632</v>
      </c>
      <c r="B20" s="148"/>
      <c r="C20" s="156" t="s">
        <v>105</v>
      </c>
      <c r="D20" s="157"/>
      <c r="E20" s="157"/>
      <c r="F20" s="157"/>
      <c r="G20" s="157"/>
      <c r="H20" s="157"/>
      <c r="I20" s="157"/>
      <c r="J20" s="157"/>
      <c r="K20" s="157"/>
      <c r="L20" s="158"/>
      <c r="M20" s="149">
        <v>1</v>
      </c>
      <c r="N20" s="143"/>
      <c r="O20" s="150">
        <v>-10800</v>
      </c>
      <c r="P20" s="151"/>
      <c r="Q20" s="152"/>
    </row>
    <row r="21" spans="1:17" ht="19.5" customHeight="1" x14ac:dyDescent="0.25">
      <c r="A21" s="147"/>
      <c r="B21" s="148"/>
      <c r="C21" s="159"/>
      <c r="D21" s="160"/>
      <c r="E21" s="160"/>
      <c r="F21" s="160"/>
      <c r="G21" s="160"/>
      <c r="H21" s="160"/>
      <c r="I21" s="160"/>
      <c r="J21" s="160"/>
      <c r="K21" s="160"/>
      <c r="L21" s="161"/>
      <c r="M21" s="149"/>
      <c r="N21" s="143"/>
      <c r="O21" s="150"/>
      <c r="P21" s="151"/>
      <c r="Q21" s="152"/>
    </row>
    <row r="22" spans="1:17" ht="19.5" customHeight="1" x14ac:dyDescent="0.25">
      <c r="A22" s="147"/>
      <c r="B22" s="148"/>
      <c r="C22" s="156"/>
      <c r="D22" s="157"/>
      <c r="E22" s="157"/>
      <c r="F22" s="157"/>
      <c r="G22" s="157"/>
      <c r="H22" s="157"/>
      <c r="I22" s="157"/>
      <c r="J22" s="157"/>
      <c r="K22" s="157"/>
      <c r="L22" s="158"/>
      <c r="M22" s="149"/>
      <c r="N22" s="143"/>
      <c r="O22" s="165"/>
      <c r="P22" s="142"/>
      <c r="Q22" s="143"/>
    </row>
    <row r="23" spans="1:17" ht="19.5" customHeight="1" x14ac:dyDescent="0.25">
      <c r="A23" s="147"/>
      <c r="B23" s="148"/>
      <c r="C23" s="156"/>
      <c r="D23" s="157"/>
      <c r="E23" s="157"/>
      <c r="F23" s="157"/>
      <c r="G23" s="157"/>
      <c r="H23" s="157"/>
      <c r="I23" s="157"/>
      <c r="J23" s="157"/>
      <c r="K23" s="157"/>
      <c r="L23" s="158"/>
      <c r="M23" s="149"/>
      <c r="N23" s="143"/>
      <c r="O23" s="165"/>
      <c r="P23" s="142"/>
      <c r="Q23" s="143"/>
    </row>
    <row r="24" spans="1:17" ht="19.5" customHeight="1" x14ac:dyDescent="0.25">
      <c r="A24" s="174"/>
      <c r="B24" s="148"/>
      <c r="C24" s="184"/>
      <c r="D24" s="142"/>
      <c r="E24" s="142"/>
      <c r="F24" s="142"/>
      <c r="G24" s="142"/>
      <c r="H24" s="142"/>
      <c r="I24" s="142"/>
      <c r="J24" s="142"/>
      <c r="K24" s="142"/>
      <c r="L24" s="142"/>
      <c r="M24" s="175"/>
      <c r="N24" s="143"/>
      <c r="O24" s="165"/>
      <c r="P24" s="142"/>
      <c r="Q24" s="143"/>
    </row>
    <row r="25" spans="1:17" ht="19.5" customHeight="1" x14ac:dyDescent="0.25">
      <c r="A25" s="174"/>
      <c r="B25" s="148"/>
      <c r="C25" s="184"/>
      <c r="D25" s="142"/>
      <c r="E25" s="142"/>
      <c r="F25" s="142"/>
      <c r="G25" s="142"/>
      <c r="H25" s="142"/>
      <c r="I25" s="142"/>
      <c r="J25" s="142"/>
      <c r="K25" s="142"/>
      <c r="L25" s="142"/>
      <c r="M25" s="175"/>
      <c r="N25" s="143"/>
      <c r="O25" s="165"/>
      <c r="P25" s="142"/>
      <c r="Q25" s="143"/>
    </row>
    <row r="26" spans="1:17" ht="19.5" customHeight="1" x14ac:dyDescent="0.25">
      <c r="A26" s="174"/>
      <c r="B26" s="148"/>
      <c r="C26" s="157"/>
      <c r="D26" s="170"/>
      <c r="E26" s="170"/>
      <c r="F26" s="170"/>
      <c r="G26" s="170"/>
      <c r="H26" s="170"/>
      <c r="I26" s="170"/>
      <c r="J26" s="170"/>
      <c r="K26" s="170"/>
      <c r="L26" s="170"/>
      <c r="M26" s="175"/>
      <c r="N26" s="143"/>
      <c r="O26" s="165"/>
      <c r="P26" s="142"/>
      <c r="Q26" s="143"/>
    </row>
    <row r="27" spans="1:17" ht="26.25" customHeight="1" x14ac:dyDescent="0.25">
      <c r="A27" s="13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4"/>
      <c r="M27" s="169" t="s">
        <v>93</v>
      </c>
      <c r="N27" s="170"/>
      <c r="O27" s="171">
        <f>SUM(O19:Q26)</f>
        <v>97200</v>
      </c>
      <c r="P27" s="170"/>
      <c r="Q27" s="148"/>
    </row>
    <row r="28" spans="1:17" ht="26.2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4"/>
      <c r="M28" s="172" t="s">
        <v>94</v>
      </c>
      <c r="N28" s="173"/>
      <c r="O28" s="171">
        <f>O27-O27/1.1</f>
        <v>8836.3636363636469</v>
      </c>
      <c r="P28" s="170"/>
      <c r="Q28" s="148"/>
    </row>
    <row r="29" spans="1:17" ht="26.25" customHeight="1" x14ac:dyDescent="0.25">
      <c r="A29" s="5"/>
      <c r="B29" s="7"/>
      <c r="C29" s="7"/>
      <c r="D29" s="7"/>
      <c r="E29" s="7"/>
      <c r="F29" s="7"/>
      <c r="G29" s="7"/>
      <c r="H29" s="5"/>
      <c r="I29" s="5"/>
      <c r="J29" s="140"/>
      <c r="K29" s="126"/>
      <c r="L29" s="9"/>
      <c r="M29" s="9"/>
      <c r="N29" s="9"/>
      <c r="O29" s="9"/>
      <c r="P29" s="9"/>
      <c r="Q29" s="9"/>
    </row>
    <row r="30" spans="1:17" ht="18.75" customHeight="1" x14ac:dyDescent="0.25">
      <c r="A30" s="5"/>
      <c r="B30" s="1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ht="18.75" customHeight="1" x14ac:dyDescent="0.25">
      <c r="A31" s="5"/>
      <c r="B31" s="16"/>
      <c r="C31" s="16"/>
      <c r="D31" s="16"/>
      <c r="E31" s="16"/>
      <c r="F31" s="1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ht="19.5" customHeight="1" x14ac:dyDescent="0.25">
      <c r="A32" s="141" t="s">
        <v>17</v>
      </c>
      <c r="B32" s="143"/>
      <c r="C32" s="17" t="s">
        <v>18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9"/>
    </row>
    <row r="33" spans="1:17" ht="19.5" customHeight="1" x14ac:dyDescent="0.25">
      <c r="A33" s="166"/>
      <c r="B33" s="146"/>
      <c r="C33" s="4" t="s">
        <v>19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20"/>
    </row>
    <row r="34" spans="1:17" ht="19.5" customHeight="1" x14ac:dyDescent="0.25">
      <c r="A34" s="166"/>
      <c r="B34" s="146"/>
      <c r="C34" s="168" t="s">
        <v>32</v>
      </c>
      <c r="D34" s="126"/>
      <c r="E34" s="126"/>
      <c r="F34" s="126"/>
      <c r="G34" s="126"/>
      <c r="H34" s="5"/>
      <c r="I34" s="5"/>
      <c r="J34" s="5"/>
      <c r="K34" s="5"/>
      <c r="L34" s="5"/>
      <c r="M34" s="5"/>
      <c r="N34" s="5"/>
      <c r="O34" s="5"/>
      <c r="P34" s="5"/>
      <c r="Q34" s="20"/>
    </row>
    <row r="35" spans="1:17" ht="19.5" customHeight="1" x14ac:dyDescent="0.25">
      <c r="A35" s="167"/>
      <c r="B35" s="163"/>
      <c r="C35" s="21" t="s">
        <v>33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2"/>
    </row>
    <row r="36" spans="1:17" ht="19.5" customHeight="1" x14ac:dyDescent="0.25">
      <c r="A36" s="23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</sheetData>
  <mergeCells count="66">
    <mergeCell ref="M28:N28"/>
    <mergeCell ref="O28:Q28"/>
    <mergeCell ref="J29:K29"/>
    <mergeCell ref="A32:B35"/>
    <mergeCell ref="C34:G34"/>
    <mergeCell ref="A26:B26"/>
    <mergeCell ref="C26:L26"/>
    <mergeCell ref="M26:N26"/>
    <mergeCell ref="O26:Q26"/>
    <mergeCell ref="M27:N27"/>
    <mergeCell ref="O27:Q27"/>
    <mergeCell ref="A24:B24"/>
    <mergeCell ref="C24:L24"/>
    <mergeCell ref="M24:N24"/>
    <mergeCell ref="O24:Q24"/>
    <mergeCell ref="A25:B25"/>
    <mergeCell ref="C25:L25"/>
    <mergeCell ref="M25:N25"/>
    <mergeCell ref="O25:Q25"/>
    <mergeCell ref="A22:B22"/>
    <mergeCell ref="C22:L22"/>
    <mergeCell ref="M22:N22"/>
    <mergeCell ref="O22:Q22"/>
    <mergeCell ref="A23:B23"/>
    <mergeCell ref="C23:L23"/>
    <mergeCell ref="M23:N23"/>
    <mergeCell ref="O23:Q23"/>
    <mergeCell ref="A20:B20"/>
    <mergeCell ref="C20:L20"/>
    <mergeCell ref="M20:N20"/>
    <mergeCell ref="O20:Q20"/>
    <mergeCell ref="A21:B21"/>
    <mergeCell ref="C21:L21"/>
    <mergeCell ref="M21:N21"/>
    <mergeCell ref="O21:Q21"/>
    <mergeCell ref="A18:B18"/>
    <mergeCell ref="C18:L18"/>
    <mergeCell ref="M18:N18"/>
    <mergeCell ref="O18:Q18"/>
    <mergeCell ref="A19:B19"/>
    <mergeCell ref="C19:L19"/>
    <mergeCell ref="M19:N19"/>
    <mergeCell ref="O19:Q19"/>
    <mergeCell ref="L11:Q11"/>
    <mergeCell ref="L12:Q12"/>
    <mergeCell ref="M13:Q13"/>
    <mergeCell ref="K14:L14"/>
    <mergeCell ref="M14:Q14"/>
    <mergeCell ref="A16:C16"/>
    <mergeCell ref="D16:G16"/>
    <mergeCell ref="H16:I16"/>
    <mergeCell ref="J16:L16"/>
    <mergeCell ref="M16:Q16"/>
    <mergeCell ref="L10:Q10"/>
    <mergeCell ref="A3:Q3"/>
    <mergeCell ref="A4:G4"/>
    <mergeCell ref="H4:I4"/>
    <mergeCell ref="O4:Q4"/>
    <mergeCell ref="A5:G5"/>
    <mergeCell ref="H5:I5"/>
    <mergeCell ref="M5:Q5"/>
    <mergeCell ref="A8:B8"/>
    <mergeCell ref="C8:I8"/>
    <mergeCell ref="L8:Q8"/>
    <mergeCell ref="B9:J9"/>
    <mergeCell ref="L9:Q9"/>
  </mergeCells>
  <phoneticPr fontId="15"/>
  <pageMargins left="0.7" right="0.7" top="0.75" bottom="0.75" header="0.3" footer="0.3"/>
  <pageSetup paperSize="9" scale="87" fitToHeight="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3D1E6-0454-4F62-B483-0505EF461DE7}">
  <dimension ref="B3:E7"/>
  <sheetViews>
    <sheetView zoomScale="90" zoomScaleNormal="90" workbookViewId="0">
      <selection activeCell="E6" sqref="E6"/>
    </sheetView>
  </sheetViews>
  <sheetFormatPr defaultRowHeight="15" x14ac:dyDescent="0.25"/>
  <cols>
    <col min="2" max="4" width="8.42578125" customWidth="1"/>
    <col min="5" max="5" width="21.28515625" bestFit="1" customWidth="1"/>
  </cols>
  <sheetData>
    <row r="3" spans="2:5" ht="15.75" thickBot="1" x14ac:dyDescent="0.3"/>
    <row r="4" spans="2:5" ht="15.75" thickBot="1" x14ac:dyDescent="0.3">
      <c r="B4" s="103" t="s">
        <v>50</v>
      </c>
      <c r="C4" s="176" t="s">
        <v>46</v>
      </c>
      <c r="D4" s="177"/>
      <c r="E4" s="111" t="s">
        <v>42</v>
      </c>
    </row>
    <row r="5" spans="2:5" ht="15.75" thickBot="1" x14ac:dyDescent="0.3">
      <c r="B5" s="104">
        <v>1</v>
      </c>
      <c r="C5" s="88" t="s">
        <v>57</v>
      </c>
      <c r="D5" s="65">
        <v>14</v>
      </c>
      <c r="E5" s="107">
        <v>108000</v>
      </c>
    </row>
    <row r="6" spans="2:5" ht="18.75" x14ac:dyDescent="0.25">
      <c r="B6" s="178" t="s">
        <v>102</v>
      </c>
      <c r="C6" s="179"/>
      <c r="D6" s="179"/>
      <c r="E6" s="75">
        <f>SUM(E5:E5)</f>
        <v>108000</v>
      </c>
    </row>
    <row r="7" spans="2:5" ht="15.75" thickBot="1" x14ac:dyDescent="0.3">
      <c r="B7" s="180" t="s">
        <v>90</v>
      </c>
      <c r="C7" s="181"/>
      <c r="D7" s="182"/>
      <c r="E7" s="26">
        <f>E6-E6/1.1</f>
        <v>9818.1818181818235</v>
      </c>
    </row>
  </sheetData>
  <mergeCells count="3">
    <mergeCell ref="C4:D4"/>
    <mergeCell ref="B6:D6"/>
    <mergeCell ref="B7:D7"/>
  </mergeCells>
  <phoneticPr fontId="15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BF1CC-7820-4E4C-87BD-7AD497ECA7AF}">
  <sheetPr>
    <outlinePr summaryBelow="0" summaryRight="0"/>
    <pageSetUpPr fitToPage="1"/>
  </sheetPr>
  <dimension ref="A2:Q36"/>
  <sheetViews>
    <sheetView topLeftCell="A11" zoomScale="80" zoomScaleNormal="80" workbookViewId="0">
      <selection activeCell="B9" sqref="B9:J9"/>
    </sheetView>
  </sheetViews>
  <sheetFormatPr defaultColWidth="14.42578125" defaultRowHeight="15" customHeight="1" x14ac:dyDescent="0.25"/>
  <cols>
    <col min="1" max="13" width="5.5703125" customWidth="1"/>
    <col min="14" max="14" width="4.7109375" customWidth="1"/>
    <col min="15" max="15" width="9.85546875" customWidth="1"/>
    <col min="16" max="16" width="5.5703125" customWidth="1"/>
    <col min="17" max="17" width="6.7109375" customWidth="1"/>
  </cols>
  <sheetData>
    <row r="2" spans="1:17" ht="30" customHeight="1" x14ac:dyDescent="0.25">
      <c r="A2" s="1"/>
    </row>
    <row r="3" spans="1:17" ht="30" customHeight="1" x14ac:dyDescent="0.25">
      <c r="A3" s="125" t="s">
        <v>87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</row>
    <row r="4" spans="1:17" ht="30" customHeight="1" x14ac:dyDescent="0.25">
      <c r="A4" s="127"/>
      <c r="B4" s="126"/>
      <c r="C4" s="126"/>
      <c r="D4" s="126"/>
      <c r="E4" s="126"/>
      <c r="F4" s="126"/>
      <c r="G4" s="126"/>
      <c r="H4" s="128"/>
      <c r="I4" s="126"/>
      <c r="J4" s="4"/>
      <c r="K4" s="4"/>
      <c r="L4" s="5"/>
      <c r="M4" s="5"/>
      <c r="N4" s="5"/>
      <c r="O4" s="129"/>
      <c r="P4" s="126"/>
      <c r="Q4" s="126"/>
    </row>
    <row r="5" spans="1:17" ht="30" customHeight="1" x14ac:dyDescent="0.25">
      <c r="A5" s="130" t="s">
        <v>80</v>
      </c>
      <c r="B5" s="131"/>
      <c r="C5" s="131"/>
      <c r="D5" s="131"/>
      <c r="E5" s="131"/>
      <c r="F5" s="131"/>
      <c r="G5" s="131"/>
      <c r="H5" s="128" t="s">
        <v>1</v>
      </c>
      <c r="I5" s="126"/>
      <c r="J5" s="4"/>
      <c r="K5" s="4"/>
      <c r="L5" s="7" t="s">
        <v>2</v>
      </c>
      <c r="M5" s="129" t="s">
        <v>95</v>
      </c>
      <c r="N5" s="126"/>
      <c r="O5" s="126"/>
      <c r="P5" s="126"/>
      <c r="Q5" s="126"/>
    </row>
    <row r="6" spans="1:17" ht="11.25" customHeight="1" x14ac:dyDescent="0.25">
      <c r="A6" s="2"/>
      <c r="B6" s="2"/>
      <c r="C6" s="2"/>
      <c r="D6" s="2"/>
      <c r="E6" s="2"/>
      <c r="F6" s="2"/>
      <c r="G6" s="2"/>
      <c r="H6" s="3"/>
      <c r="I6" s="3"/>
      <c r="J6" s="4"/>
      <c r="K6" s="4"/>
      <c r="L6" s="5"/>
      <c r="M6" s="5"/>
      <c r="N6" s="8"/>
      <c r="O6" s="8"/>
      <c r="P6" s="8"/>
      <c r="Q6" s="8"/>
    </row>
    <row r="7" spans="1:17" ht="9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24.75" customHeight="1" x14ac:dyDescent="0.25">
      <c r="A8" s="132"/>
      <c r="B8" s="126"/>
      <c r="C8" s="133"/>
      <c r="D8" s="126"/>
      <c r="E8" s="126"/>
      <c r="F8" s="126"/>
      <c r="G8" s="126"/>
      <c r="H8" s="126"/>
      <c r="I8" s="126"/>
      <c r="J8" s="4"/>
      <c r="K8" s="5"/>
      <c r="L8" s="123" t="s">
        <v>35</v>
      </c>
      <c r="M8" s="124"/>
      <c r="N8" s="124"/>
      <c r="O8" s="124"/>
      <c r="P8" s="124"/>
      <c r="Q8" s="124"/>
    </row>
    <row r="9" spans="1:17" ht="19.5" customHeight="1" x14ac:dyDescent="0.25">
      <c r="A9" s="4"/>
      <c r="B9" s="134" t="s">
        <v>81</v>
      </c>
      <c r="C9" s="126"/>
      <c r="D9" s="126"/>
      <c r="E9" s="126"/>
      <c r="F9" s="126"/>
      <c r="G9" s="126"/>
      <c r="H9" s="126"/>
      <c r="I9" s="126"/>
      <c r="J9" s="126"/>
      <c r="K9" s="5"/>
      <c r="L9" s="123" t="s">
        <v>36</v>
      </c>
      <c r="M9" s="124"/>
      <c r="N9" s="124"/>
      <c r="O9" s="124"/>
      <c r="P9" s="124"/>
      <c r="Q9" s="124"/>
    </row>
    <row r="10" spans="1:17" ht="19.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5"/>
      <c r="L10" s="123" t="s">
        <v>37</v>
      </c>
      <c r="M10" s="124"/>
      <c r="N10" s="124"/>
      <c r="O10" s="124"/>
      <c r="P10" s="124"/>
      <c r="Q10" s="124"/>
    </row>
    <row r="11" spans="1:17" ht="19.5" customHeight="1" x14ac:dyDescent="0.25">
      <c r="A11" s="5" t="s">
        <v>66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123" t="s">
        <v>38</v>
      </c>
      <c r="M11" s="123"/>
      <c r="N11" s="123"/>
      <c r="O11" s="123"/>
      <c r="P11" s="123"/>
      <c r="Q11" s="123"/>
    </row>
    <row r="12" spans="1:17" ht="19.5" customHeight="1" x14ac:dyDescent="0.25">
      <c r="A12" s="5" t="s">
        <v>67</v>
      </c>
      <c r="B12" s="4"/>
      <c r="C12" s="4"/>
      <c r="D12" s="4"/>
      <c r="E12" s="4"/>
      <c r="F12" s="4"/>
      <c r="G12" s="4"/>
      <c r="H12" s="4"/>
      <c r="I12" s="4"/>
      <c r="J12" s="4"/>
      <c r="K12" s="6"/>
      <c r="L12" s="123" t="s">
        <v>39</v>
      </c>
      <c r="M12" s="123"/>
      <c r="N12" s="123"/>
      <c r="O12" s="123"/>
      <c r="P12" s="123"/>
      <c r="Q12" s="123"/>
    </row>
    <row r="13" spans="1:17" ht="19.5" customHeight="1" x14ac:dyDescent="0.25">
      <c r="A13" s="87" t="s">
        <v>65</v>
      </c>
      <c r="B13" s="5"/>
      <c r="C13" s="5"/>
      <c r="D13" s="5"/>
      <c r="E13" s="5"/>
      <c r="F13" s="5"/>
      <c r="G13" s="5"/>
      <c r="H13" s="5"/>
      <c r="I13" s="5"/>
      <c r="J13" s="5"/>
      <c r="K13" s="6"/>
      <c r="L13" s="6"/>
      <c r="M13" s="134" t="s">
        <v>103</v>
      </c>
      <c r="N13" s="126"/>
      <c r="O13" s="126"/>
      <c r="P13" s="126"/>
      <c r="Q13" s="126"/>
    </row>
    <row r="14" spans="1:17" ht="19.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129"/>
      <c r="L14" s="126"/>
      <c r="M14" s="134" t="s">
        <v>34</v>
      </c>
      <c r="N14" s="126"/>
      <c r="O14" s="126"/>
      <c r="P14" s="126"/>
      <c r="Q14" s="126"/>
    </row>
    <row r="15" spans="1:17" ht="9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6"/>
      <c r="L15" s="6"/>
      <c r="M15" s="5"/>
      <c r="N15" s="5"/>
      <c r="O15" s="5"/>
      <c r="P15" s="5"/>
      <c r="Q15" s="5"/>
    </row>
    <row r="16" spans="1:17" ht="30" customHeight="1" thickBot="1" x14ac:dyDescent="0.3">
      <c r="A16" s="136" t="s">
        <v>101</v>
      </c>
      <c r="B16" s="137"/>
      <c r="C16" s="137"/>
      <c r="D16" s="138">
        <f>-O27</f>
        <v>-18000</v>
      </c>
      <c r="E16" s="137"/>
      <c r="F16" s="137"/>
      <c r="G16" s="137"/>
      <c r="H16" s="139"/>
      <c r="I16" s="126"/>
      <c r="J16" s="129"/>
      <c r="K16" s="126"/>
      <c r="L16" s="126"/>
      <c r="M16" s="140"/>
      <c r="N16" s="126"/>
      <c r="O16" s="126"/>
      <c r="P16" s="126"/>
      <c r="Q16" s="126"/>
    </row>
    <row r="17" spans="1:17" ht="9.75" customHeight="1" thickTop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24.75" customHeight="1" x14ac:dyDescent="0.25">
      <c r="A18" s="183" t="s">
        <v>11</v>
      </c>
      <c r="B18" s="170"/>
      <c r="C18" s="183" t="s">
        <v>12</v>
      </c>
      <c r="D18" s="170"/>
      <c r="E18" s="170"/>
      <c r="F18" s="170"/>
      <c r="G18" s="170"/>
      <c r="H18" s="170"/>
      <c r="I18" s="170"/>
      <c r="J18" s="170"/>
      <c r="K18" s="170"/>
      <c r="L18" s="170"/>
      <c r="M18" s="183" t="s">
        <v>13</v>
      </c>
      <c r="N18" s="170"/>
      <c r="O18" s="183" t="s">
        <v>84</v>
      </c>
      <c r="P18" s="170"/>
      <c r="Q18" s="148"/>
    </row>
    <row r="19" spans="1:17" ht="19.5" customHeight="1" x14ac:dyDescent="0.25">
      <c r="A19" s="147">
        <v>45632</v>
      </c>
      <c r="B19" s="148"/>
      <c r="C19" s="156" t="s">
        <v>104</v>
      </c>
      <c r="D19" s="157"/>
      <c r="E19" s="157"/>
      <c r="F19" s="157"/>
      <c r="G19" s="157"/>
      <c r="H19" s="157"/>
      <c r="I19" s="157"/>
      <c r="J19" s="157"/>
      <c r="K19" s="157"/>
      <c r="L19" s="158"/>
      <c r="M19" s="149">
        <v>1</v>
      </c>
      <c r="N19" s="143"/>
      <c r="O19" s="165">
        <f>【明細書】アイベックスライフラスト!E6</f>
        <v>20000</v>
      </c>
      <c r="P19" s="142"/>
      <c r="Q19" s="143"/>
    </row>
    <row r="20" spans="1:17" ht="19.5" customHeight="1" x14ac:dyDescent="0.25">
      <c r="A20" s="147">
        <v>45632</v>
      </c>
      <c r="B20" s="148"/>
      <c r="C20" s="156" t="s">
        <v>105</v>
      </c>
      <c r="D20" s="157"/>
      <c r="E20" s="157"/>
      <c r="F20" s="157"/>
      <c r="G20" s="157"/>
      <c r="H20" s="157"/>
      <c r="I20" s="157"/>
      <c r="J20" s="157"/>
      <c r="K20" s="157"/>
      <c r="L20" s="158"/>
      <c r="M20" s="149">
        <v>1</v>
      </c>
      <c r="N20" s="143"/>
      <c r="O20" s="150">
        <v>-2000</v>
      </c>
      <c r="P20" s="151"/>
      <c r="Q20" s="152"/>
    </row>
    <row r="21" spans="1:17" ht="19.5" customHeight="1" x14ac:dyDescent="0.25">
      <c r="A21" s="147"/>
      <c r="B21" s="148"/>
      <c r="C21" s="159"/>
      <c r="D21" s="160"/>
      <c r="E21" s="160"/>
      <c r="F21" s="160"/>
      <c r="G21" s="160"/>
      <c r="H21" s="160"/>
      <c r="I21" s="160"/>
      <c r="J21" s="160"/>
      <c r="K21" s="160"/>
      <c r="L21" s="161"/>
      <c r="M21" s="149"/>
      <c r="N21" s="143"/>
      <c r="O21" s="150"/>
      <c r="P21" s="151"/>
      <c r="Q21" s="152"/>
    </row>
    <row r="22" spans="1:17" ht="19.5" customHeight="1" x14ac:dyDescent="0.25">
      <c r="A22" s="147"/>
      <c r="B22" s="148"/>
      <c r="C22" s="156"/>
      <c r="D22" s="157"/>
      <c r="E22" s="157"/>
      <c r="F22" s="157"/>
      <c r="G22" s="157"/>
      <c r="H22" s="157"/>
      <c r="I22" s="157"/>
      <c r="J22" s="157"/>
      <c r="K22" s="157"/>
      <c r="L22" s="158"/>
      <c r="M22" s="149"/>
      <c r="N22" s="143"/>
      <c r="O22" s="165"/>
      <c r="P22" s="142"/>
      <c r="Q22" s="143"/>
    </row>
    <row r="23" spans="1:17" ht="19.5" customHeight="1" x14ac:dyDescent="0.25">
      <c r="A23" s="147"/>
      <c r="B23" s="148"/>
      <c r="C23" s="156"/>
      <c r="D23" s="157"/>
      <c r="E23" s="157"/>
      <c r="F23" s="157"/>
      <c r="G23" s="157"/>
      <c r="H23" s="157"/>
      <c r="I23" s="157"/>
      <c r="J23" s="157"/>
      <c r="K23" s="157"/>
      <c r="L23" s="158"/>
      <c r="M23" s="149"/>
      <c r="N23" s="143"/>
      <c r="O23" s="165"/>
      <c r="P23" s="142"/>
      <c r="Q23" s="143"/>
    </row>
    <row r="24" spans="1:17" ht="19.5" customHeight="1" x14ac:dyDescent="0.25">
      <c r="A24" s="174"/>
      <c r="B24" s="148"/>
      <c r="C24" s="184"/>
      <c r="D24" s="142"/>
      <c r="E24" s="142"/>
      <c r="F24" s="142"/>
      <c r="G24" s="142"/>
      <c r="H24" s="142"/>
      <c r="I24" s="142"/>
      <c r="J24" s="142"/>
      <c r="K24" s="142"/>
      <c r="L24" s="142"/>
      <c r="M24" s="175"/>
      <c r="N24" s="143"/>
      <c r="O24" s="165"/>
      <c r="P24" s="142"/>
      <c r="Q24" s="143"/>
    </row>
    <row r="25" spans="1:17" ht="19.5" customHeight="1" x14ac:dyDescent="0.25">
      <c r="A25" s="174"/>
      <c r="B25" s="148"/>
      <c r="C25" s="184"/>
      <c r="D25" s="142"/>
      <c r="E25" s="142"/>
      <c r="F25" s="142"/>
      <c r="G25" s="142"/>
      <c r="H25" s="142"/>
      <c r="I25" s="142"/>
      <c r="J25" s="142"/>
      <c r="K25" s="142"/>
      <c r="L25" s="142"/>
      <c r="M25" s="175"/>
      <c r="N25" s="143"/>
      <c r="O25" s="165"/>
      <c r="P25" s="142"/>
      <c r="Q25" s="143"/>
    </row>
    <row r="26" spans="1:17" ht="19.5" customHeight="1" x14ac:dyDescent="0.25">
      <c r="A26" s="174"/>
      <c r="B26" s="148"/>
      <c r="C26" s="157"/>
      <c r="D26" s="170"/>
      <c r="E26" s="170"/>
      <c r="F26" s="170"/>
      <c r="G26" s="170"/>
      <c r="H26" s="170"/>
      <c r="I26" s="170"/>
      <c r="J26" s="170"/>
      <c r="K26" s="170"/>
      <c r="L26" s="170"/>
      <c r="M26" s="175"/>
      <c r="N26" s="143"/>
      <c r="O26" s="165"/>
      <c r="P26" s="142"/>
      <c r="Q26" s="143"/>
    </row>
    <row r="27" spans="1:17" ht="26.25" customHeight="1" x14ac:dyDescent="0.25">
      <c r="A27" s="13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4"/>
      <c r="M27" s="169" t="s">
        <v>93</v>
      </c>
      <c r="N27" s="170"/>
      <c r="O27" s="171">
        <f>SUM(O19:Q26)</f>
        <v>18000</v>
      </c>
      <c r="P27" s="170"/>
      <c r="Q27" s="148"/>
    </row>
    <row r="28" spans="1:17" ht="26.2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4"/>
      <c r="M28" s="172" t="s">
        <v>94</v>
      </c>
      <c r="N28" s="173"/>
      <c r="O28" s="171">
        <f>O27-O27/1.1</f>
        <v>1636.3636363636379</v>
      </c>
      <c r="P28" s="170"/>
      <c r="Q28" s="148"/>
    </row>
    <row r="29" spans="1:17" ht="26.25" customHeight="1" x14ac:dyDescent="0.25">
      <c r="A29" s="5"/>
      <c r="B29" s="7"/>
      <c r="C29" s="7"/>
      <c r="D29" s="7"/>
      <c r="E29" s="7"/>
      <c r="F29" s="7"/>
      <c r="G29" s="7"/>
      <c r="H29" s="5"/>
      <c r="I29" s="5"/>
      <c r="J29" s="140"/>
      <c r="K29" s="126"/>
      <c r="L29" s="9"/>
      <c r="M29" s="9"/>
      <c r="N29" s="9"/>
      <c r="O29" s="9"/>
      <c r="P29" s="9"/>
      <c r="Q29" s="9"/>
    </row>
    <row r="30" spans="1:17" ht="18.75" customHeight="1" x14ac:dyDescent="0.25">
      <c r="A30" s="5"/>
      <c r="B30" s="1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ht="18.75" customHeight="1" x14ac:dyDescent="0.25">
      <c r="A31" s="5"/>
      <c r="B31" s="16"/>
      <c r="C31" s="16"/>
      <c r="D31" s="16"/>
      <c r="E31" s="16"/>
      <c r="F31" s="1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ht="19.5" customHeight="1" x14ac:dyDescent="0.25">
      <c r="A32" s="141" t="s">
        <v>17</v>
      </c>
      <c r="B32" s="143"/>
      <c r="C32" s="17" t="s">
        <v>18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9"/>
    </row>
    <row r="33" spans="1:17" ht="19.5" customHeight="1" x14ac:dyDescent="0.25">
      <c r="A33" s="166"/>
      <c r="B33" s="146"/>
      <c r="C33" s="4" t="s">
        <v>19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20"/>
    </row>
    <row r="34" spans="1:17" ht="19.5" customHeight="1" x14ac:dyDescent="0.25">
      <c r="A34" s="166"/>
      <c r="B34" s="146"/>
      <c r="C34" s="168" t="s">
        <v>32</v>
      </c>
      <c r="D34" s="126"/>
      <c r="E34" s="126"/>
      <c r="F34" s="126"/>
      <c r="G34" s="126"/>
      <c r="H34" s="5"/>
      <c r="I34" s="5"/>
      <c r="J34" s="5"/>
      <c r="K34" s="5"/>
      <c r="L34" s="5"/>
      <c r="M34" s="5"/>
      <c r="N34" s="5"/>
      <c r="O34" s="5"/>
      <c r="P34" s="5"/>
      <c r="Q34" s="20"/>
    </row>
    <row r="35" spans="1:17" ht="19.5" customHeight="1" x14ac:dyDescent="0.25">
      <c r="A35" s="167"/>
      <c r="B35" s="163"/>
      <c r="C35" s="21" t="s">
        <v>33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2"/>
    </row>
    <row r="36" spans="1:17" ht="19.5" customHeight="1" x14ac:dyDescent="0.25">
      <c r="A36" s="23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</sheetData>
  <mergeCells count="66">
    <mergeCell ref="M28:N28"/>
    <mergeCell ref="O28:Q28"/>
    <mergeCell ref="J29:K29"/>
    <mergeCell ref="A32:B35"/>
    <mergeCell ref="C34:G34"/>
    <mergeCell ref="A26:B26"/>
    <mergeCell ref="C26:L26"/>
    <mergeCell ref="M26:N26"/>
    <mergeCell ref="O26:Q26"/>
    <mergeCell ref="M27:N27"/>
    <mergeCell ref="O27:Q27"/>
    <mergeCell ref="A24:B24"/>
    <mergeCell ref="C24:L24"/>
    <mergeCell ref="M24:N24"/>
    <mergeCell ref="O24:Q24"/>
    <mergeCell ref="A25:B25"/>
    <mergeCell ref="C25:L25"/>
    <mergeCell ref="M25:N25"/>
    <mergeCell ref="O25:Q25"/>
    <mergeCell ref="A22:B22"/>
    <mergeCell ref="C22:L22"/>
    <mergeCell ref="M22:N22"/>
    <mergeCell ref="O22:Q22"/>
    <mergeCell ref="A23:B23"/>
    <mergeCell ref="C23:L23"/>
    <mergeCell ref="M23:N23"/>
    <mergeCell ref="O23:Q23"/>
    <mergeCell ref="A20:B20"/>
    <mergeCell ref="C20:L20"/>
    <mergeCell ref="M20:N20"/>
    <mergeCell ref="O20:Q20"/>
    <mergeCell ref="A21:B21"/>
    <mergeCell ref="C21:L21"/>
    <mergeCell ref="M21:N21"/>
    <mergeCell ref="O21:Q21"/>
    <mergeCell ref="A18:B18"/>
    <mergeCell ref="C18:L18"/>
    <mergeCell ref="M18:N18"/>
    <mergeCell ref="O18:Q18"/>
    <mergeCell ref="A19:B19"/>
    <mergeCell ref="C19:L19"/>
    <mergeCell ref="M19:N19"/>
    <mergeCell ref="O19:Q19"/>
    <mergeCell ref="L11:Q11"/>
    <mergeCell ref="L12:Q12"/>
    <mergeCell ref="M13:Q13"/>
    <mergeCell ref="K14:L14"/>
    <mergeCell ref="M14:Q14"/>
    <mergeCell ref="A16:C16"/>
    <mergeCell ref="D16:G16"/>
    <mergeCell ref="H16:I16"/>
    <mergeCell ref="J16:L16"/>
    <mergeCell ref="M16:Q16"/>
    <mergeCell ref="L10:Q10"/>
    <mergeCell ref="A3:Q3"/>
    <mergeCell ref="A4:G4"/>
    <mergeCell ref="H4:I4"/>
    <mergeCell ref="O4:Q4"/>
    <mergeCell ref="A5:G5"/>
    <mergeCell ref="H5:I5"/>
    <mergeCell ref="M5:Q5"/>
    <mergeCell ref="A8:B8"/>
    <mergeCell ref="C8:I8"/>
    <mergeCell ref="L8:Q8"/>
    <mergeCell ref="B9:J9"/>
    <mergeCell ref="L9:Q9"/>
  </mergeCells>
  <phoneticPr fontId="15"/>
  <pageMargins left="0.7" right="0.7" top="0.75" bottom="0.75" header="0.3" footer="0.3"/>
  <pageSetup paperSize="9" scale="87" fitToHeight="0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9EDA-6086-49B8-8FD9-269FEDC40767}">
  <dimension ref="B3:E7"/>
  <sheetViews>
    <sheetView zoomScale="90" zoomScaleNormal="90" workbookViewId="0">
      <selection activeCell="E8" sqref="E8"/>
    </sheetView>
  </sheetViews>
  <sheetFormatPr defaultRowHeight="15" x14ac:dyDescent="0.25"/>
  <cols>
    <col min="2" max="4" width="8.42578125" customWidth="1"/>
    <col min="5" max="5" width="21.28515625" bestFit="1" customWidth="1"/>
  </cols>
  <sheetData>
    <row r="3" spans="2:5" ht="15.75" thickBot="1" x14ac:dyDescent="0.3"/>
    <row r="4" spans="2:5" ht="15.75" thickBot="1" x14ac:dyDescent="0.3">
      <c r="B4" s="103" t="s">
        <v>50</v>
      </c>
      <c r="C4" s="176" t="s">
        <v>46</v>
      </c>
      <c r="D4" s="177"/>
      <c r="E4" s="111" t="s">
        <v>42</v>
      </c>
    </row>
    <row r="5" spans="2:5" ht="15.75" thickBot="1" x14ac:dyDescent="0.3">
      <c r="B5" s="104">
        <v>1</v>
      </c>
      <c r="C5" s="88" t="s">
        <v>58</v>
      </c>
      <c r="D5" s="65">
        <v>15</v>
      </c>
      <c r="E5" s="107">
        <v>20000</v>
      </c>
    </row>
    <row r="6" spans="2:5" ht="18.75" x14ac:dyDescent="0.25">
      <c r="B6" s="178" t="s">
        <v>102</v>
      </c>
      <c r="C6" s="179"/>
      <c r="D6" s="179"/>
      <c r="E6" s="75">
        <f>SUM(E5:E5)</f>
        <v>20000</v>
      </c>
    </row>
    <row r="7" spans="2:5" ht="15.75" thickBot="1" x14ac:dyDescent="0.3">
      <c r="B7" s="180" t="s">
        <v>90</v>
      </c>
      <c r="C7" s="181"/>
      <c r="D7" s="182"/>
      <c r="E7" s="26">
        <f>E6-E6/1.1</f>
        <v>1818.1818181818198</v>
      </c>
    </row>
  </sheetData>
  <mergeCells count="3">
    <mergeCell ref="C4:D4"/>
    <mergeCell ref="B6:D6"/>
    <mergeCell ref="B7:D7"/>
  </mergeCells>
  <phoneticPr fontId="15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F2DD0-F483-4147-9DDB-F308CDEB9506}">
  <sheetPr>
    <outlinePr summaryBelow="0" summaryRight="0"/>
  </sheetPr>
  <dimension ref="A2:Q36"/>
  <sheetViews>
    <sheetView topLeftCell="A15" workbookViewId="0">
      <selection activeCell="S22" sqref="S22"/>
    </sheetView>
  </sheetViews>
  <sheetFormatPr defaultColWidth="14.42578125" defaultRowHeight="15" customHeight="1" x14ac:dyDescent="0.25"/>
  <cols>
    <col min="1" max="13" width="5.5703125" customWidth="1"/>
    <col min="14" max="14" width="4.7109375" customWidth="1"/>
    <col min="15" max="15" width="9.85546875" customWidth="1"/>
    <col min="16" max="16" width="5.5703125" customWidth="1"/>
    <col min="17" max="17" width="6.7109375" customWidth="1"/>
  </cols>
  <sheetData>
    <row r="2" spans="1:17" ht="30" customHeight="1" x14ac:dyDescent="0.25">
      <c r="A2" s="1"/>
    </row>
    <row r="3" spans="1:17" ht="30" customHeight="1" x14ac:dyDescent="0.25">
      <c r="A3" s="125" t="s">
        <v>87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</row>
    <row r="4" spans="1:17" ht="30" customHeight="1" x14ac:dyDescent="0.25">
      <c r="A4" s="127"/>
      <c r="B4" s="126"/>
      <c r="C4" s="126"/>
      <c r="D4" s="126"/>
      <c r="E4" s="126"/>
      <c r="F4" s="126"/>
      <c r="G4" s="126"/>
      <c r="H4" s="128"/>
      <c r="I4" s="126"/>
      <c r="J4" s="4"/>
      <c r="K4" s="4"/>
      <c r="L4" s="5"/>
      <c r="M4" s="5"/>
      <c r="N4" s="5"/>
      <c r="O4" s="129"/>
      <c r="P4" s="126"/>
      <c r="Q4" s="126"/>
    </row>
    <row r="5" spans="1:17" ht="30" customHeight="1" x14ac:dyDescent="0.25">
      <c r="A5" s="130" t="s">
        <v>80</v>
      </c>
      <c r="B5" s="131"/>
      <c r="C5" s="131"/>
      <c r="D5" s="131"/>
      <c r="E5" s="131"/>
      <c r="F5" s="131"/>
      <c r="G5" s="131"/>
      <c r="H5" s="128" t="s">
        <v>1</v>
      </c>
      <c r="I5" s="126"/>
      <c r="J5" s="4"/>
      <c r="K5" s="4"/>
      <c r="L5" s="7" t="s">
        <v>2</v>
      </c>
      <c r="M5" s="129" t="s">
        <v>95</v>
      </c>
      <c r="N5" s="126"/>
      <c r="O5" s="126"/>
      <c r="P5" s="126"/>
      <c r="Q5" s="126"/>
    </row>
    <row r="6" spans="1:17" ht="11.25" customHeight="1" x14ac:dyDescent="0.25">
      <c r="A6" s="2"/>
      <c r="B6" s="2"/>
      <c r="C6" s="2"/>
      <c r="D6" s="2"/>
      <c r="E6" s="2"/>
      <c r="F6" s="2"/>
      <c r="G6" s="2"/>
      <c r="H6" s="3"/>
      <c r="I6" s="3"/>
      <c r="J6" s="4"/>
      <c r="K6" s="4"/>
      <c r="L6" s="5"/>
      <c r="M6" s="5"/>
      <c r="N6" s="8"/>
      <c r="O6" s="8"/>
      <c r="P6" s="8"/>
      <c r="Q6" s="8"/>
    </row>
    <row r="7" spans="1:17" ht="9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24.75" customHeight="1" x14ac:dyDescent="0.25">
      <c r="A8" s="132"/>
      <c r="B8" s="126"/>
      <c r="C8" s="133"/>
      <c r="D8" s="126"/>
      <c r="E8" s="126"/>
      <c r="F8" s="126"/>
      <c r="G8" s="126"/>
      <c r="H8" s="126"/>
      <c r="I8" s="126"/>
      <c r="J8" s="4"/>
      <c r="K8" s="5"/>
      <c r="L8" s="123" t="s">
        <v>35</v>
      </c>
      <c r="M8" s="124"/>
      <c r="N8" s="124"/>
      <c r="O8" s="124"/>
      <c r="P8" s="124"/>
      <c r="Q8" s="124"/>
    </row>
    <row r="9" spans="1:17" ht="19.5" customHeight="1" x14ac:dyDescent="0.25">
      <c r="A9" s="4"/>
      <c r="B9" s="134" t="s">
        <v>81</v>
      </c>
      <c r="C9" s="126"/>
      <c r="D9" s="126"/>
      <c r="E9" s="126"/>
      <c r="F9" s="126"/>
      <c r="G9" s="126"/>
      <c r="H9" s="126"/>
      <c r="I9" s="126"/>
      <c r="J9" s="126"/>
      <c r="K9" s="5"/>
      <c r="L9" s="123" t="s">
        <v>36</v>
      </c>
      <c r="M9" s="124"/>
      <c r="N9" s="124"/>
      <c r="O9" s="124"/>
      <c r="P9" s="124"/>
      <c r="Q9" s="124"/>
    </row>
    <row r="10" spans="1:17" ht="19.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5"/>
      <c r="L10" s="123" t="s">
        <v>37</v>
      </c>
      <c r="M10" s="124"/>
      <c r="N10" s="124"/>
      <c r="O10" s="124"/>
      <c r="P10" s="124"/>
      <c r="Q10" s="124"/>
    </row>
    <row r="11" spans="1:17" ht="19.5" customHeight="1" x14ac:dyDescent="0.25">
      <c r="A11" s="5" t="s">
        <v>66</v>
      </c>
      <c r="B11" s="4"/>
      <c r="C11" s="4"/>
      <c r="D11" s="4"/>
      <c r="E11" s="4"/>
      <c r="F11" s="4"/>
      <c r="G11" s="4"/>
      <c r="H11" s="4"/>
      <c r="I11" s="4"/>
      <c r="J11" s="4"/>
      <c r="K11" s="5"/>
      <c r="L11" s="123" t="s">
        <v>38</v>
      </c>
      <c r="M11" s="123"/>
      <c r="N11" s="123"/>
      <c r="O11" s="123"/>
      <c r="P11" s="123"/>
      <c r="Q11" s="123"/>
    </row>
    <row r="12" spans="1:17" ht="19.5" customHeight="1" x14ac:dyDescent="0.25">
      <c r="A12" s="5" t="s">
        <v>67</v>
      </c>
      <c r="B12" s="4"/>
      <c r="C12" s="4"/>
      <c r="D12" s="4"/>
      <c r="E12" s="4"/>
      <c r="F12" s="4"/>
      <c r="G12" s="4"/>
      <c r="H12" s="4"/>
      <c r="I12" s="4"/>
      <c r="J12" s="4"/>
      <c r="K12" s="6"/>
      <c r="L12" s="123" t="s">
        <v>39</v>
      </c>
      <c r="M12" s="123"/>
      <c r="N12" s="123"/>
      <c r="O12" s="123"/>
      <c r="P12" s="123"/>
      <c r="Q12" s="123"/>
    </row>
    <row r="13" spans="1:17" ht="19.5" customHeight="1" x14ac:dyDescent="0.25">
      <c r="A13" s="87" t="s">
        <v>65</v>
      </c>
      <c r="B13" s="5"/>
      <c r="C13" s="5"/>
      <c r="D13" s="5"/>
      <c r="E13" s="5"/>
      <c r="F13" s="5"/>
      <c r="G13" s="5"/>
      <c r="H13" s="5"/>
      <c r="I13" s="5"/>
      <c r="J13" s="5"/>
      <c r="K13" s="6"/>
      <c r="L13" s="6"/>
      <c r="M13" s="134" t="s">
        <v>40</v>
      </c>
      <c r="N13" s="126"/>
      <c r="O13" s="126"/>
      <c r="P13" s="126"/>
      <c r="Q13" s="126"/>
    </row>
    <row r="14" spans="1:17" ht="19.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129"/>
      <c r="L14" s="126"/>
      <c r="M14" s="134" t="s">
        <v>34</v>
      </c>
      <c r="N14" s="126"/>
      <c r="O14" s="126"/>
      <c r="P14" s="126"/>
      <c r="Q14" s="126"/>
    </row>
    <row r="15" spans="1:17" ht="9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6"/>
      <c r="L15" s="6"/>
      <c r="M15" s="5"/>
      <c r="N15" s="5"/>
      <c r="O15" s="5"/>
      <c r="P15" s="5"/>
      <c r="Q15" s="5"/>
    </row>
    <row r="16" spans="1:17" ht="30" customHeight="1" thickBot="1" x14ac:dyDescent="0.3">
      <c r="A16" s="136" t="s">
        <v>10</v>
      </c>
      <c r="B16" s="137"/>
      <c r="C16" s="137"/>
      <c r="D16" s="138">
        <f>-O27</f>
        <v>-5249630</v>
      </c>
      <c r="E16" s="137"/>
      <c r="F16" s="137"/>
      <c r="G16" s="137"/>
      <c r="H16" s="139"/>
      <c r="I16" s="126"/>
      <c r="J16" s="129"/>
      <c r="K16" s="126"/>
      <c r="L16" s="126"/>
      <c r="M16" s="140"/>
      <c r="N16" s="126"/>
      <c r="O16" s="126"/>
      <c r="P16" s="126"/>
      <c r="Q16" s="126"/>
    </row>
    <row r="17" spans="1:17" ht="9.75" customHeight="1" thickTop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24.75" customHeight="1" x14ac:dyDescent="0.25">
      <c r="A18" s="183" t="s">
        <v>11</v>
      </c>
      <c r="B18" s="170"/>
      <c r="C18" s="183" t="s">
        <v>12</v>
      </c>
      <c r="D18" s="170"/>
      <c r="E18" s="170"/>
      <c r="F18" s="170"/>
      <c r="G18" s="170"/>
      <c r="H18" s="170"/>
      <c r="I18" s="170"/>
      <c r="J18" s="170"/>
      <c r="K18" s="170"/>
      <c r="L18" s="170"/>
      <c r="M18" s="183" t="s">
        <v>13</v>
      </c>
      <c r="N18" s="170"/>
      <c r="O18" s="183" t="s">
        <v>84</v>
      </c>
      <c r="P18" s="170"/>
      <c r="Q18" s="148"/>
    </row>
    <row r="19" spans="1:17" ht="19.5" customHeight="1" x14ac:dyDescent="0.25">
      <c r="A19" s="147">
        <v>45632</v>
      </c>
      <c r="B19" s="148"/>
      <c r="C19" s="156" t="s">
        <v>85</v>
      </c>
      <c r="D19" s="157"/>
      <c r="E19" s="157"/>
      <c r="F19" s="157"/>
      <c r="G19" s="157"/>
      <c r="H19" s="157"/>
      <c r="I19" s="157"/>
      <c r="J19" s="157"/>
      <c r="K19" s="157"/>
      <c r="L19" s="158"/>
      <c r="M19" s="149">
        <v>14</v>
      </c>
      <c r="N19" s="143"/>
      <c r="O19" s="165">
        <f>真【明細書】北友!E20</f>
        <v>857000</v>
      </c>
      <c r="P19" s="142"/>
      <c r="Q19" s="143"/>
    </row>
    <row r="20" spans="1:17" ht="19.5" customHeight="1" x14ac:dyDescent="0.25">
      <c r="A20" s="147">
        <v>45632</v>
      </c>
      <c r="B20" s="148"/>
      <c r="C20" s="156" t="s">
        <v>86</v>
      </c>
      <c r="D20" s="157"/>
      <c r="E20" s="157"/>
      <c r="F20" s="157"/>
      <c r="G20" s="157"/>
      <c r="H20" s="157"/>
      <c r="I20" s="157"/>
      <c r="J20" s="157"/>
      <c r="K20" s="157"/>
      <c r="L20" s="158"/>
      <c r="M20" s="149">
        <v>9</v>
      </c>
      <c r="N20" s="143"/>
      <c r="O20" s="165">
        <f>真【明細書】北友!E33</f>
        <v>4392630</v>
      </c>
      <c r="P20" s="142"/>
      <c r="Q20" s="143"/>
    </row>
    <row r="21" spans="1:17" ht="19.5" customHeight="1" x14ac:dyDescent="0.25">
      <c r="A21" s="147"/>
      <c r="B21" s="148"/>
      <c r="C21" s="159"/>
      <c r="D21" s="160"/>
      <c r="E21" s="160"/>
      <c r="F21" s="160"/>
      <c r="G21" s="160"/>
      <c r="H21" s="160"/>
      <c r="I21" s="160"/>
      <c r="J21" s="160"/>
      <c r="K21" s="160"/>
      <c r="L21" s="161"/>
      <c r="M21" s="149"/>
      <c r="N21" s="143"/>
      <c r="O21" s="150"/>
      <c r="P21" s="151"/>
      <c r="Q21" s="152"/>
    </row>
    <row r="22" spans="1:17" ht="19.5" customHeight="1" x14ac:dyDescent="0.25">
      <c r="A22" s="147"/>
      <c r="B22" s="148"/>
      <c r="C22" s="156"/>
      <c r="D22" s="157"/>
      <c r="E22" s="157"/>
      <c r="F22" s="157"/>
      <c r="G22" s="157"/>
      <c r="H22" s="157"/>
      <c r="I22" s="157"/>
      <c r="J22" s="157"/>
      <c r="K22" s="157"/>
      <c r="L22" s="158"/>
      <c r="M22" s="149"/>
      <c r="N22" s="143"/>
      <c r="O22" s="165"/>
      <c r="P22" s="142"/>
      <c r="Q22" s="143"/>
    </row>
    <row r="23" spans="1:17" ht="19.5" customHeight="1" x14ac:dyDescent="0.25">
      <c r="A23" s="147"/>
      <c r="B23" s="148"/>
      <c r="C23" s="156"/>
      <c r="D23" s="157"/>
      <c r="E23" s="157"/>
      <c r="F23" s="157"/>
      <c r="G23" s="157"/>
      <c r="H23" s="157"/>
      <c r="I23" s="157"/>
      <c r="J23" s="157"/>
      <c r="K23" s="157"/>
      <c r="L23" s="158"/>
      <c r="M23" s="149"/>
      <c r="N23" s="143"/>
      <c r="O23" s="165"/>
      <c r="P23" s="142"/>
      <c r="Q23" s="143"/>
    </row>
    <row r="24" spans="1:17" ht="19.5" customHeight="1" x14ac:dyDescent="0.25">
      <c r="A24" s="174"/>
      <c r="B24" s="148"/>
      <c r="C24" s="184"/>
      <c r="D24" s="142"/>
      <c r="E24" s="142"/>
      <c r="F24" s="142"/>
      <c r="G24" s="142"/>
      <c r="H24" s="142"/>
      <c r="I24" s="142"/>
      <c r="J24" s="142"/>
      <c r="K24" s="142"/>
      <c r="L24" s="142"/>
      <c r="M24" s="175"/>
      <c r="N24" s="143"/>
      <c r="O24" s="165"/>
      <c r="P24" s="142"/>
      <c r="Q24" s="143"/>
    </row>
    <row r="25" spans="1:17" ht="19.5" customHeight="1" x14ac:dyDescent="0.25">
      <c r="A25" s="174"/>
      <c r="B25" s="148"/>
      <c r="C25" s="184"/>
      <c r="D25" s="142"/>
      <c r="E25" s="142"/>
      <c r="F25" s="142"/>
      <c r="G25" s="142"/>
      <c r="H25" s="142"/>
      <c r="I25" s="142"/>
      <c r="J25" s="142"/>
      <c r="K25" s="142"/>
      <c r="L25" s="142"/>
      <c r="M25" s="175"/>
      <c r="N25" s="143"/>
      <c r="O25" s="165"/>
      <c r="P25" s="142"/>
      <c r="Q25" s="143"/>
    </row>
    <row r="26" spans="1:17" ht="19.5" customHeight="1" x14ac:dyDescent="0.25">
      <c r="A26" s="174"/>
      <c r="B26" s="148"/>
      <c r="C26" s="157"/>
      <c r="D26" s="170"/>
      <c r="E26" s="170"/>
      <c r="F26" s="170"/>
      <c r="G26" s="170"/>
      <c r="H26" s="170"/>
      <c r="I26" s="170"/>
      <c r="J26" s="170"/>
      <c r="K26" s="170"/>
      <c r="L26" s="170"/>
      <c r="M26" s="175"/>
      <c r="N26" s="143"/>
      <c r="O26" s="165"/>
      <c r="P26" s="142"/>
      <c r="Q26" s="143"/>
    </row>
    <row r="27" spans="1:17" ht="26.25" customHeight="1" x14ac:dyDescent="0.25">
      <c r="A27" s="13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4"/>
      <c r="M27" s="169" t="s">
        <v>93</v>
      </c>
      <c r="N27" s="170"/>
      <c r="O27" s="171">
        <f>真【明細書】北友!E35</f>
        <v>5249630</v>
      </c>
      <c r="P27" s="170"/>
      <c r="Q27" s="148"/>
    </row>
    <row r="28" spans="1:17" ht="26.2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4"/>
      <c r="M28" s="172" t="s">
        <v>94</v>
      </c>
      <c r="N28" s="173"/>
      <c r="O28" s="171">
        <f>真【明細書】北友!E36</f>
        <v>477239.09090909176</v>
      </c>
      <c r="P28" s="170"/>
      <c r="Q28" s="148"/>
    </row>
    <row r="29" spans="1:17" ht="26.25" customHeight="1" x14ac:dyDescent="0.25">
      <c r="A29" s="5"/>
      <c r="B29" s="7"/>
      <c r="C29" s="7"/>
      <c r="D29" s="7"/>
      <c r="E29" s="7"/>
      <c r="F29" s="7"/>
      <c r="G29" s="7"/>
      <c r="H29" s="5"/>
      <c r="I29" s="5"/>
      <c r="J29" s="140"/>
      <c r="K29" s="126"/>
      <c r="L29" s="9"/>
      <c r="M29" s="9"/>
      <c r="N29" s="9"/>
      <c r="O29" s="9"/>
      <c r="P29" s="9"/>
      <c r="Q29" s="9"/>
    </row>
    <row r="30" spans="1:17" ht="18.75" customHeight="1" x14ac:dyDescent="0.25">
      <c r="A30" s="5"/>
      <c r="B30" s="1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ht="18.75" customHeight="1" x14ac:dyDescent="0.25">
      <c r="A31" s="5"/>
      <c r="B31" s="16"/>
      <c r="C31" s="16"/>
      <c r="D31" s="16"/>
      <c r="E31" s="16"/>
      <c r="F31" s="1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ht="19.5" customHeight="1" x14ac:dyDescent="0.25">
      <c r="A32" s="141" t="s">
        <v>17</v>
      </c>
      <c r="B32" s="143"/>
      <c r="C32" s="17" t="s">
        <v>18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9"/>
    </row>
    <row r="33" spans="1:17" ht="19.5" customHeight="1" x14ac:dyDescent="0.25">
      <c r="A33" s="166"/>
      <c r="B33" s="146"/>
      <c r="C33" s="4" t="s">
        <v>19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20"/>
    </row>
    <row r="34" spans="1:17" ht="19.5" customHeight="1" x14ac:dyDescent="0.25">
      <c r="A34" s="166"/>
      <c r="B34" s="146"/>
      <c r="C34" s="168" t="s">
        <v>32</v>
      </c>
      <c r="D34" s="126"/>
      <c r="E34" s="126"/>
      <c r="F34" s="126"/>
      <c r="G34" s="126"/>
      <c r="H34" s="5"/>
      <c r="I34" s="5"/>
      <c r="J34" s="5"/>
      <c r="K34" s="5"/>
      <c r="L34" s="5"/>
      <c r="M34" s="5"/>
      <c r="N34" s="5"/>
      <c r="O34" s="5"/>
      <c r="P34" s="5"/>
      <c r="Q34" s="20"/>
    </row>
    <row r="35" spans="1:17" ht="19.5" customHeight="1" x14ac:dyDescent="0.25">
      <c r="A35" s="167"/>
      <c r="B35" s="163"/>
      <c r="C35" s="21" t="s">
        <v>33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2"/>
    </row>
    <row r="36" spans="1:17" ht="19.5" customHeight="1" x14ac:dyDescent="0.25">
      <c r="A36" s="23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</sheetData>
  <mergeCells count="66">
    <mergeCell ref="M28:N28"/>
    <mergeCell ref="O28:Q28"/>
    <mergeCell ref="J29:K29"/>
    <mergeCell ref="A32:B35"/>
    <mergeCell ref="C34:G34"/>
    <mergeCell ref="A26:B26"/>
    <mergeCell ref="C26:L26"/>
    <mergeCell ref="M26:N26"/>
    <mergeCell ref="O26:Q26"/>
    <mergeCell ref="M27:N27"/>
    <mergeCell ref="O27:Q27"/>
    <mergeCell ref="A24:B24"/>
    <mergeCell ref="C24:L24"/>
    <mergeCell ref="M24:N24"/>
    <mergeCell ref="O24:Q24"/>
    <mergeCell ref="A25:B25"/>
    <mergeCell ref="C25:L25"/>
    <mergeCell ref="M25:N25"/>
    <mergeCell ref="O25:Q25"/>
    <mergeCell ref="A22:B22"/>
    <mergeCell ref="C22:L22"/>
    <mergeCell ref="M22:N22"/>
    <mergeCell ref="O22:Q22"/>
    <mergeCell ref="A23:B23"/>
    <mergeCell ref="C23:L23"/>
    <mergeCell ref="M23:N23"/>
    <mergeCell ref="O23:Q23"/>
    <mergeCell ref="A20:B20"/>
    <mergeCell ref="C20:L20"/>
    <mergeCell ref="M20:N20"/>
    <mergeCell ref="O20:Q20"/>
    <mergeCell ref="A21:B21"/>
    <mergeCell ref="C21:L21"/>
    <mergeCell ref="M21:N21"/>
    <mergeCell ref="O21:Q21"/>
    <mergeCell ref="A18:B18"/>
    <mergeCell ref="C18:L18"/>
    <mergeCell ref="M18:N18"/>
    <mergeCell ref="O18:Q18"/>
    <mergeCell ref="A19:B19"/>
    <mergeCell ref="C19:L19"/>
    <mergeCell ref="M19:N19"/>
    <mergeCell ref="O19:Q19"/>
    <mergeCell ref="L11:Q11"/>
    <mergeCell ref="L12:Q12"/>
    <mergeCell ref="M13:Q13"/>
    <mergeCell ref="K14:L14"/>
    <mergeCell ref="M14:Q14"/>
    <mergeCell ref="A16:C16"/>
    <mergeCell ref="D16:G16"/>
    <mergeCell ref="H16:I16"/>
    <mergeCell ref="J16:L16"/>
    <mergeCell ref="M16:Q16"/>
    <mergeCell ref="L10:Q10"/>
    <mergeCell ref="A3:Q3"/>
    <mergeCell ref="A4:G4"/>
    <mergeCell ref="H4:I4"/>
    <mergeCell ref="O4:Q4"/>
    <mergeCell ref="A5:G5"/>
    <mergeCell ref="H5:I5"/>
    <mergeCell ref="M5:Q5"/>
    <mergeCell ref="A8:B8"/>
    <mergeCell ref="C8:I8"/>
    <mergeCell ref="L8:Q8"/>
    <mergeCell ref="B9:J9"/>
    <mergeCell ref="L9:Q9"/>
  </mergeCells>
  <phoneticPr fontId="15"/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5BEC-70EB-4962-A7F6-F14D0CD448C8}">
  <sheetPr>
    <pageSetUpPr fitToPage="1"/>
  </sheetPr>
  <dimension ref="B1:F45"/>
  <sheetViews>
    <sheetView view="pageBreakPreview" zoomScale="80" zoomScaleNormal="100" zoomScaleSheetLayoutView="80" workbookViewId="0">
      <selection activeCell="F2" sqref="F2"/>
    </sheetView>
  </sheetViews>
  <sheetFormatPr defaultRowHeight="15" x14ac:dyDescent="0.25"/>
  <cols>
    <col min="3" max="3" width="8.5703125" bestFit="1" customWidth="1"/>
    <col min="4" max="4" width="11" bestFit="1" customWidth="1"/>
    <col min="5" max="5" width="17.5703125" style="24" bestFit="1" customWidth="1"/>
    <col min="6" max="6" width="37.7109375" style="24" bestFit="1" customWidth="1"/>
    <col min="7" max="7" width="10" bestFit="1" customWidth="1"/>
  </cols>
  <sheetData>
    <row r="1" spans="2:6" ht="15" customHeight="1" x14ac:dyDescent="0.25">
      <c r="F1" s="48" t="s">
        <v>96</v>
      </c>
    </row>
    <row r="2" spans="2:6" ht="15" customHeight="1" x14ac:dyDescent="0.25"/>
    <row r="3" spans="2:6" ht="15.75" thickBot="1" x14ac:dyDescent="0.3">
      <c r="F3" s="69" t="s">
        <v>76</v>
      </c>
    </row>
    <row r="4" spans="2:6" ht="15.75" thickBot="1" x14ac:dyDescent="0.3">
      <c r="B4" s="86" t="s">
        <v>82</v>
      </c>
    </row>
    <row r="5" spans="2:6" ht="15.75" thickBot="1" x14ac:dyDescent="0.3">
      <c r="B5" s="53" t="s">
        <v>50</v>
      </c>
      <c r="C5" s="185" t="s">
        <v>46</v>
      </c>
      <c r="D5" s="186"/>
      <c r="E5" s="40" t="s">
        <v>44</v>
      </c>
      <c r="F5"/>
    </row>
    <row r="6" spans="2:6" x14ac:dyDescent="0.25">
      <c r="B6" s="52">
        <v>1</v>
      </c>
      <c r="C6" s="71" t="s">
        <v>52</v>
      </c>
      <c r="D6" s="70">
        <v>1</v>
      </c>
      <c r="E6" s="42">
        <v>147000</v>
      </c>
      <c r="F6"/>
    </row>
    <row r="7" spans="2:6" x14ac:dyDescent="0.25">
      <c r="B7" s="52">
        <v>2</v>
      </c>
      <c r="C7" s="71" t="s">
        <v>52</v>
      </c>
      <c r="D7" s="70">
        <v>33</v>
      </c>
      <c r="E7" s="42">
        <v>214000</v>
      </c>
    </row>
    <row r="8" spans="2:6" x14ac:dyDescent="0.25">
      <c r="B8" s="52">
        <v>3</v>
      </c>
      <c r="C8" s="71" t="s">
        <v>52</v>
      </c>
      <c r="D8" s="70">
        <v>66</v>
      </c>
      <c r="E8" s="42">
        <v>48000</v>
      </c>
    </row>
    <row r="9" spans="2:6" x14ac:dyDescent="0.25">
      <c r="B9" s="52">
        <v>4</v>
      </c>
      <c r="C9" s="71" t="s">
        <v>52</v>
      </c>
      <c r="D9" s="70">
        <v>77</v>
      </c>
      <c r="E9" s="42">
        <v>57000</v>
      </c>
    </row>
    <row r="10" spans="2:6" x14ac:dyDescent="0.25">
      <c r="B10" s="52">
        <v>5</v>
      </c>
      <c r="C10" s="71" t="s">
        <v>52</v>
      </c>
      <c r="D10" s="70">
        <v>86</v>
      </c>
      <c r="E10" s="42">
        <v>38000</v>
      </c>
    </row>
    <row r="11" spans="2:6" x14ac:dyDescent="0.25">
      <c r="B11" s="52">
        <v>6</v>
      </c>
      <c r="C11" s="71" t="s">
        <v>52</v>
      </c>
      <c r="D11" s="70">
        <v>88</v>
      </c>
      <c r="E11" s="42">
        <v>47000</v>
      </c>
    </row>
    <row r="12" spans="2:6" x14ac:dyDescent="0.25">
      <c r="B12" s="52">
        <v>7</v>
      </c>
      <c r="C12" s="71" t="s">
        <v>52</v>
      </c>
      <c r="D12" s="70">
        <v>95</v>
      </c>
      <c r="E12" s="42">
        <v>24000</v>
      </c>
      <c r="F12"/>
    </row>
    <row r="13" spans="2:6" x14ac:dyDescent="0.25">
      <c r="B13" s="52">
        <v>8</v>
      </c>
      <c r="C13" s="71" t="s">
        <v>52</v>
      </c>
      <c r="D13" s="70">
        <v>106</v>
      </c>
      <c r="E13" s="42">
        <v>21000</v>
      </c>
      <c r="F13"/>
    </row>
    <row r="14" spans="2:6" x14ac:dyDescent="0.25">
      <c r="B14" s="52">
        <v>9</v>
      </c>
      <c r="C14" s="71" t="s">
        <v>52</v>
      </c>
      <c r="D14" s="70">
        <v>114</v>
      </c>
      <c r="E14" s="42">
        <v>21000</v>
      </c>
      <c r="F14"/>
    </row>
    <row r="15" spans="2:6" x14ac:dyDescent="0.25">
      <c r="B15" s="52">
        <v>10</v>
      </c>
      <c r="C15" s="71" t="s">
        <v>52</v>
      </c>
      <c r="D15" s="70">
        <v>115</v>
      </c>
      <c r="E15" s="42">
        <v>22000</v>
      </c>
      <c r="F15"/>
    </row>
    <row r="16" spans="2:6" x14ac:dyDescent="0.25">
      <c r="B16" s="52">
        <v>11</v>
      </c>
      <c r="C16" s="71" t="s">
        <v>52</v>
      </c>
      <c r="D16" s="70">
        <v>117</v>
      </c>
      <c r="E16" s="42">
        <v>28000</v>
      </c>
      <c r="F16"/>
    </row>
    <row r="17" spans="2:6" x14ac:dyDescent="0.25">
      <c r="B17" s="52">
        <v>12</v>
      </c>
      <c r="C17" s="71" t="s">
        <v>52</v>
      </c>
      <c r="D17" s="70">
        <v>120</v>
      </c>
      <c r="E17" s="42">
        <v>45000</v>
      </c>
      <c r="F17"/>
    </row>
    <row r="18" spans="2:6" x14ac:dyDescent="0.25">
      <c r="B18" s="52">
        <v>13</v>
      </c>
      <c r="C18" s="71" t="s">
        <v>52</v>
      </c>
      <c r="D18" s="70">
        <v>121</v>
      </c>
      <c r="E18" s="42">
        <v>32000</v>
      </c>
      <c r="F18"/>
    </row>
    <row r="19" spans="2:6" x14ac:dyDescent="0.25">
      <c r="B19" s="52">
        <v>14</v>
      </c>
      <c r="C19" s="71" t="s">
        <v>52</v>
      </c>
      <c r="D19" s="70">
        <v>132</v>
      </c>
      <c r="E19" s="42">
        <v>113000</v>
      </c>
      <c r="F19"/>
    </row>
    <row r="20" spans="2:6" ht="15.75" thickBot="1" x14ac:dyDescent="0.3">
      <c r="B20" s="180" t="s">
        <v>88</v>
      </c>
      <c r="C20" s="181"/>
      <c r="D20" s="187"/>
      <c r="E20" s="43">
        <f>SUM(E6:E19)</f>
        <v>857000</v>
      </c>
      <c r="F20"/>
    </row>
    <row r="21" spans="2:6" ht="15.75" thickBot="1" x14ac:dyDescent="0.3">
      <c r="F21"/>
    </row>
    <row r="22" spans="2:6" ht="15.75" thickBot="1" x14ac:dyDescent="0.3">
      <c r="B22" s="88" t="s">
        <v>83</v>
      </c>
      <c r="F22"/>
    </row>
    <row r="23" spans="2:6" ht="15.75" thickBot="1" x14ac:dyDescent="0.3">
      <c r="B23" s="91" t="s">
        <v>50</v>
      </c>
      <c r="C23" s="188" t="s">
        <v>46</v>
      </c>
      <c r="D23" s="189"/>
      <c r="E23" s="77" t="s">
        <v>44</v>
      </c>
      <c r="F23" s="92" t="s">
        <v>91</v>
      </c>
    </row>
    <row r="24" spans="2:6" x14ac:dyDescent="0.25">
      <c r="B24" s="93">
        <v>1</v>
      </c>
      <c r="C24" s="64" t="s">
        <v>59</v>
      </c>
      <c r="D24" s="65">
        <v>4</v>
      </c>
      <c r="E24" s="76">
        <v>3630000</v>
      </c>
      <c r="F24" s="76">
        <v>370000</v>
      </c>
    </row>
    <row r="25" spans="2:6" x14ac:dyDescent="0.25">
      <c r="B25" s="94">
        <v>2</v>
      </c>
      <c r="C25" s="66" t="s">
        <v>59</v>
      </c>
      <c r="D25" s="34">
        <v>8</v>
      </c>
      <c r="E25" s="42">
        <v>108900</v>
      </c>
      <c r="F25" s="42">
        <v>12100</v>
      </c>
    </row>
    <row r="26" spans="2:6" x14ac:dyDescent="0.25">
      <c r="B26" s="94">
        <v>3</v>
      </c>
      <c r="C26" s="66" t="s">
        <v>52</v>
      </c>
      <c r="D26" s="34">
        <v>41</v>
      </c>
      <c r="E26" s="42">
        <v>247500</v>
      </c>
      <c r="F26" s="42">
        <v>27500</v>
      </c>
    </row>
    <row r="27" spans="2:6" x14ac:dyDescent="0.25">
      <c r="B27" s="94">
        <v>4</v>
      </c>
      <c r="C27" s="66" t="s">
        <v>52</v>
      </c>
      <c r="D27" s="34">
        <v>53</v>
      </c>
      <c r="E27" s="42">
        <v>76230</v>
      </c>
      <c r="F27" s="42">
        <v>8470</v>
      </c>
    </row>
    <row r="28" spans="2:6" x14ac:dyDescent="0.25">
      <c r="B28" s="94">
        <v>5</v>
      </c>
      <c r="C28" s="66" t="s">
        <v>52</v>
      </c>
      <c r="D28" s="34">
        <v>59</v>
      </c>
      <c r="E28" s="42">
        <v>99000</v>
      </c>
      <c r="F28" s="94"/>
    </row>
    <row r="29" spans="2:6" x14ac:dyDescent="0.25">
      <c r="B29" s="94">
        <v>6</v>
      </c>
      <c r="C29" s="66" t="s">
        <v>52</v>
      </c>
      <c r="D29" s="34">
        <v>63</v>
      </c>
      <c r="E29" s="42">
        <v>103000</v>
      </c>
      <c r="F29" s="94"/>
    </row>
    <row r="30" spans="2:6" x14ac:dyDescent="0.25">
      <c r="B30" s="94">
        <v>7</v>
      </c>
      <c r="C30" s="66" t="s">
        <v>52</v>
      </c>
      <c r="D30" s="34">
        <v>101</v>
      </c>
      <c r="E30" s="42">
        <v>36000</v>
      </c>
      <c r="F30" s="94"/>
    </row>
    <row r="31" spans="2:6" x14ac:dyDescent="0.25">
      <c r="B31" s="94">
        <v>8</v>
      </c>
      <c r="C31" s="66" t="s">
        <v>52</v>
      </c>
      <c r="D31" s="34">
        <v>104</v>
      </c>
      <c r="E31" s="42">
        <v>47000</v>
      </c>
      <c r="F31" s="94"/>
    </row>
    <row r="32" spans="2:6" ht="15.75" thickBot="1" x14ac:dyDescent="0.3">
      <c r="B32" s="95">
        <v>9</v>
      </c>
      <c r="C32" s="68" t="s">
        <v>52</v>
      </c>
      <c r="D32" s="35">
        <v>116</v>
      </c>
      <c r="E32" s="43">
        <v>45000</v>
      </c>
      <c r="F32" s="95"/>
    </row>
    <row r="33" spans="2:6" ht="15.75" thickBot="1" x14ac:dyDescent="0.3">
      <c r="B33" s="190" t="s">
        <v>89</v>
      </c>
      <c r="C33" s="191"/>
      <c r="D33" s="192"/>
      <c r="E33" s="97">
        <f>SUM(E24:E32)</f>
        <v>4392630</v>
      </c>
      <c r="F33" s="98">
        <f>SUM(F24:F32)</f>
        <v>418070</v>
      </c>
    </row>
    <row r="34" spans="2:6" ht="15.75" thickBot="1" x14ac:dyDescent="0.3"/>
    <row r="35" spans="2:6" x14ac:dyDescent="0.25">
      <c r="B35" s="193" t="s">
        <v>92</v>
      </c>
      <c r="C35" s="194"/>
      <c r="D35" s="195"/>
      <c r="E35" s="89">
        <f>E20+E33</f>
        <v>5249630</v>
      </c>
      <c r="F35" s="75">
        <f>F21+F33</f>
        <v>418070</v>
      </c>
    </row>
    <row r="36" spans="2:6" ht="15.75" thickBot="1" x14ac:dyDescent="0.3">
      <c r="B36" s="180" t="s">
        <v>90</v>
      </c>
      <c r="C36" s="181"/>
      <c r="D36" s="182"/>
      <c r="E36" s="90">
        <f>E35-E35/1.1</f>
        <v>477239.09090909176</v>
      </c>
      <c r="F36" s="26">
        <f t="shared" ref="F36" si="0">F35-F35/1.1</f>
        <v>38006.363636363647</v>
      </c>
    </row>
    <row r="37" spans="2:6" x14ac:dyDescent="0.25">
      <c r="F37"/>
    </row>
    <row r="38" spans="2:6" x14ac:dyDescent="0.25">
      <c r="F38"/>
    </row>
    <row r="39" spans="2:6" x14ac:dyDescent="0.25">
      <c r="F39"/>
    </row>
    <row r="40" spans="2:6" x14ac:dyDescent="0.25">
      <c r="F40"/>
    </row>
    <row r="41" spans="2:6" x14ac:dyDescent="0.25">
      <c r="F41"/>
    </row>
    <row r="42" spans="2:6" x14ac:dyDescent="0.25">
      <c r="F42"/>
    </row>
    <row r="43" spans="2:6" x14ac:dyDescent="0.25">
      <c r="F43"/>
    </row>
    <row r="44" spans="2:6" x14ac:dyDescent="0.25">
      <c r="F44"/>
    </row>
    <row r="45" spans="2:6" x14ac:dyDescent="0.25">
      <c r="F45"/>
    </row>
  </sheetData>
  <mergeCells count="6">
    <mergeCell ref="B36:D36"/>
    <mergeCell ref="C5:D5"/>
    <mergeCell ref="B20:D20"/>
    <mergeCell ref="C23:D23"/>
    <mergeCell ref="B33:D33"/>
    <mergeCell ref="B35:D35"/>
  </mergeCells>
  <phoneticPr fontId="15"/>
  <printOptions horizontalCentered="1" verticalCentered="1"/>
  <pageMargins left="0.7" right="0.7" top="0.75" bottom="0.75" header="0.3" footer="0.3"/>
  <pageSetup paperSize="9" scale="84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27</vt:i4>
      </vt:variant>
      <vt:variant>
        <vt:lpstr>名前付き一覧</vt:lpstr>
      </vt:variant>
      <vt:variant>
        <vt:i4>18</vt:i4>
      </vt:variant>
    </vt:vector>
  </HeadingPairs>
  <TitlesOfParts>
    <vt:vector size="45" baseType="lpstr">
      <vt:lpstr>明細書_原本</vt:lpstr>
      <vt:lpstr>【精算書】北友ラスト</vt:lpstr>
      <vt:lpstr>【明細書】北友真ラスト</vt:lpstr>
      <vt:lpstr>【精算書】JTLラスト</vt:lpstr>
      <vt:lpstr>【明細書】JTLラスト</vt:lpstr>
      <vt:lpstr>【精算書】アイベックスライフラスト</vt:lpstr>
      <vt:lpstr>【明細書】アイベックスライフラスト</vt:lpstr>
      <vt:lpstr>真ライブ精算書 原本</vt:lpstr>
      <vt:lpstr>真【明細書】原本</vt:lpstr>
      <vt:lpstr>真ライブ精算書 JTL JEWELRY</vt:lpstr>
      <vt:lpstr>真【明細書】JTL JEWELRY</vt:lpstr>
      <vt:lpstr>真ライブ精算書 アイベックスライフ</vt:lpstr>
      <vt:lpstr>真【明細書】アイベックスライフ</vt:lpstr>
      <vt:lpstr>真【明細書】北友</vt:lpstr>
      <vt:lpstr>旧【明細書】北友</vt:lpstr>
      <vt:lpstr>旧【精算書】北友</vt:lpstr>
      <vt:lpstr>【精算書】OKURA</vt:lpstr>
      <vt:lpstr>【明細書】OKURA</vt:lpstr>
      <vt:lpstr>【精算書】アイベックスライフ</vt:lpstr>
      <vt:lpstr>【明細書】アイベックスライフ</vt:lpstr>
      <vt:lpstr>【精算書】JTL　JEWELRY</vt:lpstr>
      <vt:lpstr>【明細書】JTL　JEWELRY</vt:lpstr>
      <vt:lpstr>【請求書】(原本)</vt:lpstr>
      <vt:lpstr>【明細書】　(原本)</vt:lpstr>
      <vt:lpstr>【明細書】原本２</vt:lpstr>
      <vt:lpstr>【明細書】呉冬梅</vt:lpstr>
      <vt:lpstr>株式会社横浜ユーポス様精算書</vt:lpstr>
      <vt:lpstr>'【精算書】JTL　JEWELRY'!Print_Area</vt:lpstr>
      <vt:lpstr>【精算書】OKURA!Print_Area</vt:lpstr>
      <vt:lpstr>【精算書】アイベックスライフ!Print_Area</vt:lpstr>
      <vt:lpstr>'【請求書】(原本)'!Print_Area</vt:lpstr>
      <vt:lpstr>'【明細書】　(原本)'!Print_Area</vt:lpstr>
      <vt:lpstr>'【明細書】JTL　JEWELRY'!Print_Area</vt:lpstr>
      <vt:lpstr>【明細書】OKURA!Print_Area</vt:lpstr>
      <vt:lpstr>【明細書】アイベックスライフ!Print_Area</vt:lpstr>
      <vt:lpstr>【明細書】原本２!Print_Area</vt:lpstr>
      <vt:lpstr>【明細書】呉冬梅!Print_Area</vt:lpstr>
      <vt:lpstr>【明細書】北友真ラスト!Print_Area</vt:lpstr>
      <vt:lpstr>旧【精算書】北友!Print_Area</vt:lpstr>
      <vt:lpstr>旧【明細書】北友!Print_Area</vt:lpstr>
      <vt:lpstr>'真【明細書】JTL JEWELRY'!Print_Area</vt:lpstr>
      <vt:lpstr>真【明細書】アイベックスライフ!Print_Area</vt:lpstr>
      <vt:lpstr>真【明細書】原本!Print_Area</vt:lpstr>
      <vt:lpstr>真【明細書】北友!Print_Area</vt:lpstr>
      <vt:lpstr>明細書_原本!Print_Area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lenovo5</cp:lastModifiedBy>
  <cp:lastPrinted>2024-12-09T08:48:54Z</cp:lastPrinted>
  <dcterms:created xsi:type="dcterms:W3CDTF">2024-11-15T03:28:25Z</dcterms:created>
  <dcterms:modified xsi:type="dcterms:W3CDTF">2024-12-18T06:33:58Z</dcterms:modified>
</cp:coreProperties>
</file>