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lince/Desktop/NUS/unit/ke5206_CI1/svm_ca/smartphone/"/>
    </mc:Choice>
  </mc:AlternateContent>
  <bookViews>
    <workbookView xWindow="80" yWindow="460" windowWidth="28720" windowHeight="17540" firstSheet="1" activeTab="8"/>
  </bookViews>
  <sheets>
    <sheet name="Main" sheetId="1" r:id="rId1"/>
    <sheet name="Sheet1" sheetId="5" r:id="rId2"/>
    <sheet name="C-Support" sheetId="2" r:id="rId3"/>
    <sheet name="Linear Support" sheetId="3" r:id="rId4"/>
    <sheet name="Nu-Support" sheetId="4" r:id="rId5"/>
    <sheet name="Sheet2" sheetId="6" r:id="rId6"/>
    <sheet name="hyper" sheetId="7" r:id="rId7"/>
    <sheet name="special" sheetId="8" r:id="rId8"/>
    <sheet name="default para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C8" i="4"/>
  <c r="B8" i="4"/>
  <c r="E8" i="4"/>
  <c r="D8" i="3"/>
  <c r="C8" i="3"/>
  <c r="B8" i="3"/>
  <c r="E8" i="3"/>
  <c r="B8" i="2"/>
  <c r="C8" i="2"/>
  <c r="D8" i="2"/>
  <c r="E8" i="2"/>
</calcChain>
</file>

<file path=xl/sharedStrings.xml><?xml version="1.0" encoding="utf-8"?>
<sst xmlns="http://schemas.openxmlformats.org/spreadsheetml/2006/main" count="302" uniqueCount="87">
  <si>
    <t>Architecture</t>
  </si>
  <si>
    <t>Linear Support Vector Classification</t>
  </si>
  <si>
    <t>C-Support Vector Classification</t>
  </si>
  <si>
    <t>Nu-Support Vector Classification</t>
  </si>
  <si>
    <t>Time</t>
  </si>
  <si>
    <t>Folds</t>
  </si>
  <si>
    <t>Candidates</t>
  </si>
  <si>
    <t>Fits</t>
  </si>
  <si>
    <t>Accuracy</t>
  </si>
  <si>
    <t>LAYING</t>
  </si>
  <si>
    <t>SITTING</t>
  </si>
  <si>
    <t>STANDING</t>
  </si>
  <si>
    <t>WALKING</t>
  </si>
  <si>
    <t>WALKING_DOWNSTAIRS</t>
  </si>
  <si>
    <t>WALKING_UPSTAIRS</t>
  </si>
  <si>
    <t>precision</t>
  </si>
  <si>
    <t>recall</t>
  </si>
  <si>
    <t>f1-score</t>
  </si>
  <si>
    <t>support</t>
  </si>
  <si>
    <t xml:space="preserve">                  </t>
  </si>
  <si>
    <t xml:space="preserve">            LAYING</t>
  </si>
  <si>
    <t xml:space="preserve">           SITTING</t>
  </si>
  <si>
    <t xml:space="preserve">          STANDING</t>
  </si>
  <si>
    <t xml:space="preserve">           WALKING</t>
  </si>
  <si>
    <t xml:space="preserve">  WALKING_UPSTAIRS</t>
  </si>
  <si>
    <t>Linar Support Vector Confusion Matrix</t>
  </si>
  <si>
    <t>Avg / Total</t>
  </si>
  <si>
    <t xml:space="preserve"> </t>
  </si>
  <si>
    <t>C-SVC</t>
  </si>
  <si>
    <t>Linear SVC</t>
  </si>
  <si>
    <t>Nu-SVC</t>
  </si>
  <si>
    <t>Gradient</t>
  </si>
  <si>
    <t>XGB 1 sd</t>
  </si>
  <si>
    <t>features</t>
  </si>
  <si>
    <t>Train Acc</t>
  </si>
  <si>
    <t>Test Acc</t>
  </si>
  <si>
    <t>Linear-SVC</t>
  </si>
  <si>
    <t>XGB 2 sd</t>
  </si>
  <si>
    <t>XGB 3 sd</t>
  </si>
  <si>
    <t>C</t>
  </si>
  <si>
    <t>gamma</t>
  </si>
  <si>
    <t>nu</t>
  </si>
  <si>
    <t>decision_function_shape</t>
  </si>
  <si>
    <t>ovo</t>
  </si>
  <si>
    <t>degree</t>
  </si>
  <si>
    <t>kernel</t>
  </si>
  <si>
    <t>linear</t>
  </si>
  <si>
    <t>tol</t>
  </si>
  <si>
    <t>class_weight</t>
  </si>
  <si>
    <t>balanced</t>
  </si>
  <si>
    <t>max_iter</t>
  </si>
  <si>
    <t>multi_class</t>
  </si>
  <si>
    <t>ovr</t>
  </si>
  <si>
    <t>random_state</t>
  </si>
  <si>
    <t>XGB 2.5 sd</t>
  </si>
  <si>
    <t>type</t>
  </si>
  <si>
    <t>special</t>
  </si>
  <si>
    <t>hyperparameter</t>
  </si>
  <si>
    <t>original</t>
  </si>
  <si>
    <t> kernel</t>
  </si>
  <si>
    <t> degree</t>
  </si>
  <si>
    <t> gamma</t>
  </si>
  <si>
    <t> coef0</t>
  </si>
  <si>
    <t> shrinking</t>
  </si>
  <si>
    <t> probability</t>
  </si>
  <si>
    <t> tol</t>
  </si>
  <si>
    <t> cache_size</t>
  </si>
  <si>
    <t> class_weight</t>
  </si>
  <si>
    <t>None</t>
  </si>
  <si>
    <t> verbose</t>
  </si>
  <si>
    <t> max_iter</t>
  </si>
  <si>
    <t> decision_function_shape</t>
  </si>
  <si>
    <t> random_state</t>
  </si>
  <si>
    <t>SVC</t>
  </si>
  <si>
    <t>rbf</t>
  </si>
  <si>
    <t>auto</t>
  </si>
  <si>
    <t>LinearSVC</t>
  </si>
  <si>
    <t>penalty</t>
  </si>
  <si>
    <t>l2</t>
  </si>
  <si>
    <t>squared_hinge</t>
  </si>
  <si>
    <t> loss</t>
  </si>
  <si>
    <t> dual</t>
  </si>
  <si>
    <t> C</t>
  </si>
  <si>
    <t> multi_class</t>
  </si>
  <si>
    <t> fit_intercept</t>
  </si>
  <si>
    <t> intercept_scaling</t>
  </si>
  <si>
    <t>NuSVC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</si>
</sst>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scheme val="minor"/>
    </font>
    <font>
      <i/>
      <sz val="8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8</xdr:row>
      <xdr:rowOff>0</xdr:rowOff>
    </xdr:from>
    <xdr:to>
      <xdr:col>4</xdr:col>
      <xdr:colOff>215900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D7591A0-2DCE-794A-9DB6-C093A42A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625600"/>
          <a:ext cx="4864100" cy="345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106967</xdr:colOff>
      <xdr:row>4</xdr:row>
      <xdr:rowOff>91093</xdr:rowOff>
    </xdr:from>
    <xdr:to>
      <xdr:col>19</xdr:col>
      <xdr:colOff>349250</xdr:colOff>
      <xdr:row>18</xdr:row>
      <xdr:rowOff>81491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4405" y="662593"/>
          <a:ext cx="2702908" cy="19906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Architecture"/>
    <tableColumn id="2" name="Time"/>
    <tableColumn id="3" name="Folds"/>
    <tableColumn id="4" name="Candidates"/>
    <tableColumn id="5" name="Fits"/>
    <tableColumn id="6" name="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F4" totalsRowShown="0" headerRowDxfId="78" dataDxfId="77">
  <tableColumns count="6">
    <tableColumn id="1" name="Architecture" dataDxfId="76"/>
    <tableColumn id="2" name="Time" dataDxfId="75"/>
    <tableColumn id="3" name="Folds" dataDxfId="74"/>
    <tableColumn id="4" name="Candidates" dataDxfId="73"/>
    <tableColumn id="5" name="Fits" dataDxfId="72"/>
    <tableColumn id="6" name="Accuracy" data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8" totalsRowCount="1">
  <autoFilter ref="A1:E7"/>
  <tableColumns count="5">
    <tableColumn id="1" name=" " totalsRowLabel="Avg / Total" dataDxfId="70" totalsRowDxfId="69"/>
    <tableColumn id="2" name="precision" totalsRowFunction="average" dataDxfId="68" totalsRowDxfId="67"/>
    <tableColumn id="3" name="recall" totalsRowFunction="average" dataDxfId="66" totalsRowDxfId="65"/>
    <tableColumn id="4" name="f1-score" totalsRowFunction="average" dataDxfId="64" totalsRowDxfId="63"/>
    <tableColumn id="5" name="support" totalsRowFunction="sum" dataDxfId="62" totalsRow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8" totalsRowCount="1" headerRowDxfId="60">
  <autoFilter ref="A1:E7"/>
  <tableColumns count="5">
    <tableColumn id="1" name="                  " totalsRowLabel="Avg / Total" dataDxfId="59" totalsRowDxfId="58"/>
    <tableColumn id="2" name="precision" totalsRowFunction="average" dataDxfId="57"/>
    <tableColumn id="3" name="recall" totalsRowFunction="average" dataDxfId="56"/>
    <tableColumn id="4" name="f1-score" totalsRowFunction="average" dataDxfId="55"/>
    <tableColumn id="5" name="support" totalsRowFunction="sum" dataDxfId="54" totalsRow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E8" totalsRowCount="1" headerRowDxfId="52">
  <autoFilter ref="A1:E7"/>
  <tableColumns count="5">
    <tableColumn id="1" name="                  " totalsRowLabel="Avg / Total" dataDxfId="51" totalsRowDxfId="50"/>
    <tableColumn id="2" name="precision" totalsRowFunction="average" dataDxfId="49"/>
    <tableColumn id="3" name="recall" totalsRowFunction="average" dataDxfId="48"/>
    <tableColumn id="4" name="f1-score" totalsRowFunction="average" dataDxfId="47"/>
    <tableColumn id="5" name="support" totalsRowFunction="sum" dataDxfId="46" totalsRow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67" displayName="Table167" ref="A1:G10" totalsRowShown="0" headerRowDxfId="44" dataDxfId="43">
  <tableColumns count="7">
    <tableColumn id="1" name="Architecture" dataDxfId="42"/>
    <tableColumn id="7" name="Gradient" dataDxfId="41"/>
    <tableColumn id="3" name="features" dataDxfId="40"/>
    <tableColumn id="8" name="type" dataDxfId="39"/>
    <tableColumn id="2" name="Time" dataDxfId="38"/>
    <tableColumn id="4" name="Train Acc" dataDxfId="37"/>
    <tableColumn id="6" name="Test Acc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678" displayName="Table1678" ref="A1:N10" totalsRowShown="0" headerRowDxfId="35" dataDxfId="34">
  <tableColumns count="14">
    <tableColumn id="1" name="Architecture" dataDxfId="33"/>
    <tableColumn id="7" name="Gradient" dataDxfId="32"/>
    <tableColumn id="3" name="features" dataDxfId="31"/>
    <tableColumn id="15" name="type" dataDxfId="30"/>
    <tableColumn id="2" name="Time" dataDxfId="29"/>
    <tableColumn id="4" name="Train Acc" dataDxfId="28"/>
    <tableColumn id="6" name="Test Acc" dataDxfId="27"/>
    <tableColumn id="8" name="C" dataDxfId="26"/>
    <tableColumn id="9" name="gamma" dataDxfId="25"/>
    <tableColumn id="10" name="nu" dataDxfId="24"/>
    <tableColumn id="11" name="decision_function_shape" dataDxfId="23"/>
    <tableColumn id="12" name="degree" dataDxfId="22"/>
    <tableColumn id="13" name="kernel" dataDxfId="21"/>
    <tableColumn id="14" name="tol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6789" displayName="Table16789" ref="A1:R32" totalsRowShown="0" headerRowDxfId="19" dataDxfId="18">
  <tableColumns count="18">
    <tableColumn id="1" name="Architecture" dataDxfId="17"/>
    <tableColumn id="7" name="Gradient" dataDxfId="16"/>
    <tableColumn id="3" name="features" dataDxfId="15"/>
    <tableColumn id="19" name="type" dataDxfId="14"/>
    <tableColumn id="2" name="Time" dataDxfId="13"/>
    <tableColumn id="4" name="Train Acc" dataDxfId="12"/>
    <tableColumn id="6" name="Test Acc" dataDxfId="11"/>
    <tableColumn id="8" name="C" dataDxfId="10"/>
    <tableColumn id="9" name="gamma" dataDxfId="9"/>
    <tableColumn id="10" name="nu" dataDxfId="8"/>
    <tableColumn id="11" name="decision_function_shape" dataDxfId="7"/>
    <tableColumn id="12" name="degree" dataDxfId="6"/>
    <tableColumn id="13" name="kernel" dataDxfId="5"/>
    <tableColumn id="14" name="tol" dataDxfId="4"/>
    <tableColumn id="15" name="class_weight" dataDxfId="3"/>
    <tableColumn id="16" name="max_iter" dataDxfId="2"/>
    <tableColumn id="17" name="multi_class" dataDxfId="1"/>
    <tableColumn id="18" name="random_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baseColWidth="10" defaultRowHeight="16" x14ac:dyDescent="0.2"/>
  <cols>
    <col min="1" max="1" width="30.6640625" bestFit="1" customWidth="1"/>
    <col min="3" max="3" width="7.83203125" customWidth="1"/>
    <col min="4" max="4" width="12.5" customWidth="1"/>
    <col min="5" max="5" width="6.5" customWidth="1"/>
  </cols>
  <sheetData>
    <row r="1" spans="1:6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2</v>
      </c>
      <c r="B2">
        <v>70.512923955917302</v>
      </c>
      <c r="C2">
        <v>5</v>
      </c>
      <c r="D2">
        <v>1</v>
      </c>
      <c r="E2">
        <v>5</v>
      </c>
      <c r="F2">
        <v>0.93077706141839101</v>
      </c>
    </row>
    <row r="3" spans="1:6" x14ac:dyDescent="0.2">
      <c r="A3" t="s">
        <v>1</v>
      </c>
      <c r="B3">
        <v>14.8739807605743</v>
      </c>
      <c r="C3">
        <v>5</v>
      </c>
      <c r="D3">
        <v>1</v>
      </c>
      <c r="E3">
        <v>5</v>
      </c>
      <c r="F3">
        <v>0.96572785883949697</v>
      </c>
    </row>
    <row r="4" spans="1:6" x14ac:dyDescent="0.2">
      <c r="A4" t="s">
        <v>3</v>
      </c>
      <c r="B4">
        <v>122.72457003593399</v>
      </c>
      <c r="C4">
        <v>5</v>
      </c>
      <c r="D4">
        <v>1</v>
      </c>
      <c r="E4">
        <v>5</v>
      </c>
      <c r="F4">
        <v>0.92059721750933099</v>
      </c>
    </row>
    <row r="7" spans="1:6" x14ac:dyDescent="0.2">
      <c r="A7" s="3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M13" sqref="M13"/>
    </sheetView>
  </sheetViews>
  <sheetFormatPr baseColWidth="10" defaultRowHeight="11" x14ac:dyDescent="0.15"/>
  <cols>
    <col min="1" max="1" width="7.6640625" style="4" bestFit="1" customWidth="1"/>
    <col min="2" max="2" width="4.83203125" style="4" bestFit="1" customWidth="1"/>
    <col min="3" max="3" width="3.6640625" style="4" bestFit="1" customWidth="1"/>
    <col min="4" max="4" width="6.83203125" style="4" bestFit="1" customWidth="1"/>
    <col min="5" max="5" width="2.6640625" style="4" bestFit="1" customWidth="1"/>
    <col min="6" max="6" width="5.6640625" style="4" bestFit="1" customWidth="1"/>
    <col min="7" max="16384" width="10.83203125" style="4"/>
  </cols>
  <sheetData>
    <row r="1" spans="1:6" x14ac:dyDescent="0.15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15">
      <c r="A2" s="5" t="s">
        <v>28</v>
      </c>
      <c r="B2" s="5">
        <v>70.510000000000005</v>
      </c>
      <c r="C2" s="5">
        <v>5</v>
      </c>
      <c r="D2" s="5">
        <v>1</v>
      </c>
      <c r="E2" s="5">
        <v>5</v>
      </c>
      <c r="F2" s="5">
        <v>0.93100000000000005</v>
      </c>
    </row>
    <row r="3" spans="1:6" x14ac:dyDescent="0.15">
      <c r="A3" s="6" t="s">
        <v>29</v>
      </c>
      <c r="B3" s="6">
        <v>14.87</v>
      </c>
      <c r="C3" s="6">
        <v>5</v>
      </c>
      <c r="D3" s="6">
        <v>1</v>
      </c>
      <c r="E3" s="6">
        <v>5</v>
      </c>
      <c r="F3" s="6">
        <v>0.96599999999999997</v>
      </c>
    </row>
    <row r="4" spans="1:6" x14ac:dyDescent="0.15">
      <c r="A4" s="5" t="s">
        <v>30</v>
      </c>
      <c r="B4" s="5">
        <v>122.72</v>
      </c>
      <c r="C4" s="5">
        <v>5</v>
      </c>
      <c r="D4" s="5">
        <v>1</v>
      </c>
      <c r="E4" s="5">
        <v>5</v>
      </c>
      <c r="F4" s="5">
        <v>0.92100000000000004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16" sqref="I16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t="s">
        <v>27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s="1" t="s">
        <v>9</v>
      </c>
      <c r="B2" s="2">
        <v>1</v>
      </c>
      <c r="C2" s="2">
        <v>1</v>
      </c>
      <c r="D2" s="2">
        <v>1</v>
      </c>
      <c r="E2" s="2">
        <v>537</v>
      </c>
    </row>
    <row r="3" spans="1:5" x14ac:dyDescent="0.2">
      <c r="A3" s="1" t="s">
        <v>10</v>
      </c>
      <c r="B3" s="2">
        <v>0.86</v>
      </c>
      <c r="C3" s="2">
        <v>0.9</v>
      </c>
      <c r="D3" s="2">
        <v>0.88</v>
      </c>
      <c r="E3" s="2">
        <v>466</v>
      </c>
    </row>
    <row r="4" spans="1:5" x14ac:dyDescent="0.2">
      <c r="A4" s="1" t="s">
        <v>11</v>
      </c>
      <c r="B4" s="2">
        <v>0.92</v>
      </c>
      <c r="C4" s="2">
        <v>0.88</v>
      </c>
      <c r="D4" s="2">
        <v>0.9</v>
      </c>
      <c r="E4" s="2">
        <v>555</v>
      </c>
    </row>
    <row r="5" spans="1:5" x14ac:dyDescent="0.2">
      <c r="A5" s="1" t="s">
        <v>12</v>
      </c>
      <c r="B5" s="2">
        <v>1</v>
      </c>
      <c r="C5" s="2">
        <v>0.9</v>
      </c>
      <c r="D5" s="2">
        <v>0.94</v>
      </c>
      <c r="E5" s="2">
        <v>550</v>
      </c>
    </row>
    <row r="6" spans="1:5" x14ac:dyDescent="0.2">
      <c r="A6" s="1" t="s">
        <v>13</v>
      </c>
      <c r="B6" s="2">
        <v>0.85</v>
      </c>
      <c r="C6" s="2">
        <v>0.99</v>
      </c>
      <c r="D6" s="2">
        <v>0.92</v>
      </c>
      <c r="E6" s="2">
        <v>362</v>
      </c>
    </row>
    <row r="7" spans="1:5" x14ac:dyDescent="0.2">
      <c r="A7" s="1" t="s">
        <v>14</v>
      </c>
      <c r="B7" s="2">
        <v>0.95</v>
      </c>
      <c r="C7" s="2">
        <v>0.94</v>
      </c>
      <c r="D7" s="2">
        <v>0.94</v>
      </c>
      <c r="E7" s="2">
        <v>477</v>
      </c>
    </row>
    <row r="8" spans="1:5" x14ac:dyDescent="0.2">
      <c r="A8" s="1" t="s">
        <v>26</v>
      </c>
      <c r="B8" s="2">
        <f>SUBTOTAL(101,Table2[precision])</f>
        <v>0.93</v>
      </c>
      <c r="C8" s="2">
        <f>SUBTOTAL(101,Table2[recall])</f>
        <v>0.93499999999999994</v>
      </c>
      <c r="D8" s="2">
        <f>SUBTOTAL(101,Table2[f1-score])</f>
        <v>0.93</v>
      </c>
      <c r="E8" s="2">
        <f>SUBTOTAL(109,Table2[support])</f>
        <v>2947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1" sqref="E11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19</v>
      </c>
      <c r="B1" s="2" t="s">
        <v>15</v>
      </c>
      <c r="C1" s="2" t="s">
        <v>16</v>
      </c>
      <c r="D1" s="2" t="s">
        <v>17</v>
      </c>
      <c r="E1" s="2" t="s">
        <v>18</v>
      </c>
    </row>
    <row r="2" spans="1:5" x14ac:dyDescent="0.2">
      <c r="A2" s="1" t="s">
        <v>20</v>
      </c>
      <c r="B2" s="2">
        <v>1</v>
      </c>
      <c r="C2" s="2">
        <v>1</v>
      </c>
      <c r="D2" s="2">
        <v>1</v>
      </c>
      <c r="E2" s="2">
        <v>539</v>
      </c>
    </row>
    <row r="3" spans="1:5" x14ac:dyDescent="0.2">
      <c r="A3" s="1" t="s">
        <v>21</v>
      </c>
      <c r="B3" s="2">
        <v>0.87</v>
      </c>
      <c r="C3" s="2">
        <v>0.97</v>
      </c>
      <c r="D3" s="2">
        <v>0.92</v>
      </c>
      <c r="E3" s="2">
        <v>441</v>
      </c>
    </row>
    <row r="4" spans="1:5" x14ac:dyDescent="0.2">
      <c r="A4" s="1" t="s">
        <v>22</v>
      </c>
      <c r="B4" s="2">
        <v>0.98</v>
      </c>
      <c r="C4" s="2">
        <v>0.9</v>
      </c>
      <c r="D4" s="2">
        <v>0.94</v>
      </c>
      <c r="E4" s="2">
        <v>574</v>
      </c>
    </row>
    <row r="5" spans="1:5" x14ac:dyDescent="0.2">
      <c r="A5" s="1" t="s">
        <v>23</v>
      </c>
      <c r="B5" s="2">
        <v>1</v>
      </c>
      <c r="C5" s="2">
        <v>0.96</v>
      </c>
      <c r="D5" s="2">
        <v>0.98</v>
      </c>
      <c r="E5" s="2">
        <v>516</v>
      </c>
    </row>
    <row r="6" spans="1:5" x14ac:dyDescent="0.2">
      <c r="A6" s="1" t="s">
        <v>13</v>
      </c>
      <c r="B6" s="2">
        <v>0.98</v>
      </c>
      <c r="C6" s="2">
        <v>1</v>
      </c>
      <c r="D6" s="2">
        <v>0.99</v>
      </c>
      <c r="E6" s="2">
        <v>413</v>
      </c>
    </row>
    <row r="7" spans="1:5" x14ac:dyDescent="0.2">
      <c r="A7" s="1" t="s">
        <v>24</v>
      </c>
      <c r="B7" s="2">
        <v>0.96</v>
      </c>
      <c r="C7" s="2">
        <v>0.98</v>
      </c>
      <c r="D7" s="2">
        <v>0.97</v>
      </c>
      <c r="E7" s="2">
        <v>464</v>
      </c>
    </row>
    <row r="8" spans="1:5" x14ac:dyDescent="0.2">
      <c r="A8" s="1" t="s">
        <v>26</v>
      </c>
      <c r="B8" s="2">
        <f>SUBTOTAL(101,Table3[precision])</f>
        <v>0.96499999999999997</v>
      </c>
      <c r="C8" s="2">
        <f>SUBTOTAL(101,Table3[recall])</f>
        <v>0.96833333333333338</v>
      </c>
      <c r="D8" s="2">
        <f>SUBTOTAL(101,Table3[f1-score])</f>
        <v>0.96666666666666667</v>
      </c>
      <c r="E8" s="2">
        <f>SUBTOTAL(109,Table3[support])</f>
        <v>2947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19</v>
      </c>
      <c r="B1" s="2" t="s">
        <v>15</v>
      </c>
      <c r="C1" s="2" t="s">
        <v>16</v>
      </c>
      <c r="D1" s="2" t="s">
        <v>17</v>
      </c>
      <c r="E1" s="2" t="s">
        <v>18</v>
      </c>
    </row>
    <row r="2" spans="1:5" x14ac:dyDescent="0.2">
      <c r="A2" s="1" t="s">
        <v>20</v>
      </c>
      <c r="B2" s="2">
        <v>1</v>
      </c>
      <c r="C2" s="2">
        <v>1</v>
      </c>
      <c r="D2" s="2">
        <v>1</v>
      </c>
      <c r="E2" s="2">
        <v>536</v>
      </c>
    </row>
    <row r="3" spans="1:5" x14ac:dyDescent="0.2">
      <c r="A3" s="1" t="s">
        <v>21</v>
      </c>
      <c r="B3" s="2">
        <v>0.87</v>
      </c>
      <c r="C3" s="2">
        <v>0.92</v>
      </c>
      <c r="D3" s="2">
        <v>0.89</v>
      </c>
      <c r="E3" s="2">
        <v>467</v>
      </c>
    </row>
    <row r="4" spans="1:5" x14ac:dyDescent="0.2">
      <c r="A4" s="1" t="s">
        <v>22</v>
      </c>
      <c r="B4" s="2">
        <v>0.92</v>
      </c>
      <c r="C4" s="2">
        <v>0.89</v>
      </c>
      <c r="D4" s="2">
        <v>0.91</v>
      </c>
      <c r="E4" s="2">
        <v>552</v>
      </c>
    </row>
    <row r="5" spans="1:5" x14ac:dyDescent="0.2">
      <c r="A5" s="1" t="s">
        <v>23</v>
      </c>
      <c r="B5" s="2">
        <v>1</v>
      </c>
      <c r="C5" s="2">
        <v>0.86</v>
      </c>
      <c r="D5" s="2">
        <v>0.92</v>
      </c>
      <c r="E5" s="2">
        <v>574</v>
      </c>
    </row>
    <row r="6" spans="1:5" x14ac:dyDescent="0.2">
      <c r="A6" s="1" t="s">
        <v>13</v>
      </c>
      <c r="B6" s="2">
        <v>0.75</v>
      </c>
      <c r="C6" s="2">
        <v>0.99</v>
      </c>
      <c r="D6" s="2">
        <v>0.86</v>
      </c>
      <c r="E6" s="2">
        <v>321</v>
      </c>
    </row>
    <row r="7" spans="1:5" x14ac:dyDescent="0.2">
      <c r="A7" s="1" t="s">
        <v>24</v>
      </c>
      <c r="B7" s="2">
        <v>0.95</v>
      </c>
      <c r="C7" s="2">
        <v>0.9</v>
      </c>
      <c r="D7" s="2">
        <v>0.92</v>
      </c>
      <c r="E7" s="2">
        <v>497</v>
      </c>
    </row>
    <row r="8" spans="1:5" x14ac:dyDescent="0.2">
      <c r="A8" s="1" t="s">
        <v>26</v>
      </c>
      <c r="B8" s="2">
        <f>SUBTOTAL(101,Table4[precision])</f>
        <v>0.91500000000000004</v>
      </c>
      <c r="C8" s="2">
        <f>SUBTOTAL(101,Table4[recall])</f>
        <v>0.92666666666666675</v>
      </c>
      <c r="D8" s="2">
        <f>SUBTOTAL(101,Table4[f1-score])</f>
        <v>0.91666666666666663</v>
      </c>
      <c r="E8" s="2">
        <f>SUBTOTAL(109,Table4[support])</f>
        <v>2947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200" zoomScaleNormal="200" zoomScalePageLayoutView="200" workbookViewId="0">
      <selection activeCell="I13" sqref="I13"/>
    </sheetView>
  </sheetViews>
  <sheetFormatPr baseColWidth="10" defaultRowHeight="16" x14ac:dyDescent="0.2"/>
  <cols>
    <col min="1" max="1" width="7.6640625" style="7" bestFit="1" customWidth="1"/>
    <col min="2" max="2" width="5.6640625" style="7" bestFit="1" customWidth="1"/>
    <col min="3" max="3" width="5.33203125" style="7" bestFit="1" customWidth="1"/>
    <col min="4" max="4" width="10.83203125" style="7"/>
    <col min="5" max="5" width="6.1640625" style="7" bestFit="1" customWidth="1"/>
    <col min="6" max="6" width="5.83203125" style="9" bestFit="1" customWidth="1"/>
    <col min="7" max="7" width="5.33203125" style="7" bestFit="1" customWidth="1"/>
    <col min="9" max="16384" width="10.83203125" style="7"/>
  </cols>
  <sheetData>
    <row r="1" spans="1:8" ht="11" x14ac:dyDescent="0.15">
      <c r="A1" s="7" t="s">
        <v>0</v>
      </c>
      <c r="B1" s="7" t="s">
        <v>31</v>
      </c>
      <c r="C1" s="7" t="s">
        <v>33</v>
      </c>
      <c r="D1" s="7" t="s">
        <v>55</v>
      </c>
      <c r="E1" s="7" t="s">
        <v>4</v>
      </c>
      <c r="F1" s="7" t="s">
        <v>34</v>
      </c>
      <c r="G1" s="7" t="s">
        <v>35</v>
      </c>
      <c r="H1" s="7"/>
    </row>
    <row r="2" spans="1:8" ht="11" x14ac:dyDescent="0.15">
      <c r="A2" s="8" t="s">
        <v>28</v>
      </c>
      <c r="B2" s="8" t="s">
        <v>32</v>
      </c>
      <c r="C2" s="8">
        <v>19</v>
      </c>
      <c r="D2" s="8" t="s">
        <v>58</v>
      </c>
      <c r="E2" s="8">
        <v>4.9284999999999997</v>
      </c>
      <c r="F2" s="8">
        <v>0.94879999999999998</v>
      </c>
      <c r="G2" s="8">
        <v>0.83340000000000003</v>
      </c>
      <c r="H2" s="7"/>
    </row>
    <row r="3" spans="1:8" ht="11" x14ac:dyDescent="0.15">
      <c r="A3" s="8" t="s">
        <v>36</v>
      </c>
      <c r="B3" s="8" t="s">
        <v>32</v>
      </c>
      <c r="C3" s="8">
        <v>19</v>
      </c>
      <c r="D3" s="8" t="s">
        <v>58</v>
      </c>
      <c r="E3" s="8">
        <v>3.5941000000000001</v>
      </c>
      <c r="F3" s="8">
        <v>0.92490000000000006</v>
      </c>
      <c r="G3" s="8">
        <v>0.88700000000000001</v>
      </c>
      <c r="H3" s="7"/>
    </row>
    <row r="4" spans="1:8" ht="11" x14ac:dyDescent="0.15">
      <c r="A4" s="8" t="s">
        <v>30</v>
      </c>
      <c r="B4" s="8" t="s">
        <v>32</v>
      </c>
      <c r="C4" s="8">
        <v>19</v>
      </c>
      <c r="D4" s="8" t="s">
        <v>58</v>
      </c>
      <c r="E4" s="8">
        <v>12.288</v>
      </c>
      <c r="F4" s="8">
        <v>0.94289999999999996</v>
      </c>
      <c r="G4" s="8">
        <v>0.83740000000000003</v>
      </c>
      <c r="H4" s="7"/>
    </row>
    <row r="5" spans="1:8" ht="11" x14ac:dyDescent="0.15">
      <c r="A5" s="8" t="s">
        <v>28</v>
      </c>
      <c r="B5" s="8" t="s">
        <v>37</v>
      </c>
      <c r="C5" s="8">
        <v>165</v>
      </c>
      <c r="D5" s="8" t="s">
        <v>58</v>
      </c>
      <c r="E5" s="8">
        <v>12.729100000000001</v>
      </c>
      <c r="F5" s="8">
        <v>0.97660000000000002</v>
      </c>
      <c r="G5" s="8">
        <v>0.93010000000000004</v>
      </c>
      <c r="H5" s="7"/>
    </row>
    <row r="6" spans="1:8" ht="11" x14ac:dyDescent="0.15">
      <c r="A6" s="8" t="s">
        <v>36</v>
      </c>
      <c r="B6" s="8" t="s">
        <v>37</v>
      </c>
      <c r="C6" s="8">
        <v>165</v>
      </c>
      <c r="D6" s="8" t="s">
        <v>58</v>
      </c>
      <c r="E6" s="8">
        <v>4.3978000000000002</v>
      </c>
      <c r="F6" s="8">
        <v>0.99080000000000001</v>
      </c>
      <c r="G6" s="8">
        <v>0.95520000000000005</v>
      </c>
      <c r="H6" s="7"/>
    </row>
    <row r="7" spans="1:8" ht="11" x14ac:dyDescent="0.15">
      <c r="A7" s="8" t="s">
        <v>30</v>
      </c>
      <c r="B7" s="8" t="s">
        <v>37</v>
      </c>
      <c r="C7" s="8">
        <v>165</v>
      </c>
      <c r="D7" s="8" t="s">
        <v>58</v>
      </c>
      <c r="E7" s="8">
        <v>37.785800000000002</v>
      </c>
      <c r="F7" s="8">
        <v>0.96160000000000001</v>
      </c>
      <c r="G7" s="8">
        <v>0.92430000000000001</v>
      </c>
      <c r="H7" s="7"/>
    </row>
    <row r="8" spans="1:8" ht="11" x14ac:dyDescent="0.15">
      <c r="A8" s="8" t="s">
        <v>28</v>
      </c>
      <c r="B8" s="8" t="s">
        <v>38</v>
      </c>
      <c r="C8" s="8">
        <v>473</v>
      </c>
      <c r="D8" s="8" t="s">
        <v>58</v>
      </c>
      <c r="E8" s="8">
        <v>39.075699999999998</v>
      </c>
      <c r="F8" s="8">
        <v>0.96350000000000002</v>
      </c>
      <c r="G8" s="8">
        <v>0.93420000000000003</v>
      </c>
      <c r="H8" s="7"/>
    </row>
    <row r="9" spans="1:8" ht="11" x14ac:dyDescent="0.15">
      <c r="A9" s="8" t="s">
        <v>36</v>
      </c>
      <c r="B9" s="8" t="s">
        <v>38</v>
      </c>
      <c r="C9" s="8">
        <v>473</v>
      </c>
      <c r="D9" s="8" t="s">
        <v>58</v>
      </c>
      <c r="E9" s="8">
        <v>9.9352999999999998</v>
      </c>
      <c r="F9" s="8">
        <v>0.99239999999999995</v>
      </c>
      <c r="G9" s="8">
        <v>0.96230000000000004</v>
      </c>
      <c r="H9" s="7"/>
    </row>
    <row r="10" spans="1:8" ht="11" x14ac:dyDescent="0.15">
      <c r="A10" s="8" t="s">
        <v>30</v>
      </c>
      <c r="B10" s="8" t="s">
        <v>38</v>
      </c>
      <c r="C10" s="8">
        <v>473</v>
      </c>
      <c r="D10" s="8" t="s">
        <v>58</v>
      </c>
      <c r="E10" s="8">
        <v>106.2394</v>
      </c>
      <c r="F10" s="8">
        <v>0.95330000000000004</v>
      </c>
      <c r="G10" s="8">
        <v>0.92030000000000001</v>
      </c>
      <c r="H10" s="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170" zoomScaleNormal="170" zoomScalePageLayoutView="170" workbookViewId="0">
      <selection activeCell="K15" sqref="K15"/>
    </sheetView>
  </sheetViews>
  <sheetFormatPr baseColWidth="10" defaultRowHeight="16" x14ac:dyDescent="0.2"/>
  <cols>
    <col min="1" max="1" width="7.6640625" style="7" bestFit="1" customWidth="1"/>
    <col min="2" max="2" width="5.6640625" style="7" bestFit="1" customWidth="1"/>
    <col min="3" max="3" width="5.33203125" style="7" bestFit="1" customWidth="1"/>
    <col min="4" max="4" width="10.83203125" style="7"/>
    <col min="5" max="5" width="6.83203125" style="7" bestFit="1" customWidth="1"/>
    <col min="6" max="6" width="5.83203125" style="7" bestFit="1" customWidth="1"/>
    <col min="7" max="7" width="5.33203125" style="7" bestFit="1" customWidth="1"/>
    <col min="8" max="8" width="4.83203125" style="7" bestFit="1" customWidth="1"/>
    <col min="9" max="9" width="5.5" style="7" bestFit="1" customWidth="1"/>
    <col min="10" max="10" width="4.83203125" style="7" bestFit="1" customWidth="1"/>
    <col min="11" max="11" width="14.5" style="7" bestFit="1" customWidth="1"/>
    <col min="12" max="12" width="4.6640625" style="7" bestFit="1" customWidth="1"/>
    <col min="13" max="13" width="4.1640625" style="7" bestFit="1" customWidth="1"/>
    <col min="14" max="14" width="10.83203125" style="7"/>
    <col min="16" max="16384" width="10.83203125" style="7"/>
  </cols>
  <sheetData>
    <row r="1" spans="1:15" ht="11" x14ac:dyDescent="0.15">
      <c r="A1" s="7" t="s">
        <v>0</v>
      </c>
      <c r="B1" s="7" t="s">
        <v>31</v>
      </c>
      <c r="C1" s="7" t="s">
        <v>33</v>
      </c>
      <c r="D1" s="7" t="s">
        <v>55</v>
      </c>
      <c r="E1" s="7" t="s">
        <v>4</v>
      </c>
      <c r="F1" s="7" t="s">
        <v>34</v>
      </c>
      <c r="G1" s="7" t="s">
        <v>35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44</v>
      </c>
      <c r="M1" s="7" t="s">
        <v>45</v>
      </c>
      <c r="N1" s="7" t="s">
        <v>47</v>
      </c>
      <c r="O1" s="7"/>
    </row>
    <row r="2" spans="1:15" ht="11" x14ac:dyDescent="0.15">
      <c r="A2" s="8" t="s">
        <v>28</v>
      </c>
      <c r="B2" s="8" t="s">
        <v>32</v>
      </c>
      <c r="C2" s="8">
        <v>19</v>
      </c>
      <c r="D2" s="8" t="s">
        <v>57</v>
      </c>
      <c r="E2" s="8">
        <v>18.1191</v>
      </c>
      <c r="F2" s="8">
        <v>0.95569999999999999</v>
      </c>
      <c r="G2" s="8">
        <v>0.86560000000000004</v>
      </c>
      <c r="H2" s="8">
        <v>10</v>
      </c>
      <c r="I2" s="8">
        <v>0.01</v>
      </c>
      <c r="J2" s="8"/>
      <c r="K2" s="8"/>
      <c r="L2" s="8"/>
      <c r="M2" s="8"/>
      <c r="N2" s="8"/>
      <c r="O2" s="7"/>
    </row>
    <row r="3" spans="1:15" ht="11" x14ac:dyDescent="0.15">
      <c r="A3" s="8" t="s">
        <v>36</v>
      </c>
      <c r="B3" s="8" t="s">
        <v>32</v>
      </c>
      <c r="C3" s="8">
        <v>19</v>
      </c>
      <c r="D3" s="8" t="s">
        <v>57</v>
      </c>
      <c r="E3" s="8">
        <v>9.3795999999999999</v>
      </c>
      <c r="F3" s="8">
        <v>0.92589999999999995</v>
      </c>
      <c r="G3" s="8">
        <v>0.87270000000000003</v>
      </c>
      <c r="H3" s="8">
        <v>2.4241999999999999</v>
      </c>
      <c r="I3" s="8"/>
      <c r="J3" s="8"/>
      <c r="K3" s="8"/>
      <c r="L3" s="8"/>
      <c r="M3" s="8"/>
      <c r="N3" s="8"/>
      <c r="O3" s="7"/>
    </row>
    <row r="4" spans="1:15" ht="11" x14ac:dyDescent="0.15">
      <c r="A4" s="8" t="s">
        <v>30</v>
      </c>
      <c r="B4" s="8" t="s">
        <v>32</v>
      </c>
      <c r="C4" s="8">
        <v>19</v>
      </c>
      <c r="D4" s="8" t="s">
        <v>57</v>
      </c>
      <c r="E4" s="8">
        <v>15.739699999999999</v>
      </c>
      <c r="F4" s="8">
        <v>0.85880000000000001</v>
      </c>
      <c r="G4" s="8">
        <v>0.77090000000000003</v>
      </c>
      <c r="H4" s="8"/>
      <c r="I4" s="8">
        <v>0.01</v>
      </c>
      <c r="J4" s="8">
        <v>4.0899999999999999E-2</v>
      </c>
      <c r="K4" s="8"/>
      <c r="L4" s="8"/>
      <c r="M4" s="8"/>
      <c r="N4" s="8"/>
      <c r="O4" s="7"/>
    </row>
    <row r="5" spans="1:15" ht="11" x14ac:dyDescent="0.15">
      <c r="A5" s="8" t="s">
        <v>28</v>
      </c>
      <c r="B5" s="8" t="s">
        <v>37</v>
      </c>
      <c r="C5" s="8">
        <v>165</v>
      </c>
      <c r="D5" s="8" t="s">
        <v>57</v>
      </c>
      <c r="E5" s="8">
        <v>1398.6609000000001</v>
      </c>
      <c r="F5" s="8">
        <v>0.98780000000000001</v>
      </c>
      <c r="G5" s="8">
        <v>0.94979999999999998</v>
      </c>
      <c r="H5" s="8"/>
      <c r="I5" s="8">
        <v>1E-3</v>
      </c>
      <c r="J5" s="8"/>
      <c r="K5" s="8" t="s">
        <v>43</v>
      </c>
      <c r="L5" s="8">
        <v>2</v>
      </c>
      <c r="M5" s="8" t="s">
        <v>46</v>
      </c>
      <c r="N5" s="8">
        <v>1E-4</v>
      </c>
      <c r="O5" s="7"/>
    </row>
    <row r="6" spans="1:15" ht="11" x14ac:dyDescent="0.15">
      <c r="A6" s="8" t="s">
        <v>36</v>
      </c>
      <c r="B6" s="8" t="s">
        <v>37</v>
      </c>
      <c r="C6" s="8">
        <v>165</v>
      </c>
      <c r="D6" s="8" t="s">
        <v>57</v>
      </c>
      <c r="E6" s="8"/>
      <c r="F6" s="8"/>
      <c r="G6" s="8"/>
      <c r="H6" s="8"/>
      <c r="I6" s="8"/>
      <c r="J6" s="8"/>
      <c r="K6" s="8"/>
      <c r="L6" s="8"/>
      <c r="M6" s="8"/>
      <c r="N6" s="8"/>
      <c r="O6" s="7"/>
    </row>
    <row r="7" spans="1:15" ht="11" x14ac:dyDescent="0.15">
      <c r="A7" s="8" t="s">
        <v>30</v>
      </c>
      <c r="B7" s="8" t="s">
        <v>37</v>
      </c>
      <c r="C7" s="8">
        <v>165</v>
      </c>
      <c r="D7" s="8" t="s">
        <v>57</v>
      </c>
      <c r="E7" s="8"/>
      <c r="F7" s="8"/>
      <c r="G7" s="8"/>
      <c r="H7" s="8"/>
      <c r="I7" s="8"/>
      <c r="J7" s="8"/>
      <c r="K7" s="8"/>
      <c r="L7" s="8"/>
      <c r="M7" s="8"/>
      <c r="N7" s="8"/>
      <c r="O7" s="7"/>
    </row>
    <row r="8" spans="1:15" ht="11" x14ac:dyDescent="0.15">
      <c r="A8" s="8" t="s">
        <v>28</v>
      </c>
      <c r="B8" s="8" t="s">
        <v>38</v>
      </c>
      <c r="C8" s="8">
        <v>473</v>
      </c>
      <c r="D8" s="8" t="s">
        <v>57</v>
      </c>
      <c r="E8" s="8">
        <v>78.535799999999995</v>
      </c>
      <c r="F8" s="8">
        <v>0.97770000000000001</v>
      </c>
      <c r="G8" s="8">
        <v>0.94430000000000003</v>
      </c>
      <c r="H8" s="8">
        <v>4.9732000000000003</v>
      </c>
      <c r="I8" s="8">
        <v>1.0399999999999999E-3</v>
      </c>
      <c r="J8" s="8"/>
      <c r="K8" s="8"/>
      <c r="L8" s="8"/>
      <c r="M8" s="8"/>
      <c r="N8" s="8"/>
      <c r="O8" s="7"/>
    </row>
    <row r="9" spans="1:15" ht="11" x14ac:dyDescent="0.15">
      <c r="A9" s="8" t="s">
        <v>36</v>
      </c>
      <c r="B9" s="8" t="s">
        <v>38</v>
      </c>
      <c r="C9" s="8">
        <v>473</v>
      </c>
      <c r="D9" s="8" t="s">
        <v>57</v>
      </c>
      <c r="E9" s="8">
        <v>65.251300000000001</v>
      </c>
      <c r="F9" s="8">
        <v>0.99329999999999996</v>
      </c>
      <c r="G9" s="8">
        <v>0.96230000000000004</v>
      </c>
      <c r="H9" s="8">
        <v>0.4002</v>
      </c>
      <c r="I9" s="8"/>
      <c r="J9" s="8"/>
      <c r="K9" s="8"/>
      <c r="L9" s="8"/>
      <c r="M9" s="8"/>
      <c r="N9" s="8"/>
      <c r="O9" s="7"/>
    </row>
    <row r="10" spans="1:15" ht="11" x14ac:dyDescent="0.15">
      <c r="A10" s="8" t="s">
        <v>30</v>
      </c>
      <c r="B10" s="8" t="s">
        <v>38</v>
      </c>
      <c r="C10" s="8">
        <v>473</v>
      </c>
      <c r="D10" s="8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160" zoomScaleNormal="160" zoomScalePageLayoutView="160" workbookViewId="0">
      <selection activeCell="T27" sqref="T27"/>
    </sheetView>
  </sheetViews>
  <sheetFormatPr baseColWidth="10" defaultRowHeight="16" x14ac:dyDescent="0.2"/>
  <cols>
    <col min="1" max="1" width="7.6640625" style="7" bestFit="1" customWidth="1"/>
    <col min="2" max="2" width="6.6640625" style="7" bestFit="1" customWidth="1"/>
    <col min="3" max="3" width="5.33203125" style="7" bestFit="1" customWidth="1"/>
    <col min="4" max="4" width="10.83203125" style="7"/>
    <col min="5" max="5" width="6.83203125" style="7" bestFit="1" customWidth="1"/>
    <col min="6" max="6" width="5.83203125" style="7" bestFit="1" customWidth="1"/>
    <col min="7" max="7" width="5.33203125" style="7" bestFit="1" customWidth="1"/>
    <col min="8" max="8" width="4.83203125" style="7" bestFit="1" customWidth="1"/>
    <col min="9" max="9" width="5" style="7" bestFit="1" customWidth="1"/>
    <col min="10" max="10" width="2.1640625" style="7" bestFit="1" customWidth="1"/>
    <col min="11" max="11" width="14.83203125" style="7" bestFit="1" customWidth="1"/>
    <col min="12" max="12" width="4.6640625" style="7" bestFit="1" customWidth="1"/>
    <col min="13" max="13" width="4.33203125" style="7" bestFit="1" customWidth="1"/>
    <col min="14" max="14" width="5.1640625" style="7" bestFit="1" customWidth="1"/>
    <col min="15" max="15" width="8" style="7" bestFit="1" customWidth="1"/>
    <col min="16" max="16" width="5.83203125" style="7" bestFit="1" customWidth="1"/>
    <col min="17" max="17" width="7" style="7" bestFit="1" customWidth="1"/>
    <col min="18" max="18" width="8.6640625" style="7" bestFit="1" customWidth="1"/>
    <col min="20" max="16384" width="10.83203125" style="7"/>
  </cols>
  <sheetData>
    <row r="1" spans="1:19" ht="11" x14ac:dyDescent="0.15">
      <c r="A1" s="7" t="s">
        <v>0</v>
      </c>
      <c r="B1" s="7" t="s">
        <v>31</v>
      </c>
      <c r="C1" s="7" t="s">
        <v>33</v>
      </c>
      <c r="D1" s="7" t="s">
        <v>55</v>
      </c>
      <c r="E1" s="7" t="s">
        <v>4</v>
      </c>
      <c r="F1" s="7" t="s">
        <v>34</v>
      </c>
      <c r="G1" s="7" t="s">
        <v>35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44</v>
      </c>
      <c r="M1" s="7" t="s">
        <v>45</v>
      </c>
      <c r="N1" s="7" t="s">
        <v>47</v>
      </c>
      <c r="O1" s="7" t="s">
        <v>48</v>
      </c>
      <c r="P1" s="7" t="s">
        <v>50</v>
      </c>
      <c r="Q1" s="7" t="s">
        <v>51</v>
      </c>
      <c r="R1" s="7" t="s">
        <v>53</v>
      </c>
      <c r="S1" s="7"/>
    </row>
    <row r="2" spans="1:19" ht="11" x14ac:dyDescent="0.15">
      <c r="A2" s="8" t="s">
        <v>28</v>
      </c>
      <c r="B2" s="8" t="s">
        <v>32</v>
      </c>
      <c r="C2" s="8">
        <v>19</v>
      </c>
      <c r="D2" s="8" t="s">
        <v>58</v>
      </c>
      <c r="E2" s="8">
        <v>4.9284999999999997</v>
      </c>
      <c r="F2" s="8">
        <v>0.94879999999999998</v>
      </c>
      <c r="G2" s="8">
        <v>0.83340000000000003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7"/>
    </row>
    <row r="3" spans="1:19" ht="11" x14ac:dyDescent="0.15">
      <c r="A3" s="8" t="s">
        <v>36</v>
      </c>
      <c r="B3" s="8" t="s">
        <v>32</v>
      </c>
      <c r="C3" s="8">
        <v>19</v>
      </c>
      <c r="D3" s="8" t="s">
        <v>58</v>
      </c>
      <c r="E3" s="8">
        <v>3.5941000000000001</v>
      </c>
      <c r="F3" s="8">
        <v>0.92490000000000006</v>
      </c>
      <c r="G3" s="8">
        <v>0.88700000000000001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/>
    </row>
    <row r="4" spans="1:19" ht="11" x14ac:dyDescent="0.15">
      <c r="A4" s="8" t="s">
        <v>30</v>
      </c>
      <c r="B4" s="8" t="s">
        <v>32</v>
      </c>
      <c r="C4" s="8">
        <v>19</v>
      </c>
      <c r="D4" s="8" t="s">
        <v>58</v>
      </c>
      <c r="E4" s="8">
        <v>12.288</v>
      </c>
      <c r="F4" s="8">
        <v>0.94289999999999996</v>
      </c>
      <c r="G4" s="8">
        <v>0.83740000000000003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/>
    </row>
    <row r="5" spans="1:19" ht="11" x14ac:dyDescent="0.15">
      <c r="A5" s="8" t="s">
        <v>28</v>
      </c>
      <c r="B5" s="8" t="s">
        <v>37</v>
      </c>
      <c r="C5" s="8">
        <v>165</v>
      </c>
      <c r="D5" s="8" t="s">
        <v>58</v>
      </c>
      <c r="E5" s="8">
        <v>12.729100000000001</v>
      </c>
      <c r="F5" s="8">
        <v>0.97660000000000002</v>
      </c>
      <c r="G5" s="8">
        <v>0.93010000000000004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7"/>
    </row>
    <row r="6" spans="1:19" ht="11" x14ac:dyDescent="0.15">
      <c r="A6" s="8" t="s">
        <v>36</v>
      </c>
      <c r="B6" s="8" t="s">
        <v>37</v>
      </c>
      <c r="C6" s="8">
        <v>165</v>
      </c>
      <c r="D6" s="8" t="s">
        <v>58</v>
      </c>
      <c r="E6" s="8">
        <v>4.3978000000000002</v>
      </c>
      <c r="F6" s="8">
        <v>0.99080000000000001</v>
      </c>
      <c r="G6" s="8">
        <v>0.95520000000000005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"/>
    </row>
    <row r="7" spans="1:19" ht="11" x14ac:dyDescent="0.15">
      <c r="A7" s="8" t="s">
        <v>30</v>
      </c>
      <c r="B7" s="8" t="s">
        <v>37</v>
      </c>
      <c r="C7" s="8">
        <v>165</v>
      </c>
      <c r="D7" s="8" t="s">
        <v>58</v>
      </c>
      <c r="E7" s="8">
        <v>37.785800000000002</v>
      </c>
      <c r="F7" s="8">
        <v>0.96160000000000001</v>
      </c>
      <c r="G7" s="8">
        <v>0.92430000000000001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7"/>
    </row>
    <row r="8" spans="1:19" ht="11" x14ac:dyDescent="0.15">
      <c r="A8" s="8" t="s">
        <v>28</v>
      </c>
      <c r="B8" s="8" t="s">
        <v>38</v>
      </c>
      <c r="C8" s="8">
        <v>473</v>
      </c>
      <c r="D8" s="8" t="s">
        <v>58</v>
      </c>
      <c r="E8" s="8">
        <v>39.075699999999998</v>
      </c>
      <c r="F8" s="8">
        <v>0.96350000000000002</v>
      </c>
      <c r="G8" s="8">
        <v>0.93420000000000003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7"/>
    </row>
    <row r="9" spans="1:19" ht="11" x14ac:dyDescent="0.15">
      <c r="A9" s="8" t="s">
        <v>36</v>
      </c>
      <c r="B9" s="8" t="s">
        <v>38</v>
      </c>
      <c r="C9" s="8">
        <v>473</v>
      </c>
      <c r="D9" s="8" t="s">
        <v>58</v>
      </c>
      <c r="E9" s="8">
        <v>9.9352999999999998</v>
      </c>
      <c r="F9" s="8">
        <v>0.99239999999999995</v>
      </c>
      <c r="G9" s="8">
        <v>0.96230000000000004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7"/>
    </row>
    <row r="10" spans="1:19" ht="11" x14ac:dyDescent="0.15">
      <c r="A10" s="8" t="s">
        <v>30</v>
      </c>
      <c r="B10" s="8" t="s">
        <v>38</v>
      </c>
      <c r="C10" s="8">
        <v>473</v>
      </c>
      <c r="D10" s="8" t="s">
        <v>58</v>
      </c>
      <c r="E10" s="8">
        <v>106.2394</v>
      </c>
      <c r="F10" s="8">
        <v>0.95330000000000004</v>
      </c>
      <c r="G10" s="8">
        <v>0.92030000000000001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7"/>
    </row>
    <row r="11" spans="1:19" ht="1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7"/>
    </row>
    <row r="12" spans="1:19" ht="11" x14ac:dyDescent="0.15">
      <c r="A12" s="8" t="s">
        <v>28</v>
      </c>
      <c r="B12" s="8" t="s">
        <v>32</v>
      </c>
      <c r="C12" s="8">
        <v>19</v>
      </c>
      <c r="D12" s="8" t="s">
        <v>57</v>
      </c>
      <c r="E12" s="8">
        <v>18.1191</v>
      </c>
      <c r="F12" s="8">
        <v>0.95569999999999999</v>
      </c>
      <c r="G12" s="8">
        <v>0.86560000000000004</v>
      </c>
      <c r="H12" s="8">
        <v>10</v>
      </c>
      <c r="I12" s="8">
        <v>0.01</v>
      </c>
      <c r="J12" s="8"/>
      <c r="K12" s="8"/>
      <c r="L12" s="8"/>
      <c r="M12" s="8"/>
      <c r="N12" s="8"/>
      <c r="O12" s="8"/>
      <c r="P12" s="8"/>
      <c r="Q12" s="8"/>
      <c r="R12" s="8"/>
      <c r="S12" s="7"/>
    </row>
    <row r="13" spans="1:19" ht="11" x14ac:dyDescent="0.15">
      <c r="A13" s="8" t="s">
        <v>36</v>
      </c>
      <c r="B13" s="8" t="s">
        <v>32</v>
      </c>
      <c r="C13" s="8">
        <v>19</v>
      </c>
      <c r="D13" s="8" t="s">
        <v>57</v>
      </c>
      <c r="E13" s="8">
        <v>9.3795999999999999</v>
      </c>
      <c r="F13" s="8">
        <v>0.92589999999999995</v>
      </c>
      <c r="G13" s="8">
        <v>0.87270000000000003</v>
      </c>
      <c r="H13" s="8">
        <v>2.4241999999999999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</row>
    <row r="14" spans="1:19" ht="11" x14ac:dyDescent="0.15">
      <c r="A14" s="8" t="s">
        <v>30</v>
      </c>
      <c r="B14" s="8" t="s">
        <v>32</v>
      </c>
      <c r="C14" s="8">
        <v>19</v>
      </c>
      <c r="D14" s="8" t="s">
        <v>57</v>
      </c>
      <c r="E14" s="8">
        <v>15.739699999999999</v>
      </c>
      <c r="F14" s="8">
        <v>0.85880000000000001</v>
      </c>
      <c r="G14" s="8">
        <v>0.77090000000000003</v>
      </c>
      <c r="H14" s="8"/>
      <c r="I14" s="8">
        <v>0.01</v>
      </c>
      <c r="J14" s="8">
        <v>4.0899999999999999E-2</v>
      </c>
      <c r="K14" s="8"/>
      <c r="L14" s="8"/>
      <c r="M14" s="8"/>
      <c r="N14" s="8"/>
      <c r="O14" s="8"/>
      <c r="P14" s="8"/>
      <c r="Q14" s="8"/>
      <c r="R14" s="8"/>
      <c r="S14" s="7"/>
    </row>
    <row r="15" spans="1:19" ht="11" x14ac:dyDescent="0.15">
      <c r="A15" s="8" t="s">
        <v>28</v>
      </c>
      <c r="B15" s="8" t="s">
        <v>37</v>
      </c>
      <c r="C15" s="8">
        <v>165</v>
      </c>
      <c r="D15" s="8" t="s">
        <v>57</v>
      </c>
      <c r="E15" s="8">
        <v>1398.6609000000001</v>
      </c>
      <c r="F15" s="8">
        <v>0.98780000000000001</v>
      </c>
      <c r="G15" s="8">
        <v>0.94979999999999998</v>
      </c>
      <c r="H15" s="8"/>
      <c r="I15" s="8">
        <v>1E-3</v>
      </c>
      <c r="J15" s="8"/>
      <c r="K15" s="8" t="s">
        <v>43</v>
      </c>
      <c r="L15" s="8">
        <v>2</v>
      </c>
      <c r="M15" s="8" t="s">
        <v>46</v>
      </c>
      <c r="N15" s="8">
        <v>1E-4</v>
      </c>
      <c r="O15" s="8"/>
      <c r="P15" s="8"/>
      <c r="Q15" s="8"/>
      <c r="R15" s="8"/>
      <c r="S15" s="7"/>
    </row>
    <row r="16" spans="1:19" ht="11" x14ac:dyDescent="0.15">
      <c r="A16" s="8" t="s">
        <v>36</v>
      </c>
      <c r="B16" s="8" t="s">
        <v>37</v>
      </c>
      <c r="C16" s="8">
        <v>165</v>
      </c>
      <c r="D16" s="8" t="s">
        <v>57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7"/>
    </row>
    <row r="17" spans="1:19" ht="11" x14ac:dyDescent="0.15">
      <c r="A17" s="8" t="s">
        <v>30</v>
      </c>
      <c r="B17" s="8" t="s">
        <v>37</v>
      </c>
      <c r="C17" s="8">
        <v>165</v>
      </c>
      <c r="D17" s="8" t="s">
        <v>57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7"/>
    </row>
    <row r="18" spans="1:19" ht="11" x14ac:dyDescent="0.15">
      <c r="A18" s="8" t="s">
        <v>28</v>
      </c>
      <c r="B18" s="8" t="s">
        <v>38</v>
      </c>
      <c r="C18" s="8">
        <v>473</v>
      </c>
      <c r="D18" s="8" t="s">
        <v>57</v>
      </c>
      <c r="E18" s="8">
        <v>78.535799999999995</v>
      </c>
      <c r="F18" s="8">
        <v>0.97770000000000001</v>
      </c>
      <c r="G18" s="8">
        <v>0.94430000000000003</v>
      </c>
      <c r="H18" s="8">
        <v>4.9732000000000003</v>
      </c>
      <c r="I18" s="8">
        <v>1.0399999999999999E-3</v>
      </c>
      <c r="J18" s="8"/>
      <c r="K18" s="8"/>
      <c r="L18" s="8"/>
      <c r="M18" s="8"/>
      <c r="N18" s="8"/>
      <c r="O18" s="8"/>
      <c r="P18" s="8"/>
      <c r="Q18" s="8"/>
      <c r="R18" s="8"/>
      <c r="S18" s="7"/>
    </row>
    <row r="19" spans="1:19" ht="11" x14ac:dyDescent="0.15">
      <c r="A19" s="8" t="s">
        <v>36</v>
      </c>
      <c r="B19" s="8" t="s">
        <v>38</v>
      </c>
      <c r="C19" s="8">
        <v>473</v>
      </c>
      <c r="D19" s="8" t="s">
        <v>57</v>
      </c>
      <c r="E19" s="8">
        <v>65.251300000000001</v>
      </c>
      <c r="F19" s="8">
        <v>0.99329999999999996</v>
      </c>
      <c r="G19" s="8">
        <v>0.96230000000000004</v>
      </c>
      <c r="H19" s="8">
        <v>0.4002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7"/>
    </row>
    <row r="20" spans="1:19" ht="11" x14ac:dyDescent="0.15">
      <c r="A20" s="8" t="s">
        <v>30</v>
      </c>
      <c r="B20" s="8" t="s">
        <v>38</v>
      </c>
      <c r="C20" s="8">
        <v>473</v>
      </c>
      <c r="D20" s="8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7"/>
    </row>
    <row r="21" spans="1:19" ht="1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7"/>
    </row>
    <row r="22" spans="1:19" ht="11" x14ac:dyDescent="0.15">
      <c r="A22" s="8" t="s">
        <v>28</v>
      </c>
      <c r="B22" s="8" t="s">
        <v>32</v>
      </c>
      <c r="C22" s="8">
        <v>19</v>
      </c>
      <c r="D22" s="8" t="s">
        <v>56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7"/>
    </row>
    <row r="23" spans="1:19" ht="11" x14ac:dyDescent="0.15">
      <c r="A23" s="8" t="s">
        <v>36</v>
      </c>
      <c r="B23" s="8" t="s">
        <v>32</v>
      </c>
      <c r="C23" s="8">
        <v>19</v>
      </c>
      <c r="D23" s="8" t="s">
        <v>56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</row>
    <row r="24" spans="1:19" ht="11" x14ac:dyDescent="0.15">
      <c r="A24" s="8" t="s">
        <v>30</v>
      </c>
      <c r="B24" s="8" t="s">
        <v>32</v>
      </c>
      <c r="C24" s="8">
        <v>19</v>
      </c>
      <c r="D24" s="8" t="s">
        <v>56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7"/>
    </row>
    <row r="25" spans="1:19" ht="11" x14ac:dyDescent="0.15">
      <c r="A25" s="8" t="s">
        <v>28</v>
      </c>
      <c r="B25" s="8" t="s">
        <v>37</v>
      </c>
      <c r="C25" s="8">
        <v>165</v>
      </c>
      <c r="D25" s="8" t="s">
        <v>56</v>
      </c>
      <c r="E25" s="8">
        <v>12.754300000000001</v>
      </c>
      <c r="F25" s="8">
        <v>0.97589999999999999</v>
      </c>
      <c r="G25" s="8">
        <v>0.93210000000000004</v>
      </c>
      <c r="H25" s="8"/>
      <c r="I25" s="8"/>
      <c r="J25" s="8"/>
      <c r="K25" s="8"/>
      <c r="L25" s="8"/>
      <c r="M25" s="8"/>
      <c r="N25" s="8"/>
      <c r="O25" s="8" t="s">
        <v>49</v>
      </c>
      <c r="P25" s="8"/>
      <c r="Q25" s="8"/>
      <c r="R25" s="8"/>
      <c r="S25" s="7"/>
    </row>
    <row r="26" spans="1:19" ht="11" x14ac:dyDescent="0.15">
      <c r="A26" s="8" t="s">
        <v>36</v>
      </c>
      <c r="B26" s="8" t="s">
        <v>37</v>
      </c>
      <c r="C26" s="8">
        <v>165</v>
      </c>
      <c r="D26" s="8" t="s">
        <v>56</v>
      </c>
      <c r="E26" s="8">
        <v>3.4554</v>
      </c>
      <c r="F26" s="8">
        <v>0.9909</v>
      </c>
      <c r="G26" s="8">
        <v>0.95589999999999997</v>
      </c>
      <c r="H26" s="8"/>
      <c r="I26" s="8"/>
      <c r="J26" s="8"/>
      <c r="K26" s="8"/>
      <c r="L26" s="8"/>
      <c r="M26" s="8"/>
      <c r="N26" s="8"/>
      <c r="O26" s="8" t="s">
        <v>49</v>
      </c>
      <c r="P26" s="8"/>
      <c r="Q26" s="8"/>
      <c r="R26" s="8"/>
      <c r="S26" s="7"/>
    </row>
    <row r="27" spans="1:19" ht="11" x14ac:dyDescent="0.15">
      <c r="A27" s="8" t="s">
        <v>36</v>
      </c>
      <c r="B27" s="8" t="s">
        <v>37</v>
      </c>
      <c r="C27" s="8">
        <v>165</v>
      </c>
      <c r="D27" s="8" t="s">
        <v>56</v>
      </c>
      <c r="E27" s="8">
        <v>10.3315</v>
      </c>
      <c r="F27" s="8">
        <v>0.98839999999999995</v>
      </c>
      <c r="G27" s="8">
        <v>0.95789999999999997</v>
      </c>
      <c r="H27" s="8">
        <v>0.1</v>
      </c>
      <c r="I27" s="8"/>
      <c r="J27" s="8"/>
      <c r="K27" s="8"/>
      <c r="L27" s="8"/>
      <c r="M27" s="8"/>
      <c r="N27" s="8">
        <v>1E-3</v>
      </c>
      <c r="O27" s="8"/>
      <c r="P27" s="8">
        <v>1000</v>
      </c>
      <c r="Q27" s="8" t="s">
        <v>52</v>
      </c>
      <c r="R27" s="8">
        <v>42</v>
      </c>
      <c r="S27" s="7"/>
    </row>
    <row r="28" spans="1:19" ht="11" x14ac:dyDescent="0.15">
      <c r="A28" s="8" t="s">
        <v>30</v>
      </c>
      <c r="B28" s="8" t="s">
        <v>37</v>
      </c>
      <c r="C28" s="8">
        <v>165</v>
      </c>
      <c r="D28" s="8" t="s">
        <v>56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7"/>
    </row>
    <row r="29" spans="1:19" ht="11" x14ac:dyDescent="0.15">
      <c r="A29" s="8" t="s">
        <v>28</v>
      </c>
      <c r="B29" s="8" t="s">
        <v>38</v>
      </c>
      <c r="C29" s="8">
        <v>473</v>
      </c>
      <c r="D29" s="8" t="s">
        <v>56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7"/>
    </row>
    <row r="30" spans="1:19" ht="11" x14ac:dyDescent="0.15">
      <c r="A30" s="8" t="s">
        <v>36</v>
      </c>
      <c r="B30" s="8" t="s">
        <v>38</v>
      </c>
      <c r="C30" s="8">
        <v>473</v>
      </c>
      <c r="D30" s="8" t="s">
        <v>56</v>
      </c>
      <c r="E30" s="8">
        <v>24.2225</v>
      </c>
      <c r="F30" s="8">
        <v>0.99160000000000004</v>
      </c>
      <c r="G30" s="8">
        <v>0.9617</v>
      </c>
      <c r="H30" s="8">
        <v>0.1</v>
      </c>
      <c r="I30" s="8"/>
      <c r="J30" s="8"/>
      <c r="K30" s="8"/>
      <c r="L30" s="8"/>
      <c r="M30" s="8"/>
      <c r="N30" s="8">
        <v>1E-3</v>
      </c>
      <c r="O30" s="8"/>
      <c r="P30" s="8">
        <v>1000</v>
      </c>
      <c r="Q30" s="8" t="s">
        <v>52</v>
      </c>
      <c r="R30" s="8">
        <v>42</v>
      </c>
      <c r="S30" s="7"/>
    </row>
    <row r="31" spans="1:19" ht="11" x14ac:dyDescent="0.15">
      <c r="A31" s="8" t="s">
        <v>30</v>
      </c>
      <c r="B31" s="8" t="s">
        <v>38</v>
      </c>
      <c r="C31" s="8">
        <v>473</v>
      </c>
      <c r="D31" s="8" t="s">
        <v>56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7"/>
    </row>
    <row r="32" spans="1:19" ht="11" x14ac:dyDescent="0.15">
      <c r="A32" s="10" t="s">
        <v>36</v>
      </c>
      <c r="B32" s="10" t="s">
        <v>54</v>
      </c>
      <c r="C32" s="10">
        <v>342</v>
      </c>
      <c r="D32" s="8" t="s">
        <v>56</v>
      </c>
      <c r="E32" s="10">
        <v>11.541399999999999</v>
      </c>
      <c r="F32" s="10">
        <v>0.99360000000000004</v>
      </c>
      <c r="G32" s="10">
        <v>0.96340000000000003</v>
      </c>
      <c r="H32" s="10">
        <v>0.35</v>
      </c>
      <c r="I32" s="10"/>
      <c r="J32" s="10"/>
      <c r="K32" s="10"/>
      <c r="L32" s="10"/>
      <c r="M32" s="10"/>
      <c r="N32" s="10">
        <v>1E-3</v>
      </c>
      <c r="O32" s="10"/>
      <c r="P32" s="10"/>
      <c r="Q32" s="10" t="s">
        <v>52</v>
      </c>
      <c r="R32" s="10">
        <v>42</v>
      </c>
      <c r="S32" s="7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0" zoomScaleNormal="210" zoomScalePageLayoutView="210" workbookViewId="0">
      <selection activeCell="G19" sqref="G19"/>
    </sheetView>
  </sheetViews>
  <sheetFormatPr baseColWidth="10" defaultRowHeight="11" x14ac:dyDescent="0.15"/>
  <cols>
    <col min="1" max="1" width="14.83203125" style="7" bestFit="1" customWidth="1"/>
    <col min="2" max="2" width="4.33203125" style="7" bestFit="1" customWidth="1"/>
    <col min="3" max="3" width="10.83203125" style="7"/>
    <col min="4" max="4" width="10.5" style="7" bestFit="1" customWidth="1"/>
    <col min="5" max="5" width="8.83203125" style="7" bestFit="1" customWidth="1"/>
    <col min="6" max="6" width="10.83203125" style="7"/>
    <col min="7" max="7" width="14.83203125" style="7" bestFit="1" customWidth="1"/>
    <col min="8" max="8" width="4.5" style="7" bestFit="1" customWidth="1"/>
    <col min="9" max="16384" width="10.83203125" style="7"/>
  </cols>
  <sheetData>
    <row r="1" spans="1:8" x14ac:dyDescent="0.15">
      <c r="B1" s="7" t="s">
        <v>73</v>
      </c>
      <c r="E1" s="7" t="s">
        <v>76</v>
      </c>
      <c r="H1" s="7" t="s">
        <v>86</v>
      </c>
    </row>
    <row r="2" spans="1:8" x14ac:dyDescent="0.15">
      <c r="A2" s="7" t="s">
        <v>39</v>
      </c>
      <c r="B2" s="7">
        <v>1</v>
      </c>
      <c r="D2" s="11" t="s">
        <v>77</v>
      </c>
      <c r="E2" s="7" t="s">
        <v>78</v>
      </c>
      <c r="G2" s="11" t="s">
        <v>41</v>
      </c>
      <c r="H2" s="7">
        <v>0.5</v>
      </c>
    </row>
    <row r="3" spans="1:8" x14ac:dyDescent="0.15">
      <c r="A3" s="11" t="s">
        <v>59</v>
      </c>
      <c r="B3" s="7" t="s">
        <v>74</v>
      </c>
      <c r="D3" s="7" t="s">
        <v>80</v>
      </c>
      <c r="E3" s="7" t="s">
        <v>79</v>
      </c>
      <c r="G3" s="7" t="s">
        <v>59</v>
      </c>
      <c r="H3" s="7" t="s">
        <v>74</v>
      </c>
    </row>
    <row r="4" spans="1:8" x14ac:dyDescent="0.15">
      <c r="A4" s="7" t="s">
        <v>60</v>
      </c>
      <c r="B4" s="7">
        <v>3</v>
      </c>
      <c r="D4" s="7" t="s">
        <v>81</v>
      </c>
      <c r="E4" s="7" t="b">
        <v>1</v>
      </c>
      <c r="G4" s="7" t="s">
        <v>60</v>
      </c>
      <c r="H4" s="7">
        <v>3</v>
      </c>
    </row>
    <row r="5" spans="1:8" x14ac:dyDescent="0.15">
      <c r="A5" s="7" t="s">
        <v>61</v>
      </c>
      <c r="B5" s="7" t="s">
        <v>75</v>
      </c>
      <c r="D5" s="7" t="s">
        <v>65</v>
      </c>
      <c r="E5" s="7">
        <v>1E-4</v>
      </c>
      <c r="G5" s="7" t="s">
        <v>61</v>
      </c>
      <c r="H5" s="7" t="s">
        <v>75</v>
      </c>
    </row>
    <row r="6" spans="1:8" x14ac:dyDescent="0.15">
      <c r="A6" s="7" t="s">
        <v>62</v>
      </c>
      <c r="B6" s="7">
        <v>0</v>
      </c>
      <c r="D6" s="7" t="s">
        <v>82</v>
      </c>
      <c r="E6" s="7">
        <v>1</v>
      </c>
      <c r="G6" s="7" t="s">
        <v>62</v>
      </c>
      <c r="H6" s="7">
        <v>0</v>
      </c>
    </row>
    <row r="7" spans="1:8" x14ac:dyDescent="0.15">
      <c r="A7" s="7" t="s">
        <v>63</v>
      </c>
      <c r="B7" s="7" t="b">
        <v>1</v>
      </c>
      <c r="D7" s="7" t="s">
        <v>83</v>
      </c>
      <c r="E7" s="7" t="s">
        <v>52</v>
      </c>
      <c r="G7" s="7" t="s">
        <v>63</v>
      </c>
      <c r="H7" s="7" t="b">
        <v>1</v>
      </c>
    </row>
    <row r="8" spans="1:8" x14ac:dyDescent="0.15">
      <c r="A8" s="7" t="s">
        <v>64</v>
      </c>
      <c r="B8" s="7" t="b">
        <v>0</v>
      </c>
      <c r="D8" s="7" t="s">
        <v>84</v>
      </c>
      <c r="E8" s="7" t="b">
        <v>1</v>
      </c>
      <c r="G8" s="7" t="s">
        <v>64</v>
      </c>
      <c r="H8" s="7" t="b">
        <v>0</v>
      </c>
    </row>
    <row r="9" spans="1:8" x14ac:dyDescent="0.15">
      <c r="A9" s="7" t="s">
        <v>65</v>
      </c>
      <c r="B9" s="7">
        <v>1E-3</v>
      </c>
      <c r="D9" s="7" t="s">
        <v>85</v>
      </c>
      <c r="E9" s="7">
        <v>1</v>
      </c>
      <c r="G9" s="7" t="s">
        <v>65</v>
      </c>
      <c r="H9" s="7">
        <v>1E-3</v>
      </c>
    </row>
    <row r="10" spans="1:8" x14ac:dyDescent="0.15">
      <c r="A10" s="7" t="s">
        <v>66</v>
      </c>
      <c r="B10" s="7">
        <v>200</v>
      </c>
      <c r="D10" s="7" t="s">
        <v>67</v>
      </c>
      <c r="E10" s="7" t="s">
        <v>68</v>
      </c>
      <c r="G10" s="7" t="s">
        <v>66</v>
      </c>
      <c r="H10" s="7">
        <v>200</v>
      </c>
    </row>
    <row r="11" spans="1:8" x14ac:dyDescent="0.15">
      <c r="A11" s="7" t="s">
        <v>67</v>
      </c>
      <c r="B11" s="7" t="s">
        <v>68</v>
      </c>
      <c r="D11" s="7" t="s">
        <v>69</v>
      </c>
      <c r="E11" s="7">
        <v>0</v>
      </c>
      <c r="G11" s="7" t="s">
        <v>67</v>
      </c>
      <c r="H11" s="7" t="s">
        <v>68</v>
      </c>
    </row>
    <row r="12" spans="1:8" x14ac:dyDescent="0.15">
      <c r="A12" s="7" t="s">
        <v>69</v>
      </c>
      <c r="B12" s="7" t="b">
        <v>0</v>
      </c>
      <c r="D12" s="7" t="s">
        <v>72</v>
      </c>
      <c r="E12" s="7" t="s">
        <v>68</v>
      </c>
      <c r="G12" s="7" t="s">
        <v>69</v>
      </c>
      <c r="H12" s="7" t="b">
        <v>0</v>
      </c>
    </row>
    <row r="13" spans="1:8" x14ac:dyDescent="0.15">
      <c r="A13" s="7" t="s">
        <v>70</v>
      </c>
      <c r="B13" s="7">
        <v>-1</v>
      </c>
      <c r="D13" s="7" t="s">
        <v>70</v>
      </c>
      <c r="E13" s="7">
        <v>1000</v>
      </c>
      <c r="G13" s="7" t="s">
        <v>70</v>
      </c>
      <c r="H13" s="7">
        <v>-1</v>
      </c>
    </row>
    <row r="14" spans="1:8" x14ac:dyDescent="0.15">
      <c r="A14" s="7" t="s">
        <v>71</v>
      </c>
      <c r="B14" s="7" t="s">
        <v>52</v>
      </c>
      <c r="G14" s="7" t="s">
        <v>71</v>
      </c>
      <c r="H14" s="7" t="s">
        <v>52</v>
      </c>
    </row>
    <row r="15" spans="1:8" x14ac:dyDescent="0.15">
      <c r="A15" s="7" t="s">
        <v>72</v>
      </c>
      <c r="B15" s="7" t="s">
        <v>68</v>
      </c>
      <c r="G15" s="7" t="s">
        <v>72</v>
      </c>
      <c r="H15" s="7" t="s">
        <v>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Sheet1</vt:lpstr>
      <vt:lpstr>C-Support</vt:lpstr>
      <vt:lpstr>Linear Support</vt:lpstr>
      <vt:lpstr>Nu-Support</vt:lpstr>
      <vt:lpstr>Sheet2</vt:lpstr>
      <vt:lpstr>hyper</vt:lpstr>
      <vt:lpstr>special</vt:lpstr>
      <vt:lpstr>default para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2018-05-16T08:24:21Z</dcterms:created>
  <dcterms:modified xsi:type="dcterms:W3CDTF">2018-05-16T13:18:01Z</dcterms:modified>
</cp:coreProperties>
</file>