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ul\Downloads\"/>
    </mc:Choice>
  </mc:AlternateContent>
  <xr:revisionPtr revIDLastSave="0" documentId="13_ncr:1_{6C52D259-F2DF-40B0-8BDD-5B18DBFBD8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4" i="1" l="1"/>
  <c r="X24" i="1"/>
  <c r="V24" i="1"/>
  <c r="T24" i="1"/>
  <c r="V18" i="1"/>
  <c r="X18" i="1"/>
  <c r="Z18" i="1"/>
  <c r="T18" i="1"/>
  <c r="Z17" i="1"/>
  <c r="Z19" i="1" s="1"/>
  <c r="Z22" i="1" s="1"/>
  <c r="X17" i="1"/>
  <c r="X19" i="1" s="1"/>
  <c r="X22" i="1" s="1"/>
  <c r="V17" i="1"/>
  <c r="V19" i="1" s="1"/>
  <c r="V22" i="1" s="1"/>
  <c r="T17" i="1"/>
  <c r="T19" i="1" s="1"/>
  <c r="T22" i="1" s="1"/>
  <c r="D18" i="1"/>
  <c r="D11" i="1"/>
  <c r="D13" i="1" s="1"/>
  <c r="J18" i="1"/>
  <c r="J11" i="1"/>
  <c r="J13" i="1" s="1"/>
  <c r="J16" i="1" s="1"/>
  <c r="J12" i="1"/>
  <c r="T25" i="1" l="1"/>
  <c r="T27" i="1" s="1"/>
  <c r="V25" i="1"/>
  <c r="V27" i="1" s="1"/>
  <c r="X25" i="1"/>
  <c r="X27" i="1" s="1"/>
  <c r="Z25" i="1"/>
  <c r="Z27" i="1" s="1"/>
  <c r="J19" i="1"/>
  <c r="J21" i="1" s="1"/>
  <c r="H18" i="1" l="1"/>
  <c r="F18" i="1"/>
  <c r="H12" i="1"/>
  <c r="F12" i="1"/>
  <c r="D12" i="1"/>
  <c r="H11" i="1"/>
  <c r="H13" i="1" s="1"/>
  <c r="H16" i="1" s="1"/>
  <c r="F11" i="1"/>
  <c r="F13" i="1" l="1"/>
  <c r="F16" i="1" s="1"/>
  <c r="F19" i="1" s="1"/>
  <c r="F21" i="1" s="1"/>
  <c r="H19" i="1"/>
  <c r="H21" i="1" s="1"/>
  <c r="D16" i="1"/>
  <c r="D19" i="1" s="1"/>
  <c r="D21" i="1" s="1"/>
</calcChain>
</file>

<file path=xl/sharedStrings.xml><?xml version="1.0" encoding="utf-8"?>
<sst xmlns="http://schemas.openxmlformats.org/spreadsheetml/2006/main" count="39" uniqueCount="29">
  <si>
    <t>Enter Product Price Here</t>
  </si>
  <si>
    <t xml:space="preserve">Scheme </t>
  </si>
  <si>
    <t xml:space="preserve">ROI for Customer </t>
  </si>
  <si>
    <t>Gross Tenor</t>
  </si>
  <si>
    <t xml:space="preserve">Advance  EMI </t>
  </si>
  <si>
    <t xml:space="preserve">EMI value </t>
  </si>
  <si>
    <t xml:space="preserve">No. of EMI </t>
  </si>
  <si>
    <t xml:space="preserve">Advance  EMI Value </t>
  </si>
  <si>
    <t>Margin money</t>
  </si>
  <si>
    <t>Down Payment</t>
  </si>
  <si>
    <t>Subvention amount</t>
  </si>
  <si>
    <t>Processing Fees</t>
  </si>
  <si>
    <t>Net disbursement</t>
  </si>
  <si>
    <t>DBD +GST</t>
  </si>
  <si>
    <t xml:space="preserve">scheme </t>
  </si>
  <si>
    <t>12by2</t>
  </si>
  <si>
    <t>10by2</t>
  </si>
  <si>
    <t>09by3</t>
  </si>
  <si>
    <t>`</t>
  </si>
  <si>
    <t>15by3</t>
  </si>
  <si>
    <t>Scheme</t>
  </si>
  <si>
    <t>ROI for Customer</t>
  </si>
  <si>
    <t>Advance EMI</t>
  </si>
  <si>
    <t>EMI value</t>
  </si>
  <si>
    <t>No. of EMI</t>
  </si>
  <si>
    <t>Advance EMI Value</t>
  </si>
  <si>
    <t>Processing Frees</t>
  </si>
  <si>
    <t>DBD+GST</t>
  </si>
  <si>
    <t>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</si>
</sst>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sz val="11"/>
      <color theme="1"/>
      <name val="Bookman Old Style"/>
      <family val="1"/>
    </font>
    <font>
      <b/>
      <sz val="18"/>
      <color theme="0"/>
      <name val="Bookman Old Style"/>
      <family val="1"/>
    </font>
    <font>
      <sz val="18"/>
      <color theme="0"/>
      <name val="Bookman Old Style"/>
      <family val="1"/>
    </font>
    <font>
      <sz val="18"/>
      <color rgb="FFFF0066"/>
      <name val="Bookman Old Style"/>
      <family val="1"/>
    </font>
    <font>
      <sz val="18"/>
      <color theme="3"/>
      <name val="Bookman Old Style"/>
      <family val="1"/>
    </font>
    <font>
      <b/>
      <sz val="18"/>
      <color theme="0"/>
      <name val="Century"/>
      <family val="1"/>
    </font>
    <font>
      <b/>
      <sz val="18"/>
      <color theme="1"/>
      <name val="Century"/>
      <family val="1"/>
    </font>
    <font>
      <b/>
      <sz val="18"/>
      <color rgb="FFFF0066"/>
      <name val="Century"/>
      <family val="1"/>
    </font>
    <font>
      <b/>
      <sz val="18"/>
      <color theme="2" tint="-0.749992370372631"/>
      <name val="Bookman Old Style"/>
      <family val="1"/>
    </font>
    <font>
      <sz val="18"/>
      <color theme="2" tint="-0.749992370372631"/>
      <name val="Bookman Old Style"/>
      <family val="1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/>
      <top/>
      <bottom/>
      <diagonal/>
    </border>
    <border>
      <left style="thin">
        <color rgb="FFFFC000"/>
      </left>
      <right style="thin">
        <color rgb="FFFFC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6" borderId="2" xfId="0" applyFont="1" applyFill="1" applyBorder="1" applyAlignment="1" applyProtection="1">
      <alignment horizontal="center" vertical="center" wrapText="1"/>
      <protection locked="0"/>
    </xf>
    <xf numFmtId="0" fontId="2" fillId="7" borderId="2" xfId="0" applyFont="1" applyFill="1" applyBorder="1" applyAlignment="1" applyProtection="1">
      <alignment horizontal="center" vertical="center" wrapText="1"/>
      <protection locked="0"/>
    </xf>
    <xf numFmtId="0" fontId="2" fillId="8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10" fontId="1" fillId="9" borderId="1" xfId="0" applyNumberFormat="1" applyFont="1" applyFill="1" applyBorder="1" applyAlignment="1" applyProtection="1">
      <alignment horizontal="center"/>
      <protection locked="0"/>
    </xf>
    <xf numFmtId="10" fontId="1" fillId="10" borderId="1" xfId="0" applyNumberFormat="1" applyFont="1" applyFill="1" applyBorder="1" applyAlignment="1" applyProtection="1">
      <alignment horizontal="center"/>
      <protection locked="0"/>
    </xf>
    <xf numFmtId="10" fontId="1" fillId="11" borderId="1" xfId="0" applyNumberFormat="1" applyFont="1" applyFill="1" applyBorder="1" applyAlignment="1" applyProtection="1">
      <alignment horizontal="center"/>
      <protection locked="0"/>
    </xf>
    <xf numFmtId="0" fontId="1" fillId="9" borderId="1" xfId="0" applyFont="1" applyFill="1" applyBorder="1" applyAlignment="1" applyProtection="1">
      <alignment horizontal="center"/>
      <protection locked="0"/>
    </xf>
    <xf numFmtId="0" fontId="1" fillId="10" borderId="1" xfId="0" applyFont="1" applyFill="1" applyBorder="1" applyAlignment="1" applyProtection="1">
      <alignment horizontal="center"/>
      <protection locked="0"/>
    </xf>
    <xf numFmtId="0" fontId="1" fillId="11" borderId="1" xfId="0" applyFont="1" applyFill="1" applyBorder="1" applyAlignment="1" applyProtection="1">
      <alignment horizontal="center"/>
      <protection locked="0"/>
    </xf>
    <xf numFmtId="1" fontId="2" fillId="9" borderId="1" xfId="0" applyNumberFormat="1" applyFont="1" applyFill="1" applyBorder="1" applyAlignment="1" applyProtection="1">
      <alignment horizontal="center"/>
      <protection locked="0"/>
    </xf>
    <xf numFmtId="1" fontId="2" fillId="10" borderId="1" xfId="0" applyNumberFormat="1" applyFont="1" applyFill="1" applyBorder="1" applyAlignment="1" applyProtection="1">
      <alignment horizontal="center"/>
      <protection locked="0"/>
    </xf>
    <xf numFmtId="1" fontId="2" fillId="11" borderId="1" xfId="0" applyNumberFormat="1" applyFont="1" applyFill="1" applyBorder="1" applyAlignment="1" applyProtection="1">
      <alignment horizontal="center"/>
      <protection locked="0"/>
    </xf>
    <xf numFmtId="1" fontId="1" fillId="9" borderId="1" xfId="0" applyNumberFormat="1" applyFont="1" applyFill="1" applyBorder="1" applyAlignment="1" applyProtection="1">
      <alignment horizontal="center"/>
      <protection locked="0"/>
    </xf>
    <xf numFmtId="1" fontId="1" fillId="10" borderId="1" xfId="0" applyNumberFormat="1" applyFont="1" applyFill="1" applyBorder="1" applyAlignment="1" applyProtection="1">
      <alignment horizontal="center"/>
      <protection locked="0"/>
    </xf>
    <xf numFmtId="1" fontId="1" fillId="11" borderId="1" xfId="0" applyNumberFormat="1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1" fontId="4" fillId="3" borderId="1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/>
    <xf numFmtId="1" fontId="2" fillId="10" borderId="1" xfId="0" applyNumberFormat="1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0" fillId="13" borderId="0" xfId="0" applyFill="1"/>
    <xf numFmtId="1" fontId="0" fillId="13" borderId="0" xfId="0" applyNumberFormat="1" applyFill="1"/>
    <xf numFmtId="0" fontId="6" fillId="13" borderId="0" xfId="0" applyFont="1" applyFill="1" applyAlignment="1">
      <alignment horizontal="center"/>
    </xf>
    <xf numFmtId="0" fontId="7" fillId="0" borderId="0" xfId="0" applyFont="1"/>
    <xf numFmtId="0" fontId="8" fillId="1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/>
    </xf>
    <xf numFmtId="0" fontId="13" fillId="13" borderId="0" xfId="0" applyFont="1" applyFill="1" applyAlignment="1">
      <alignment horizontal="center"/>
    </xf>
    <xf numFmtId="9" fontId="9" fillId="14" borderId="5" xfId="0" applyNumberFormat="1" applyFont="1" applyFill="1" applyBorder="1" applyAlignment="1">
      <alignment horizontal="center"/>
    </xf>
    <xf numFmtId="0" fontId="9" fillId="14" borderId="5" xfId="0" applyFont="1" applyFill="1" applyBorder="1" applyAlignment="1">
      <alignment horizontal="center"/>
    </xf>
    <xf numFmtId="10" fontId="9" fillId="14" borderId="5" xfId="0" applyNumberFormat="1" applyFont="1" applyFill="1" applyBorder="1" applyAlignment="1">
      <alignment horizontal="center"/>
    </xf>
    <xf numFmtId="0" fontId="15" fillId="16" borderId="5" xfId="0" applyFont="1" applyFill="1" applyBorder="1" applyAlignment="1">
      <alignment horizontal="center"/>
    </xf>
    <xf numFmtId="9" fontId="16" fillId="16" borderId="5" xfId="0" applyNumberFormat="1" applyFont="1" applyFill="1" applyBorder="1" applyAlignment="1">
      <alignment horizontal="center"/>
    </xf>
    <xf numFmtId="0" fontId="16" fillId="16" borderId="5" xfId="0" applyFont="1" applyFill="1" applyBorder="1" applyAlignment="1">
      <alignment horizontal="center"/>
    </xf>
    <xf numFmtId="10" fontId="16" fillId="16" borderId="5" xfId="0" applyNumberFormat="1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12" fillId="15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5" borderId="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0066"/>
      <color rgb="FFFF66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2657475</xdr:colOff>
      <xdr:row>1</xdr:row>
      <xdr:rowOff>19050</xdr:rowOff>
    </xdr:from>
    <xdr:to>
      <xdr:col>0</xdr:col>
      <xdr:colOff>3162300</xdr:colOff>
      <xdr:row>2</xdr:row>
      <xdr:rowOff>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364A44A1-49EB-42BD-8A69-00497D30FF6B}"/>
            </a:ext>
          </a:extLst>
        </xdr:cNvPr>
        <xdr:cNvSpPr/>
      </xdr:nvSpPr>
      <xdr:spPr>
        <a:xfrm>
          <a:off x="2657475" y="285750"/>
          <a:ext cx="504825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152400</xdr:colOff>
      <xdr:row>8</xdr:row>
      <xdr:rowOff>235528</xdr:rowOff>
    </xdr:from>
    <xdr:to>
      <xdr:col>18</xdr:col>
      <xdr:colOff>0</xdr:colOff>
      <xdr:row>10</xdr:row>
      <xdr:rowOff>110837</xdr:rowOff>
    </xdr:to>
    <xdr:pic>
      <xdr:nvPicPr>
        <xdr:cNvPr id="5" name="Graphic 4" descr="Arrow: Straight with solid fill">
          <a:extLst>
            <a:ext uri="{FF2B5EF4-FFF2-40B4-BE49-F238E27FC236}">
              <a16:creationId xmlns:a16="http://schemas.microsoft.com/office/drawing/2014/main" id="{6F9BF1E9-1146-5D4E-14F7-593B5BA5F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11970327" y="2396837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zoomScale="55" zoomScaleNormal="110" workbookViewId="0">
      <selection activeCell="AD12" sqref="AD12"/>
    </sheetView>
  </sheetViews>
  <sheetFormatPr defaultRowHeight="14.4" x14ac:dyDescent="0.3"/>
  <cols>
    <col min="1" max="1" width="44" bestFit="1" customWidth="1"/>
    <col min="2" max="2" width="12.109375" bestFit="1" customWidth="1"/>
    <col min="3" max="3" width="1.109375" customWidth="1"/>
    <col min="4" max="4" width="12.44140625" bestFit="1" customWidth="1"/>
    <col min="5" max="5" width="1.44140625" customWidth="1"/>
    <col min="6" max="6" width="12" bestFit="1" customWidth="1"/>
    <col min="7" max="7" width="1.88671875" customWidth="1"/>
    <col min="8" max="8" width="12.44140625" bestFit="1" customWidth="1"/>
    <col min="9" max="9" width="1.44140625" customWidth="1"/>
    <col min="10" max="10" width="10.6640625" customWidth="1"/>
    <col min="12" max="12" width="8.88671875" customWidth="1"/>
    <col min="15" max="15" width="11" bestFit="1" customWidth="1"/>
    <col min="18" max="18" width="8.88671875" customWidth="1"/>
    <col min="19" max="19" width="1.21875" customWidth="1"/>
    <col min="20" max="20" width="14.21875" bestFit="1" customWidth="1"/>
    <col min="21" max="21" width="1.109375" customWidth="1"/>
    <col min="22" max="22" width="12.44140625" bestFit="1" customWidth="1"/>
    <col min="23" max="23" width="1.44140625" customWidth="1"/>
    <col min="24" max="24" width="17.109375" bestFit="1" customWidth="1"/>
    <col min="25" max="25" width="1.33203125" customWidth="1"/>
    <col min="26" max="26" width="14.6640625" bestFit="1" customWidth="1"/>
  </cols>
  <sheetData>
    <row r="1" spans="1:27" ht="21" x14ac:dyDescent="0.4">
      <c r="A1" s="1"/>
      <c r="B1" s="1"/>
      <c r="C1" s="1" t="s">
        <v>18</v>
      </c>
      <c r="D1" s="1"/>
      <c r="E1" s="1"/>
      <c r="F1" s="1"/>
      <c r="G1" s="1"/>
      <c r="H1" s="1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21" x14ac:dyDescent="0.4">
      <c r="A2" s="2" t="s">
        <v>0</v>
      </c>
      <c r="B2" s="3">
        <v>100000</v>
      </c>
      <c r="C2" s="1"/>
      <c r="D2" s="1"/>
      <c r="E2" s="1"/>
      <c r="F2" s="1"/>
      <c r="G2" s="1"/>
      <c r="H2" s="1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21" x14ac:dyDescent="0.4">
      <c r="A3" s="4"/>
      <c r="B3" s="5"/>
      <c r="C3" s="5"/>
      <c r="D3" s="5"/>
      <c r="E3" s="5"/>
      <c r="F3" s="5"/>
      <c r="G3" s="5"/>
      <c r="H3" s="5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ht="21" x14ac:dyDescent="0.4">
      <c r="A4" s="6"/>
      <c r="B4" s="53" t="s">
        <v>14</v>
      </c>
      <c r="C4" s="54"/>
      <c r="D4" s="54"/>
      <c r="E4" s="54"/>
      <c r="F4" s="54"/>
      <c r="G4" s="54"/>
      <c r="H4" s="54"/>
      <c r="I4" s="54"/>
      <c r="J4" s="54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ht="21" x14ac:dyDescent="0.3">
      <c r="A5" s="7" t="s">
        <v>1</v>
      </c>
      <c r="B5" s="8"/>
      <c r="C5" s="51"/>
      <c r="D5" s="9" t="s">
        <v>17</v>
      </c>
      <c r="E5" s="51"/>
      <c r="F5" s="10" t="s">
        <v>16</v>
      </c>
      <c r="G5" s="51"/>
      <c r="H5" s="9" t="s">
        <v>15</v>
      </c>
      <c r="I5" s="55"/>
      <c r="J5" s="9" t="s">
        <v>19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ht="21" x14ac:dyDescent="0.4">
      <c r="A6" s="11" t="s">
        <v>2</v>
      </c>
      <c r="B6" s="12"/>
      <c r="C6" s="52"/>
      <c r="D6" s="13">
        <v>0</v>
      </c>
      <c r="E6" s="52"/>
      <c r="F6" s="14">
        <v>0</v>
      </c>
      <c r="G6" s="52"/>
      <c r="H6" s="13">
        <v>0</v>
      </c>
      <c r="I6" s="55"/>
      <c r="J6" s="13">
        <v>0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t="23.4" x14ac:dyDescent="0.45">
      <c r="A7" s="11"/>
      <c r="B7" s="12"/>
      <c r="C7" s="52"/>
      <c r="D7" s="13"/>
      <c r="E7" s="52"/>
      <c r="F7" s="14"/>
      <c r="G7" s="52"/>
      <c r="H7" s="13"/>
      <c r="I7" s="55"/>
      <c r="J7" s="13"/>
      <c r="K7" s="29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</row>
    <row r="8" spans="1:27" ht="22.8" x14ac:dyDescent="0.4">
      <c r="A8" s="11"/>
      <c r="B8" s="12"/>
      <c r="C8" s="52"/>
      <c r="D8" s="13"/>
      <c r="E8" s="52"/>
      <c r="F8" s="14"/>
      <c r="G8" s="52"/>
      <c r="H8" s="13"/>
      <c r="I8" s="55"/>
      <c r="J8" s="13"/>
      <c r="K8" s="29"/>
      <c r="L8" s="31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31"/>
      <c r="AA8" s="29"/>
    </row>
    <row r="9" spans="1:27" ht="22.8" x14ac:dyDescent="0.4">
      <c r="A9" s="11" t="s">
        <v>3</v>
      </c>
      <c r="B9" s="15"/>
      <c r="C9" s="52"/>
      <c r="D9" s="16">
        <v>9</v>
      </c>
      <c r="E9" s="52"/>
      <c r="F9" s="17">
        <v>10</v>
      </c>
      <c r="G9" s="52"/>
      <c r="H9" s="16">
        <v>12</v>
      </c>
      <c r="I9" s="55"/>
      <c r="J9" s="16">
        <v>15</v>
      </c>
      <c r="K9" s="29"/>
      <c r="L9" s="31"/>
      <c r="M9" s="31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ht="22.8" x14ac:dyDescent="0.4">
      <c r="A10" s="11" t="s">
        <v>4</v>
      </c>
      <c r="B10" s="15"/>
      <c r="C10" s="52"/>
      <c r="D10" s="16">
        <v>3</v>
      </c>
      <c r="E10" s="52"/>
      <c r="F10" s="17">
        <v>2</v>
      </c>
      <c r="G10" s="52"/>
      <c r="H10" s="16">
        <v>2</v>
      </c>
      <c r="I10" s="55"/>
      <c r="J10" s="16">
        <v>3</v>
      </c>
      <c r="K10" s="29"/>
      <c r="L10" s="48" t="s">
        <v>0</v>
      </c>
      <c r="M10" s="48"/>
      <c r="N10" s="48"/>
      <c r="O10" s="48"/>
      <c r="P10" s="48"/>
      <c r="Q10" s="48"/>
      <c r="R10" s="46"/>
      <c r="S10" s="47"/>
      <c r="T10" s="34">
        <v>100000</v>
      </c>
      <c r="U10" s="31"/>
      <c r="V10" s="31"/>
      <c r="W10" s="31"/>
      <c r="X10" s="31"/>
      <c r="Y10" s="31"/>
      <c r="Z10" s="31"/>
      <c r="AA10" s="29"/>
    </row>
    <row r="11" spans="1:27" ht="22.8" x14ac:dyDescent="0.4">
      <c r="A11" s="11" t="s">
        <v>5</v>
      </c>
      <c r="B11" s="18"/>
      <c r="C11" s="52"/>
      <c r="D11" s="27">
        <f>((B2*D6/12)*D9+B2)/D9</f>
        <v>11111.111111111111</v>
      </c>
      <c r="E11" s="52"/>
      <c r="F11" s="20">
        <f>((B2*F6/12)*F9+B2)/F9</f>
        <v>10000</v>
      </c>
      <c r="G11" s="52"/>
      <c r="H11" s="19">
        <f>((B2*H6/12)*H9+B2)/H9</f>
        <v>8333.3333333333339</v>
      </c>
      <c r="I11" s="55"/>
      <c r="J11" s="19">
        <f>((B2*J6/12)*J9+B2)/J9</f>
        <v>6666.666666666667</v>
      </c>
      <c r="K11" s="29"/>
      <c r="L11" s="36"/>
      <c r="M11" s="36"/>
      <c r="N11" s="36"/>
      <c r="O11" s="36"/>
      <c r="P11" s="36"/>
      <c r="Q11" s="36"/>
      <c r="R11" s="31"/>
      <c r="S11" s="31"/>
      <c r="T11" s="31"/>
      <c r="U11" s="31"/>
      <c r="V11" s="31"/>
      <c r="W11" s="31"/>
      <c r="X11" s="31"/>
      <c r="Y11" s="31"/>
      <c r="Z11" s="31"/>
      <c r="AA11" s="29"/>
    </row>
    <row r="12" spans="1:27" ht="22.8" x14ac:dyDescent="0.4">
      <c r="A12" s="11" t="s">
        <v>6</v>
      </c>
      <c r="B12" s="21"/>
      <c r="C12" s="52"/>
      <c r="D12" s="22">
        <f>D9-D10</f>
        <v>6</v>
      </c>
      <c r="E12" s="52"/>
      <c r="F12" s="23">
        <f>F9-F10</f>
        <v>8</v>
      </c>
      <c r="G12" s="52"/>
      <c r="H12" s="22">
        <f>H9-H10</f>
        <v>10</v>
      </c>
      <c r="I12" s="55"/>
      <c r="J12" s="22">
        <f>J9-J10</f>
        <v>12</v>
      </c>
      <c r="K12" s="29"/>
      <c r="L12" s="36"/>
      <c r="M12" s="36"/>
      <c r="N12" s="36"/>
      <c r="O12" s="36"/>
      <c r="P12" s="36"/>
      <c r="Q12" s="36"/>
      <c r="R12" s="31"/>
      <c r="S12" s="50" t="s">
        <v>28</v>
      </c>
      <c r="T12" s="50"/>
      <c r="U12" s="50"/>
      <c r="V12" s="50"/>
      <c r="W12" s="50"/>
      <c r="X12" s="50"/>
      <c r="Y12" s="50"/>
      <c r="Z12" s="50"/>
      <c r="AA12" s="29"/>
    </row>
    <row r="13" spans="1:27" ht="22.8" x14ac:dyDescent="0.4">
      <c r="A13" s="11" t="s">
        <v>7</v>
      </c>
      <c r="B13" s="21"/>
      <c r="C13" s="52"/>
      <c r="D13" s="22">
        <f>D11*D10</f>
        <v>33333.333333333336</v>
      </c>
      <c r="E13" s="52"/>
      <c r="F13" s="23">
        <f>F11*F10</f>
        <v>20000</v>
      </c>
      <c r="G13" s="52"/>
      <c r="H13" s="22">
        <f>H11*H10</f>
        <v>16666.666666666668</v>
      </c>
      <c r="I13" s="55"/>
      <c r="J13" s="22">
        <f>J11*J10</f>
        <v>20000</v>
      </c>
      <c r="K13" s="29"/>
      <c r="L13" s="48" t="s">
        <v>20</v>
      </c>
      <c r="M13" s="48"/>
      <c r="N13" s="48"/>
      <c r="O13" s="48"/>
      <c r="P13" s="48"/>
      <c r="Q13" s="48"/>
      <c r="R13" s="31"/>
      <c r="S13" s="44"/>
      <c r="T13" s="33" t="s">
        <v>17</v>
      </c>
      <c r="U13" s="44"/>
      <c r="V13" s="40" t="s">
        <v>16</v>
      </c>
      <c r="W13" s="44"/>
      <c r="X13" s="33" t="s">
        <v>15</v>
      </c>
      <c r="Y13" s="44"/>
      <c r="Z13" s="33" t="s">
        <v>19</v>
      </c>
      <c r="AA13" s="29"/>
    </row>
    <row r="14" spans="1:27" ht="22.8" x14ac:dyDescent="0.4">
      <c r="A14" s="11" t="s">
        <v>11</v>
      </c>
      <c r="B14" s="21"/>
      <c r="C14" s="52"/>
      <c r="D14" s="23">
        <v>0</v>
      </c>
      <c r="E14" s="52"/>
      <c r="F14" s="23">
        <v>0</v>
      </c>
      <c r="G14" s="52"/>
      <c r="H14" s="23">
        <v>0</v>
      </c>
      <c r="I14" s="55"/>
      <c r="J14" s="23">
        <v>0</v>
      </c>
      <c r="K14" s="29"/>
      <c r="L14" s="48" t="s">
        <v>21</v>
      </c>
      <c r="M14" s="48"/>
      <c r="N14" s="48"/>
      <c r="O14" s="48"/>
      <c r="P14" s="48"/>
      <c r="Q14" s="48"/>
      <c r="R14" s="31"/>
      <c r="S14" s="45"/>
      <c r="T14" s="37">
        <v>0</v>
      </c>
      <c r="U14" s="45"/>
      <c r="V14" s="41">
        <v>0</v>
      </c>
      <c r="W14" s="45"/>
      <c r="X14" s="37">
        <v>0</v>
      </c>
      <c r="Y14" s="45"/>
      <c r="Z14" s="37">
        <v>0</v>
      </c>
      <c r="AA14" s="29"/>
    </row>
    <row r="15" spans="1:27" ht="22.8" x14ac:dyDescent="0.4">
      <c r="A15" s="11" t="s">
        <v>8</v>
      </c>
      <c r="B15" s="21"/>
      <c r="C15" s="52"/>
      <c r="D15" s="22">
        <v>0</v>
      </c>
      <c r="E15" s="52"/>
      <c r="F15" s="23">
        <v>0</v>
      </c>
      <c r="G15" s="52"/>
      <c r="H15" s="22">
        <v>0</v>
      </c>
      <c r="I15" s="55"/>
      <c r="J15" s="22">
        <v>0</v>
      </c>
      <c r="K15" s="29"/>
      <c r="L15" s="48" t="s">
        <v>3</v>
      </c>
      <c r="M15" s="48"/>
      <c r="N15" s="48"/>
      <c r="O15" s="48"/>
      <c r="P15" s="48"/>
      <c r="Q15" s="48"/>
      <c r="R15" s="31"/>
      <c r="S15" s="45"/>
      <c r="T15" s="38">
        <v>9</v>
      </c>
      <c r="U15" s="45"/>
      <c r="V15" s="42">
        <v>10</v>
      </c>
      <c r="W15" s="45"/>
      <c r="X15" s="38">
        <v>12</v>
      </c>
      <c r="Y15" s="45"/>
      <c r="Z15" s="38">
        <v>15</v>
      </c>
      <c r="AA15" s="29"/>
    </row>
    <row r="16" spans="1:27" ht="22.8" x14ac:dyDescent="0.4">
      <c r="A16" s="11" t="s">
        <v>9</v>
      </c>
      <c r="B16" s="18"/>
      <c r="C16" s="52"/>
      <c r="D16" s="19">
        <f>D13+D14</f>
        <v>33333.333333333336</v>
      </c>
      <c r="E16" s="52"/>
      <c r="F16" s="20">
        <f>F13+F14</f>
        <v>20000</v>
      </c>
      <c r="G16" s="52"/>
      <c r="H16" s="19">
        <f>H13+H14</f>
        <v>16666.666666666668</v>
      </c>
      <c r="I16" s="55"/>
      <c r="J16" s="19">
        <f>J13+J14</f>
        <v>20000</v>
      </c>
      <c r="K16" s="29"/>
      <c r="L16" s="48" t="s">
        <v>22</v>
      </c>
      <c r="M16" s="48"/>
      <c r="N16" s="48"/>
      <c r="O16" s="48"/>
      <c r="P16" s="48"/>
      <c r="Q16" s="48"/>
      <c r="R16" s="31"/>
      <c r="S16" s="45"/>
      <c r="T16" s="38">
        <v>3</v>
      </c>
      <c r="U16" s="45"/>
      <c r="V16" s="42">
        <v>2</v>
      </c>
      <c r="W16" s="45"/>
      <c r="X16" s="38">
        <v>2</v>
      </c>
      <c r="Y16" s="45"/>
      <c r="Z16" s="38">
        <v>3</v>
      </c>
      <c r="AA16" s="29"/>
    </row>
    <row r="17" spans="1:27" ht="22.8" x14ac:dyDescent="0.4">
      <c r="A17" s="11" t="s">
        <v>13</v>
      </c>
      <c r="B17" s="12"/>
      <c r="C17" s="52"/>
      <c r="D17" s="13">
        <v>5.45E-2</v>
      </c>
      <c r="E17" s="52"/>
      <c r="F17" s="14">
        <v>7.4999999999999997E-2</v>
      </c>
      <c r="G17" s="52"/>
      <c r="H17" s="13">
        <v>9.5000000000000001E-2</v>
      </c>
      <c r="I17" s="55"/>
      <c r="J17" s="13">
        <v>0.11</v>
      </c>
      <c r="K17" s="29"/>
      <c r="L17" s="48" t="s">
        <v>23</v>
      </c>
      <c r="M17" s="48"/>
      <c r="N17" s="48"/>
      <c r="O17" s="48"/>
      <c r="P17" s="48"/>
      <c r="Q17" s="48"/>
      <c r="R17" s="31"/>
      <c r="S17" s="45"/>
      <c r="T17" s="33">
        <f>((T10*T14/12)*T15+T10)/T15</f>
        <v>11111.111111111111</v>
      </c>
      <c r="U17" s="45"/>
      <c r="V17" s="40">
        <f>((T10*V14/12)*V15+T10)/V15</f>
        <v>10000</v>
      </c>
      <c r="W17" s="45"/>
      <c r="X17" s="33">
        <f>((T10*X14/12)*X15+T10)/X15</f>
        <v>8333.3333333333339</v>
      </c>
      <c r="Y17" s="45"/>
      <c r="Z17" s="33">
        <f>((T10*Z14/12)*Z15+T10)/Z15</f>
        <v>6666.666666666667</v>
      </c>
      <c r="AA17" s="29"/>
    </row>
    <row r="18" spans="1:27" ht="22.8" x14ac:dyDescent="0.4">
      <c r="A18" s="11" t="s">
        <v>10</v>
      </c>
      <c r="B18" s="15"/>
      <c r="C18" s="52"/>
      <c r="D18" s="16">
        <f>B2*D17</f>
        <v>5450</v>
      </c>
      <c r="E18" s="52"/>
      <c r="F18" s="16">
        <f>B2*F17</f>
        <v>7500</v>
      </c>
      <c r="G18" s="52"/>
      <c r="H18" s="16">
        <f>B2*H17</f>
        <v>9500</v>
      </c>
      <c r="I18" s="55"/>
      <c r="J18" s="16">
        <f>B2*J17</f>
        <v>11000</v>
      </c>
      <c r="K18" s="29"/>
      <c r="L18" s="48" t="s">
        <v>24</v>
      </c>
      <c r="M18" s="48"/>
      <c r="N18" s="48"/>
      <c r="O18" s="48"/>
      <c r="P18" s="48"/>
      <c r="Q18" s="48"/>
      <c r="R18" s="31"/>
      <c r="S18" s="45"/>
      <c r="T18" s="38">
        <f>T15-T16</f>
        <v>6</v>
      </c>
      <c r="U18" s="45"/>
      <c r="V18" s="42">
        <f t="shared" ref="V18:Z18" si="0">V15-V16</f>
        <v>8</v>
      </c>
      <c r="W18" s="45"/>
      <c r="X18" s="38">
        <f t="shared" si="0"/>
        <v>10</v>
      </c>
      <c r="Y18" s="45"/>
      <c r="Z18" s="38">
        <f t="shared" si="0"/>
        <v>12</v>
      </c>
      <c r="AA18" s="29"/>
    </row>
    <row r="19" spans="1:27" ht="22.8" x14ac:dyDescent="0.4">
      <c r="A19" s="24" t="s">
        <v>12</v>
      </c>
      <c r="B19" s="25"/>
      <c r="C19" s="52"/>
      <c r="D19" s="25">
        <f>B2-D16-D18</f>
        <v>61216.666666666657</v>
      </c>
      <c r="E19" s="52"/>
      <c r="F19" s="25">
        <f>B2-F16-F18</f>
        <v>72500</v>
      </c>
      <c r="G19" s="52"/>
      <c r="H19" s="25">
        <f>B2-H16-H18</f>
        <v>73833.333333333328</v>
      </c>
      <c r="I19" s="55"/>
      <c r="J19" s="25">
        <f>B2-J16-J18</f>
        <v>69000</v>
      </c>
      <c r="K19" s="30"/>
      <c r="L19" s="48" t="s">
        <v>25</v>
      </c>
      <c r="M19" s="48"/>
      <c r="N19" s="48"/>
      <c r="O19" s="48"/>
      <c r="P19" s="48"/>
      <c r="Q19" s="48"/>
      <c r="R19" s="31"/>
      <c r="S19" s="45"/>
      <c r="T19" s="38">
        <f>T17*T16</f>
        <v>33333.333333333336</v>
      </c>
      <c r="U19" s="45"/>
      <c r="V19" s="42">
        <f t="shared" ref="V19:Z19" si="1">V17*V16</f>
        <v>20000</v>
      </c>
      <c r="W19" s="45"/>
      <c r="X19" s="38">
        <f t="shared" si="1"/>
        <v>16666.666666666668</v>
      </c>
      <c r="Y19" s="45"/>
      <c r="Z19" s="38">
        <f t="shared" si="1"/>
        <v>20000</v>
      </c>
      <c r="AA19" s="29"/>
    </row>
    <row r="20" spans="1:27" ht="22.8" x14ac:dyDescent="0.4">
      <c r="K20" s="29"/>
      <c r="L20" s="48" t="s">
        <v>26</v>
      </c>
      <c r="M20" s="48"/>
      <c r="N20" s="48"/>
      <c r="O20" s="48"/>
      <c r="P20" s="48"/>
      <c r="Q20" s="48"/>
      <c r="R20" s="31"/>
      <c r="S20" s="45"/>
      <c r="T20" s="38">
        <v>0</v>
      </c>
      <c r="U20" s="45"/>
      <c r="V20" s="42">
        <v>0</v>
      </c>
      <c r="W20" s="45"/>
      <c r="X20" s="38">
        <v>0</v>
      </c>
      <c r="Y20" s="45"/>
      <c r="Z20" s="38">
        <v>0</v>
      </c>
      <c r="AA20" s="29"/>
    </row>
    <row r="21" spans="1:27" ht="22.8" x14ac:dyDescent="0.4">
      <c r="D21" s="26">
        <f>D19+D16</f>
        <v>94550</v>
      </c>
      <c r="F21" s="26">
        <f>F19+F16</f>
        <v>92500</v>
      </c>
      <c r="H21" s="26">
        <f>H19+H16</f>
        <v>90500</v>
      </c>
      <c r="J21" s="26">
        <f>J19+J16</f>
        <v>89000</v>
      </c>
      <c r="K21" s="29"/>
      <c r="L21" s="48" t="s">
        <v>8</v>
      </c>
      <c r="M21" s="48"/>
      <c r="N21" s="48"/>
      <c r="O21" s="48"/>
      <c r="P21" s="48"/>
      <c r="Q21" s="48"/>
      <c r="R21" s="31"/>
      <c r="S21" s="45"/>
      <c r="T21" s="38">
        <v>0</v>
      </c>
      <c r="U21" s="45"/>
      <c r="V21" s="42">
        <v>0</v>
      </c>
      <c r="W21" s="45"/>
      <c r="X21" s="38">
        <v>0</v>
      </c>
      <c r="Y21" s="45"/>
      <c r="Z21" s="38">
        <v>0</v>
      </c>
      <c r="AA21" s="29"/>
    </row>
    <row r="22" spans="1:27" ht="22.8" x14ac:dyDescent="0.4">
      <c r="K22" s="29"/>
      <c r="L22" s="48" t="s">
        <v>9</v>
      </c>
      <c r="M22" s="48"/>
      <c r="N22" s="48"/>
      <c r="O22" s="48"/>
      <c r="P22" s="48"/>
      <c r="Q22" s="48"/>
      <c r="R22" s="31"/>
      <c r="S22" s="45"/>
      <c r="T22" s="33">
        <f>T19+T20</f>
        <v>33333.333333333336</v>
      </c>
      <c r="U22" s="45"/>
      <c r="V22" s="40">
        <f t="shared" ref="V22:Z22" si="2">V19+V20</f>
        <v>20000</v>
      </c>
      <c r="W22" s="45"/>
      <c r="X22" s="33">
        <f t="shared" si="2"/>
        <v>16666.666666666668</v>
      </c>
      <c r="Y22" s="45"/>
      <c r="Z22" s="33">
        <f t="shared" si="2"/>
        <v>20000</v>
      </c>
      <c r="AA22" s="29"/>
    </row>
    <row r="23" spans="1:27" ht="22.8" x14ac:dyDescent="0.4">
      <c r="K23" s="29"/>
      <c r="L23" s="48" t="s">
        <v>27</v>
      </c>
      <c r="M23" s="48"/>
      <c r="N23" s="48"/>
      <c r="O23" s="48"/>
      <c r="P23" s="48"/>
      <c r="Q23" s="48"/>
      <c r="R23" s="31"/>
      <c r="S23" s="45"/>
      <c r="T23" s="39">
        <v>5.45E-2</v>
      </c>
      <c r="U23" s="45"/>
      <c r="V23" s="43">
        <v>7.4999999999999997E-2</v>
      </c>
      <c r="W23" s="45"/>
      <c r="X23" s="39">
        <v>9.5000000000000001E-2</v>
      </c>
      <c r="Y23" s="45"/>
      <c r="Z23" s="39">
        <v>0.11</v>
      </c>
      <c r="AA23" s="29"/>
    </row>
    <row r="24" spans="1:27" ht="22.8" x14ac:dyDescent="0.4">
      <c r="K24" s="29"/>
      <c r="L24" s="48" t="s">
        <v>10</v>
      </c>
      <c r="M24" s="48"/>
      <c r="N24" s="48"/>
      <c r="O24" s="48"/>
      <c r="P24" s="48"/>
      <c r="Q24" s="48"/>
      <c r="R24" s="31"/>
      <c r="S24" s="45"/>
      <c r="T24" s="38">
        <f>T10*T23</f>
        <v>5450</v>
      </c>
      <c r="U24" s="45"/>
      <c r="V24" s="38">
        <f>T10*V23</f>
        <v>7500</v>
      </c>
      <c r="W24" s="45"/>
      <c r="X24" s="38">
        <f>T10*X23</f>
        <v>9500</v>
      </c>
      <c r="Y24" s="45"/>
      <c r="Z24" s="38">
        <f>T10*Z23</f>
        <v>11000</v>
      </c>
      <c r="AA24" s="29"/>
    </row>
    <row r="25" spans="1:27" ht="22.8" x14ac:dyDescent="0.4">
      <c r="K25" s="29"/>
      <c r="L25" s="49" t="s">
        <v>12</v>
      </c>
      <c r="M25" s="49"/>
      <c r="N25" s="49"/>
      <c r="O25" s="49"/>
      <c r="P25" s="49"/>
      <c r="Q25" s="49"/>
      <c r="R25" s="31"/>
      <c r="S25" s="45"/>
      <c r="T25" s="34">
        <f>T10-T22-T24</f>
        <v>61216.666666666657</v>
      </c>
      <c r="U25" s="45"/>
      <c r="V25" s="34">
        <f>T10-V24-V22</f>
        <v>72500</v>
      </c>
      <c r="W25" s="45"/>
      <c r="X25" s="34">
        <f>T10-X24-X22</f>
        <v>73833.333333333328</v>
      </c>
      <c r="Y25" s="45"/>
      <c r="Z25" s="34">
        <f>T10-Z24-Z22</f>
        <v>69000</v>
      </c>
      <c r="AA25" s="29"/>
    </row>
    <row r="26" spans="1:27" ht="22.8" x14ac:dyDescent="0.4">
      <c r="K26" s="29"/>
      <c r="L26" s="31"/>
      <c r="M26" s="31"/>
      <c r="N26" s="31"/>
      <c r="O26" s="31"/>
      <c r="P26" s="31"/>
      <c r="Q26" s="31"/>
      <c r="R26" s="31"/>
      <c r="S26" s="45"/>
      <c r="T26" s="31"/>
      <c r="U26" s="45"/>
      <c r="V26" s="31"/>
      <c r="W26" s="45"/>
      <c r="X26" s="31"/>
      <c r="Y26" s="45"/>
      <c r="Z26" s="31"/>
      <c r="AA26" s="29"/>
    </row>
    <row r="27" spans="1:27" ht="22.8" x14ac:dyDescent="0.4">
      <c r="K27" s="29"/>
      <c r="L27" s="31"/>
      <c r="M27" s="31"/>
      <c r="N27" s="31"/>
      <c r="O27" s="31"/>
      <c r="P27" s="31"/>
      <c r="Q27" s="31"/>
      <c r="R27" s="31"/>
      <c r="S27" s="45"/>
      <c r="T27" s="35">
        <f>T25+T22</f>
        <v>94550</v>
      </c>
      <c r="U27" s="45"/>
      <c r="V27" s="35">
        <f t="shared" ref="V27:Z27" si="3">V25+V22</f>
        <v>92500</v>
      </c>
      <c r="W27" s="45"/>
      <c r="X27" s="35">
        <f t="shared" si="3"/>
        <v>90500</v>
      </c>
      <c r="Y27" s="45"/>
      <c r="Z27" s="35">
        <f t="shared" si="3"/>
        <v>89000</v>
      </c>
      <c r="AA27" s="29"/>
    </row>
    <row r="28" spans="1:27" ht="22.8" x14ac:dyDescent="0.4">
      <c r="K28" s="29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29"/>
    </row>
    <row r="29" spans="1:27" x14ac:dyDescent="0.3"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7" x14ac:dyDescent="0.3"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7" x14ac:dyDescent="0.3"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7" x14ac:dyDescent="0.3"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</sheetData>
  <mergeCells count="25">
    <mergeCell ref="C5:C19"/>
    <mergeCell ref="E5:E19"/>
    <mergeCell ref="G5:G19"/>
    <mergeCell ref="B4:J4"/>
    <mergeCell ref="I5:I19"/>
    <mergeCell ref="L10:Q10"/>
    <mergeCell ref="L13:Q13"/>
    <mergeCell ref="L14:Q14"/>
    <mergeCell ref="L15:Q15"/>
    <mergeCell ref="L16:Q16"/>
    <mergeCell ref="L22:Q22"/>
    <mergeCell ref="L23:Q23"/>
    <mergeCell ref="L24:Q24"/>
    <mergeCell ref="L25:Q25"/>
    <mergeCell ref="S12:Z12"/>
    <mergeCell ref="L17:Q17"/>
    <mergeCell ref="L18:Q18"/>
    <mergeCell ref="L19:Q19"/>
    <mergeCell ref="L20:Q20"/>
    <mergeCell ref="L21:Q21"/>
    <mergeCell ref="S13:S27"/>
    <mergeCell ref="U13:U27"/>
    <mergeCell ref="W13:W27"/>
    <mergeCell ref="Y13:Y27"/>
    <mergeCell ref="R10:S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Nakul Patel</cp:lastModifiedBy>
  <dcterms:created xsi:type="dcterms:W3CDTF">2020-09-30T08:02:48Z</dcterms:created>
  <dcterms:modified xsi:type="dcterms:W3CDTF">2025-08-03T08:45:18Z</dcterms:modified>
</cp:coreProperties>
</file>