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reissl/Documents/Finance/"/>
    </mc:Choice>
  </mc:AlternateContent>
  <xr:revisionPtr revIDLastSave="0" documentId="13_ncr:1_{E6159E37-E7CE-714F-BFA1-0169569BBE86}" xr6:coauthVersionLast="46" xr6:coauthVersionMax="46" xr10:uidLastSave="{00000000-0000-0000-0000-000000000000}"/>
  <bookViews>
    <workbookView xWindow="0" yWindow="500" windowWidth="45100" windowHeight="21900" activeTab="1" xr2:uid="{97D30251-3E24-4479-8B6A-67D42D9B0E9A}"/>
  </bookViews>
  <sheets>
    <sheet name="FFB Entwicklung" sheetId="1" r:id="rId1"/>
    <sheet name="FFB Zusammensetz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O10" i="1"/>
  <c r="O14" i="1" l="1"/>
  <c r="O11" i="1"/>
  <c r="O9" i="1"/>
  <c r="F4" i="1" l="1"/>
  <c r="O6" i="1"/>
  <c r="O5" i="1"/>
  <c r="O4" i="1"/>
  <c r="O3" i="1"/>
  <c r="O2" i="1"/>
  <c r="C13" i="1" l="1"/>
  <c r="F6" i="1" s="1"/>
  <c r="C12" i="1"/>
  <c r="E6" i="1" s="1"/>
</calcChain>
</file>

<file path=xl/sharedStrings.xml><?xml version="1.0" encoding="utf-8"?>
<sst xmlns="http://schemas.openxmlformats.org/spreadsheetml/2006/main" count="38" uniqueCount="38">
  <si>
    <t>Jänner</t>
  </si>
  <si>
    <t>Februrar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</si>
  <si>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</si>
  <si>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</si>
  <si>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</si>
  <si>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</si>
  <si>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</si>
  <si>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</si>
  <si>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</si>
  <si>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</si>
  <si>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</si>
  <si>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</si>
  <si>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Gebühr</t>
  </si>
  <si>
    <t>26.4.2017 Gutschrift von Hello Bank:</t>
  </si>
  <si>
    <t>8.5.2017 Überweisung an FIL Fondsbank</t>
  </si>
  <si>
    <t>Bis April 2017 Hello Bank, danach FIL Fondsbank</t>
  </si>
  <si>
    <t>Endwert bei Hello Bank:</t>
  </si>
  <si>
    <t>Im April 2019 soviel verkauft:</t>
  </si>
  <si>
    <t>Im Mai 2019 soviel verkauft:</t>
  </si>
  <si>
    <t>Summe Einzahlungen</t>
  </si>
  <si>
    <t>Summe Gebühren</t>
  </si>
  <si>
    <t>Summe Auszahlungen</t>
  </si>
  <si>
    <t>Vor 2015 3500€ eingezahlt</t>
  </si>
  <si>
    <t>Gesamte Käufe (+) bzw Verkäufe (-)</t>
  </si>
  <si>
    <t>Double Check:</t>
  </si>
  <si>
    <t>BlackRock Global Funds - Global Allocation Fund A2 EUR</t>
  </si>
  <si>
    <t>DWS Concept Kaldemorgen FC</t>
  </si>
  <si>
    <t>Flossbach von Storch - Multiple Opportunities II R</t>
  </si>
  <si>
    <t xml:space="preserve">Tresides Commodity One A (a) </t>
  </si>
  <si>
    <t xml:space="preserve">Xtrackers Portfolio UCITS ETF 1C </t>
  </si>
  <si>
    <t>1 Jahr</t>
  </si>
  <si>
    <t>5 Jahre</t>
  </si>
  <si>
    <t>3 Jahre</t>
  </si>
  <si>
    <t>10 Jahre</t>
  </si>
  <si>
    <t>TER</t>
  </si>
  <si>
    <t>Invesco Balanced-Risk Allocation Fund A thes =&gt; Flossbach</t>
  </si>
  <si>
    <t>was bildet dieser ab? =&gt;besteht aud einzelnen ETFs</t>
  </si>
  <si>
    <t>aktueller Stand 27.1.2021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</si>
</sst>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3" fillId="2" borderId="0" xfId="1" applyNumberFormat="1"/>
    <xf numFmtId="10" fontId="0" fillId="0" borderId="0" xfId="0" applyNumberFormat="1"/>
    <xf numFmtId="10" fontId="6" fillId="0" borderId="0" xfId="0" applyNumberFormat="1" applyFont="1"/>
    <xf numFmtId="9" fontId="6" fillId="0" borderId="0" xfId="0" applyNumberFormat="1" applyFont="1"/>
    <xf numFmtId="10" fontId="5" fillId="0" borderId="0" xfId="0" applyNumberFormat="1" applyFont="1"/>
    <xf numFmtId="10" fontId="7" fillId="3" borderId="0" xfId="2" applyNumberFormat="1" applyFont="1"/>
    <xf numFmtId="10" fontId="8" fillId="2" borderId="0" xfId="1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29935</xdr:rowOff>
    </xdr:from>
    <xdr:to>
      <xdr:col>6</xdr:col>
      <xdr:colOff>583152</xdr:colOff>
      <xdr:row>29</xdr:row>
      <xdr:rowOff>106438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7BE1393-F4DF-43B9-BCEB-0433151E0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5739"/>
          <a:ext cx="5495331" cy="217200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</xdr:colOff>
      <xdr:row>29</xdr:row>
      <xdr:rowOff>99333</xdr:rowOff>
    </xdr:from>
    <xdr:to>
      <xdr:col>12</xdr:col>
      <xdr:colOff>292555</xdr:colOff>
      <xdr:row>64</xdr:row>
      <xdr:rowOff>157422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E759264-A238-41A1-9BC7-D1795C41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5630637"/>
          <a:ext cx="9763127" cy="67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4845-A361-47F0-8407-14B2089F3679}">
  <dimension ref="A1:R20"/>
  <sheetViews>
    <sheetView zoomScale="140" zoomScaleNormal="140" workbookViewId="0">
      <selection activeCell="O16" sqref="O16"/>
    </sheetView>
  </sheetViews>
  <sheetFormatPr baseColWidth="10" defaultRowHeight="15" x14ac:dyDescent="0.2"/>
  <cols>
    <col min="1" max="1" width="16.1640625" customWidth="1"/>
    <col min="6" max="6" width="11.83203125" customWidth="1"/>
    <col min="13" max="13" width="12.5" customWidth="1"/>
    <col min="14" max="14" width="23.5" customWidth="1"/>
    <col min="15" max="15" width="32.3320312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23</v>
      </c>
      <c r="P1" t="s">
        <v>12</v>
      </c>
      <c r="R1" s="2" t="s">
        <v>22</v>
      </c>
    </row>
    <row r="2" spans="1:18" x14ac:dyDescent="0.2">
      <c r="A2">
        <v>2015</v>
      </c>
      <c r="B2" s="1">
        <v>850</v>
      </c>
      <c r="C2" s="1">
        <v>850</v>
      </c>
      <c r="D2" s="1">
        <v>850</v>
      </c>
      <c r="E2" s="1">
        <v>600</v>
      </c>
      <c r="F2" s="1">
        <v>600</v>
      </c>
      <c r="G2" s="1">
        <v>600</v>
      </c>
      <c r="H2" s="1">
        <v>600</v>
      </c>
      <c r="I2" s="1">
        <v>600</v>
      </c>
      <c r="J2" s="1">
        <v>600</v>
      </c>
      <c r="K2" s="1">
        <v>600</v>
      </c>
      <c r="L2" s="1">
        <v>600</v>
      </c>
      <c r="M2" s="1">
        <v>600</v>
      </c>
      <c r="O2" s="1">
        <f>SUM(B2:M2)</f>
        <v>7950</v>
      </c>
      <c r="R2" s="1">
        <v>3500</v>
      </c>
    </row>
    <row r="3" spans="1:18" x14ac:dyDescent="0.2">
      <c r="A3">
        <v>2016</v>
      </c>
      <c r="B3" s="1">
        <v>900</v>
      </c>
      <c r="C3" s="1">
        <v>900</v>
      </c>
      <c r="D3" s="1">
        <v>900</v>
      </c>
      <c r="E3" s="1">
        <v>900</v>
      </c>
      <c r="F3" s="1">
        <v>900</v>
      </c>
      <c r="G3" s="1">
        <v>900</v>
      </c>
      <c r="H3" s="1">
        <v>900</v>
      </c>
      <c r="I3" s="1">
        <v>900</v>
      </c>
      <c r="J3" s="1">
        <v>900</v>
      </c>
      <c r="K3" s="1">
        <v>900</v>
      </c>
      <c r="L3" s="1">
        <v>900</v>
      </c>
      <c r="M3" s="1">
        <v>900</v>
      </c>
      <c r="O3" s="1">
        <f>SUM(B3:M3)</f>
        <v>10800</v>
      </c>
    </row>
    <row r="4" spans="1:18" x14ac:dyDescent="0.2">
      <c r="A4">
        <v>2017</v>
      </c>
      <c r="B4" s="1">
        <v>900</v>
      </c>
      <c r="C4" s="1">
        <v>900</v>
      </c>
      <c r="D4" s="1">
        <v>900</v>
      </c>
      <c r="E4" s="1">
        <v>900</v>
      </c>
      <c r="F4" s="1">
        <f>D10-D9</f>
        <v>-1200</v>
      </c>
      <c r="G4" s="1">
        <v>900</v>
      </c>
      <c r="H4" s="1">
        <v>900</v>
      </c>
      <c r="I4" s="1">
        <v>900</v>
      </c>
      <c r="J4" s="1">
        <v>900</v>
      </c>
      <c r="K4" s="1">
        <v>900</v>
      </c>
      <c r="L4" s="1">
        <v>900</v>
      </c>
      <c r="M4" s="1">
        <v>900</v>
      </c>
      <c r="O4" s="1">
        <f>SUM(B4:M4)</f>
        <v>8700</v>
      </c>
      <c r="P4" s="1">
        <v>324.94</v>
      </c>
    </row>
    <row r="5" spans="1:18" x14ac:dyDescent="0.2">
      <c r="A5">
        <v>2018</v>
      </c>
      <c r="B5" s="1">
        <v>900</v>
      </c>
      <c r="C5" s="1">
        <v>900</v>
      </c>
      <c r="D5" s="1">
        <v>900</v>
      </c>
      <c r="E5" s="1">
        <v>900</v>
      </c>
      <c r="F5" s="1">
        <v>900</v>
      </c>
      <c r="G5" s="1">
        <v>900</v>
      </c>
      <c r="H5" s="1">
        <v>900</v>
      </c>
      <c r="I5" s="1">
        <v>900</v>
      </c>
      <c r="J5" s="1">
        <v>900</v>
      </c>
      <c r="K5" s="1">
        <v>900</v>
      </c>
      <c r="L5" s="1">
        <v>900</v>
      </c>
      <c r="M5" s="1">
        <v>900</v>
      </c>
      <c r="O5" s="1">
        <f>SUM(B5:M5)</f>
        <v>10800</v>
      </c>
      <c r="P5" s="1">
        <v>240.84</v>
      </c>
    </row>
    <row r="6" spans="1:18" x14ac:dyDescent="0.2">
      <c r="A6">
        <v>2019</v>
      </c>
      <c r="B6" s="1">
        <v>900</v>
      </c>
      <c r="C6" s="1">
        <v>900</v>
      </c>
      <c r="D6" s="1">
        <v>900</v>
      </c>
      <c r="E6" s="1">
        <f>-C12</f>
        <v>-8389.630000000001</v>
      </c>
      <c r="F6" s="1">
        <f>-C13</f>
        <v>-16936.64</v>
      </c>
      <c r="O6" s="1">
        <f>SUM(B6:F6)</f>
        <v>-22626.27</v>
      </c>
      <c r="P6" s="1">
        <v>177.33</v>
      </c>
    </row>
    <row r="7" spans="1:18" x14ac:dyDescent="0.2">
      <c r="A7">
        <v>2020</v>
      </c>
      <c r="P7" s="1">
        <v>141.83000000000001</v>
      </c>
    </row>
    <row r="8" spans="1:18" ht="16" x14ac:dyDescent="0.2">
      <c r="O8" s="3"/>
    </row>
    <row r="9" spans="1:18" x14ac:dyDescent="0.2">
      <c r="A9" t="s">
        <v>13</v>
      </c>
      <c r="D9" s="1">
        <v>4200</v>
      </c>
      <c r="N9" t="s">
        <v>19</v>
      </c>
      <c r="O9" s="1">
        <f>SUM(B2:M2)+SUM(B3:M3)+SUM(B4:E4)+SUM(G4:M4)+SUM(B5:M5)+SUM(B6:D6)+R2</f>
        <v>45650</v>
      </c>
    </row>
    <row r="10" spans="1:18" x14ac:dyDescent="0.2">
      <c r="A10" t="s">
        <v>14</v>
      </c>
      <c r="D10" s="1">
        <v>3000</v>
      </c>
      <c r="N10" t="s">
        <v>20</v>
      </c>
      <c r="O10" s="1">
        <f>SUM(P4:P7)</f>
        <v>884.94</v>
      </c>
    </row>
    <row r="11" spans="1:18" x14ac:dyDescent="0.2">
      <c r="N11" t="s">
        <v>21</v>
      </c>
      <c r="O11" s="1">
        <f>(F4+E6+F6)*-1</f>
        <v>26526.27</v>
      </c>
    </row>
    <row r="12" spans="1:18" x14ac:dyDescent="0.2">
      <c r="A12" t="s">
        <v>17</v>
      </c>
      <c r="C12" s="1">
        <f>2889.63+3000+2500</f>
        <v>8389.630000000001</v>
      </c>
      <c r="N12" t="s">
        <v>37</v>
      </c>
      <c r="O12" s="1">
        <v>22203.02</v>
      </c>
    </row>
    <row r="13" spans="1:18" x14ac:dyDescent="0.2">
      <c r="A13" t="s">
        <v>18</v>
      </c>
      <c r="C13" s="1">
        <f>2896.41+2200+4192.54+3000+4647.69</f>
        <v>16936.64</v>
      </c>
    </row>
    <row r="14" spans="1:18" x14ac:dyDescent="0.2">
      <c r="O14" s="4">
        <f>O9+O10-O11-O12</f>
        <v>-2194.3499999999985</v>
      </c>
    </row>
    <row r="15" spans="1:18" x14ac:dyDescent="0.2">
      <c r="N15" t="s">
        <v>24</v>
      </c>
      <c r="O15" s="1">
        <f>SUM(O2:O6)+R2+P4+P5+P6+P7-O12</f>
        <v>-2194.3499999999985</v>
      </c>
    </row>
    <row r="17" spans="1:11" x14ac:dyDescent="0.2">
      <c r="A17" t="s">
        <v>15</v>
      </c>
    </row>
    <row r="18" spans="1:11" x14ac:dyDescent="0.2">
      <c r="A18" t="s">
        <v>16</v>
      </c>
    </row>
    <row r="20" spans="1:11" x14ac:dyDescent="0.2">
      <c r="K20" s="1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EBB5-758E-4082-8ACC-069A8489DF27}">
  <dimension ref="A1:H8"/>
  <sheetViews>
    <sheetView tabSelected="1" zoomScale="180" zoomScaleNormal="180" workbookViewId="0">
      <selection activeCell="A26" sqref="A26"/>
    </sheetView>
  </sheetViews>
  <sheetFormatPr baseColWidth="10" defaultRowHeight="15" x14ac:dyDescent="0.2"/>
  <cols>
    <col min="1" max="1" width="52.1640625" customWidth="1"/>
  </cols>
  <sheetData>
    <row r="1" spans="1:8" x14ac:dyDescent="0.2">
      <c r="B1">
        <v>2020</v>
      </c>
      <c r="C1" t="s">
        <v>30</v>
      </c>
      <c r="D1" t="s">
        <v>32</v>
      </c>
      <c r="E1" t="s">
        <v>31</v>
      </c>
      <c r="F1" t="s">
        <v>33</v>
      </c>
      <c r="H1" t="s">
        <v>34</v>
      </c>
    </row>
    <row r="2" spans="1:8" x14ac:dyDescent="0.2">
      <c r="A2" t="s">
        <v>25</v>
      </c>
      <c r="B2" s="10">
        <v>-2.8799999999999999E-2</v>
      </c>
      <c r="C2" s="10">
        <v>6.1899999999999997E-2</v>
      </c>
      <c r="D2" s="7">
        <v>7.0000000000000007E-2</v>
      </c>
      <c r="E2" s="7">
        <v>0.14000000000000001</v>
      </c>
      <c r="F2" s="7">
        <v>0.71120000000000005</v>
      </c>
      <c r="H2" s="5">
        <v>1.78E-2</v>
      </c>
    </row>
    <row r="3" spans="1:8" x14ac:dyDescent="0.2">
      <c r="A3" t="s">
        <v>26</v>
      </c>
      <c r="B3" s="8">
        <v>-5.3499999999999999E-2</v>
      </c>
      <c r="C3" s="6">
        <v>1.2200000000000001E-2</v>
      </c>
      <c r="D3" s="6">
        <v>3.3500000000000002E-2</v>
      </c>
      <c r="E3" s="6">
        <v>0.1222</v>
      </c>
      <c r="F3" s="6"/>
      <c r="H3" s="5">
        <v>8.0000000000000002E-3</v>
      </c>
    </row>
    <row r="4" spans="1:8" x14ac:dyDescent="0.2">
      <c r="A4" t="s">
        <v>27</v>
      </c>
      <c r="B4" s="10">
        <v>-1.89E-2</v>
      </c>
      <c r="C4" s="10">
        <v>7.22E-2</v>
      </c>
      <c r="D4" s="10">
        <v>0.13850000000000001</v>
      </c>
      <c r="E4" s="10">
        <v>0.24110000000000001</v>
      </c>
      <c r="F4" s="6">
        <v>0.41510000000000002</v>
      </c>
      <c r="H4" s="5">
        <v>1.6E-2</v>
      </c>
    </row>
    <row r="5" spans="1:8" x14ac:dyDescent="0.2">
      <c r="A5" t="s">
        <v>35</v>
      </c>
      <c r="B5" s="8">
        <v>-0.1085</v>
      </c>
      <c r="C5" s="8">
        <v>-6.08E-2</v>
      </c>
      <c r="D5" s="8">
        <v>-5.0999999999999997E-2</v>
      </c>
      <c r="E5" s="8">
        <v>-1.09E-2</v>
      </c>
      <c r="F5" s="6">
        <v>0.42170000000000002</v>
      </c>
      <c r="H5" s="5">
        <v>1.6199999999999999E-2</v>
      </c>
    </row>
    <row r="6" spans="1:8" x14ac:dyDescent="0.2">
      <c r="A6" t="s">
        <v>28</v>
      </c>
      <c r="B6" s="9">
        <v>-0.2611</v>
      </c>
      <c r="C6" s="9">
        <v>-0.27979999999999999</v>
      </c>
      <c r="D6" s="9">
        <v>-0.2026</v>
      </c>
      <c r="E6" s="9">
        <v>-0.26369999999999999</v>
      </c>
      <c r="H6" s="5">
        <v>8.6E-3</v>
      </c>
    </row>
    <row r="7" spans="1:8" x14ac:dyDescent="0.2">
      <c r="A7" t="s">
        <v>29</v>
      </c>
      <c r="B7" s="8">
        <v>-0.11609999999999999</v>
      </c>
      <c r="C7" s="8">
        <v>-3.4799999999999998E-2</v>
      </c>
      <c r="D7" s="8">
        <v>-2.8999999999999998E-3</v>
      </c>
      <c r="E7" s="6">
        <v>7.1400000000000005E-2</v>
      </c>
      <c r="F7" s="6">
        <v>0.59609999999999996</v>
      </c>
      <c r="H7" s="5">
        <v>7.0000000000000001E-3</v>
      </c>
    </row>
    <row r="8" spans="1:8" x14ac:dyDescent="0.2">
      <c r="A8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FFB Entwicklung</vt:lpstr>
      <vt:lpstr>FFB Zusammensetzung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Preissl</dc:creator>
  <cp:lastModifiedBy>dwavZSITYB@students.jku.at</cp:lastModifiedBy>
  <dcterms:created xsi:type="dcterms:W3CDTF">2019-01-02T17:35:43Z</dcterms:created>
  <dcterms:modified xsi:type="dcterms:W3CDTF">2021-03-18T14:47:01Z</dcterms:modified>
</cp:coreProperties>
</file>