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43A728C6-9A1C-CD46-98F6-8F7BDCABB314}" xr6:coauthVersionLast="47" xr6:coauthVersionMax="47" xr10:uidLastSave="{00000000-0000-0000-0000-000000000000}"/>
  <bookViews>
    <workbookView xWindow="51200" yWindow="6600" windowWidth="51200" windowHeight="28300" firstSheet="4" activeTab="15"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16" l="1"/>
  <c r="B27" i="16"/>
  <c r="B9" i="16"/>
  <c r="B14" i="16"/>
  <c r="B28" i="15"/>
  <c r="B30" i="15"/>
  <c r="B31" i="15"/>
  <c r="B35" i="15"/>
  <c r="B49" i="15"/>
  <c r="B53" i="15"/>
  <c r="B48" i="15"/>
  <c r="B47" i="15"/>
  <c r="B36" i="15"/>
  <c r="B24" i="15"/>
  <c r="B13" i="15"/>
  <c r="B12" i="15"/>
  <c r="F44" i="15"/>
  <c r="F43" i="15"/>
  <c r="F45" i="15"/>
  <c r="B33" i="15"/>
  <c r="B23" i="15"/>
  <c r="B5" i="15"/>
  <c r="H5" i="15"/>
  <c r="H12" i="15"/>
  <c r="N5" i="15"/>
  <c r="N12" i="15"/>
  <c r="T6" i="15"/>
  <c r="B25" i="15"/>
  <c r="H13" i="15"/>
  <c r="N13" i="15"/>
  <c r="B32" i="15"/>
  <c r="B13" i="16"/>
  <c r="B10" i="15"/>
  <c r="H10" i="15"/>
  <c r="N10" i="15"/>
  <c r="B50" i="15"/>
  <c r="B51" i="14"/>
  <c r="B50" i="14"/>
  <c r="B49" i="14"/>
  <c r="G44" i="15"/>
  <c r="B32" i="16"/>
  <c r="B10" i="16"/>
  <c r="B11" i="16"/>
  <c r="B12" i="16"/>
  <c r="F8" i="16"/>
  <c r="G8" i="16"/>
  <c r="H8" i="16"/>
  <c r="B41" i="14"/>
  <c r="B39" i="15"/>
  <c r="P8" i="15"/>
  <c r="P9" i="15"/>
  <c r="P10" i="15"/>
  <c r="B54" i="14"/>
  <c r="B52" i="14"/>
  <c r="D8" i="15"/>
  <c r="B5" i="16"/>
  <c r="B42" i="15"/>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<sst xmlns="http://schemas.openxmlformats.org/spreadsheetml/2006/main" count="1325" uniqueCount="391">
  <si>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</si>
  <si>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</si>
  <si>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</si>
  <si>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</si>
  <si>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</si>
  <si>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</si>
  <si>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</si>
  <si>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</si>
  <si>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</si>
  <si>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</si>
  <si>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</si>
  <si>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</si>
  <si>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</si>
  <si>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</si>
  <si>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</si>
  <si>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</si>
  <si>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</si>
  <si>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</si>
  <si>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</si>
  <si>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</si>
  <si>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</si>
  <si>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</si>
  <si>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</si>
  <si>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</si>
  <si>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</si>
  <si>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</si>
  <si>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</si>
  <si>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</si>
  <si>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</si>
  <si>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</si>
  <si>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</si>
  <si>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</si>
  <si>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</si>
  <si>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</si>
  <si>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</si>
  <si>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</si>
  <si>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</si>
  <si>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</si>
  <si>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</si>
  <si>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</si>
  <si>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</si>
  <si>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</si>
  <si>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</si>
  <si>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</si>
  <si>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</si>
  <si>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</si>
  <si>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</si>
  <si>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</si>
  <si>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</si>
  <si>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</si>
  <si>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</si>
  <si>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</si>
  <si>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</si>
  <si>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</si>
  <si>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</si>
  <si>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</si>
  <si>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</si>
  <si>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</si>
  <si>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</si>
  <si>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</si>
  <si>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</si>
  <si>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</si>
  <si>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</si>
  <si>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</si>
  <si>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</si>
  <si>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</si>
  <si>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</si>
  <si>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</si>
  <si>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</si>
  <si>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</si>
  <si>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</si>
  <si>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</si>
  <si>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</si>
  <si>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</si>
  <si>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</si>
  <si>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</si>
  <si>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</si>
  <si>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</si>
  <si>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</si>
  <si>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</si>
  <si>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</si>
  <si>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</si>
  <si>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</si>
  <si>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</si>
  <si>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</si>
  <si>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</si>
  <si>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</si>
  <si>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</si>
  <si>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</si>
  <si>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</si>
  <si>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</si>
  <si>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</si>
  <si>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</si>
  <si>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</si>
  <si>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</si>
  <si>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</si>
  <si>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</si>
  <si>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</si>
  <si>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</si>
  <si>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</si>
  <si>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</si>
  <si>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</si>
  <si>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</si>
  <si>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</si>
  <si>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</si>
  <si>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</si>
  <si>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</si>
  <si>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</si>
  <si>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</si>
  <si>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</si>
  <si>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</si>
  <si>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</si>
  <si>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</si>
  <si>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</si>
  <si>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</si>
  <si>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</si>
  <si>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</si>
  <si>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</si>
  <si>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</si>
  <si>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</si>
  <si>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</si>
  <si>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</si>
  <si>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</si>
  <si>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</si>
  <si>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</si>
  <si>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</si>
  <si>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</si>
  <si>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</si>
  <si>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</si>
  <si>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</si>
  <si>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</si>
  <si>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</si>
  <si>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</si>
  <si>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</si>
  <si>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</si>
  <si>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</si>
  <si>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</si>
  <si>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</si>
  <si>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</si>
  <si>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</si>
  <si>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</si>
  <si>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</si>
  <si>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</si>
  <si>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</si>
  <si>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</si>
  <si>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</si>
  <si>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</si>
  <si>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</si>
  <si>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</si>
  <si>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</si>
  <si>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</si>
  <si>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</si>
  <si>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</si>
  <si>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</si>
  <si>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</si>
  <si>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</si>
  <si>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</si>
  <si>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</si>
  <si>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</si>
  <si>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</si>
  <si>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</si>
  <si>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</si>
  <si>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</si>
  <si>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</si>
  <si>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</si>
  <si>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</si>
  <si>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</si>
  <si>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</si>
  <si>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</si>
  <si>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</si>
  <si>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</si>
  <si>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</si>
  <si>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</si>
  <si>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</si>
  <si>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</si>
  <si>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</si>
  <si>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</si>
  <si>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</si>
  <si>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</si>
  <si>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</si>
  <si>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</si>
  <si>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</si>
  <si>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</si>
  <si>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</si>
  <si>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</si>
  <si>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</si>
  <si>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</si>
  <si>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</si>
  <si>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</si>
  <si>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</si>
  <si>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</si>
  <si>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</si>
  <si>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</si>
  <si>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</si>
  <si>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</si>
  <si>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</si>
  <si>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</si>
  <si>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</si>
  <si>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</si>
  <si>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</si>
  <si>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</si>
  <si>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</si>
  <si>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</si>
  <si>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</si>
  <si>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</si>
  <si>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</si>
  <si>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</si>
  <si>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</si>
  <si>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</si>
  <si>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</si>
  <si>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</si>
  <si>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</si>
  <si>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</si>
  <si>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</si>
  <si>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</si>
  <si>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</si>
  <si>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</si>
  <si>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</si>
  <si>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</si>
  <si>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</si>
  <si>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</si>
  <si>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</si>
  <si>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</si>
  <si>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</si>
  <si>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</si>
  <si>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</si>
  <si>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</si>
  <si>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</si>
  <si>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</si>
  <si>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</si>
  <si>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</si>
  <si>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</si>
  <si>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</si>
  <si>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</si>
  <si>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</si>
  <si>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</si>
  <si>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</si>
  <si>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</si>
  <si>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</si>
  <si>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</si>
  <si>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</si>
  <si>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</si>
  <si>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</si>
  <si>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</si>
  <si>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</si>
  <si>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</si>
  <si>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</si>
  <si>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</si>
  <si>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</si>
  <si>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</si>
  <si>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</si>
  <si>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</si>
  <si>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</si>
  <si>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</si>
  <si>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</si>
  <si>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</si>
  <si>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</si>
  <si>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</si>
  <si>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</si>
  <si>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</si>
  <si>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</si>
  <si>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</si>
  <si>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</si>
  <si>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</si>
  <si>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</si>
  <si>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</si>
  <si>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</si>
  <si>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</si>
  <si>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</si>
  <si>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</si>
  <si>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</si>
  <si>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</si>
  <si>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</si>
  <si>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</si>
  <si>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</si>
  <si>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</si>
  <si>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</si>
  <si>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</si>
  <si>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</si>
  <si>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</si>
  <si>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</si>
  <si>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</si>
  <si>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</si>
  <si>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</si>
  <si>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</si>
  <si>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</si>
  <si>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</si>
  <si>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</si>
  <si>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</si>
  <si>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</si>
  <si>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</si>
  <si>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</si>
  <si>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</si>
  <si>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</si>
  <si>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</si>
  <si>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</si>
  <si>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</si>
  <si>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</si>
  <si>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</si>
  <si>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</si>
  <si>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</si>
  <si>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</si>
  <si>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</si>
  <si>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</si>
  <si>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</si>
  <si>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</si>
  <si>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</si>
  <si>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</si>
  <si>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</si>
  <si>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</si>
  <si>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</si>
  <si>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</si>
  <si>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</si>
  <si>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</si>
  <si>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</si>
  <si>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</si>
  <si>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</si>
  <si>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</si>
  <si>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</si>
  <si>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</si>
  <si>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</si>
  <si>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</si>
  <si>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</si>
  <si>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</si>
  <si>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</si>
  <si>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</si>
  <si>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</si>
  <si>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</si>
  <si>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</si>
  <si>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</si>
  <si>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</si>
  <si>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</si>
  <si>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</si>
  <si>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</si>
  <si>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</si>
  <si>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</si>
  <si>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</si>
  <si>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</si>
  <si>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</si>
  <si>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</si>
  <si>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</si>
  <si>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</si>
  <si>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</si>
  <si>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</si>
  <si>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</si>
  <si>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</si>
  <si>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</si>
  <si>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</si>
  <si>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</si>
  <si>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</si>
  <si>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</si>
  <si>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</si>
  <si>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</si>
  <si>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</si>
  <si>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</si>
  <si>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</si>
  <si>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</si>
  <si>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</si>
  <si>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</si>
  <si>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</si>
  <si>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</si>
  <si>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</si>
  <si>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</si>
  <si>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</si>
  <si>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</si>
  <si>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</si>
  <si>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</si>
  <si>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</si>
  <si>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</si>
  <si>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</si>
  <si>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</si>
  <si>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</si>
  <si>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</si>
  <si>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</si>
  <si>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</si>
  <si>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</si>
  <si>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</si>
  <si>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</si>
  <si>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</si>
  <si>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</si>
  <si>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</si>
  <si>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</si>
  <si>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</si>
  <si>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</si>
  <si>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</si>
  <si>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</si>
  <si>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</si>
  <si>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Erklaerung abgegeben am 26.6.2023. Warten auf Antwort vom Finanzamt. Eigentlich sollte ich die Gutschrift von 3036 erhalten</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</si>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</sst>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4" fillId="11" borderId="28" xfId="0" applyNumberFormat="1" applyFont="1" applyFill="1" applyBorder="1" applyAlignment="1">
      <alignment horizontal="center" vertical="center"/>
    </xf>
    <xf numFmtId="0" fontId="0" fillId="0" borderId="21" xfId="0" applyBorder="1"/>
    <xf numFmtId="0" fontId="0" fillId="0" borderId="31" xfId="0" applyBorder="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7" t="s">
        <v>0</v>
      </c>
      <c r="C3" s="258"/>
      <c r="D3" s="258"/>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1"/>
      <c r="B1" s="274"/>
      <c r="C1" s="274"/>
      <c r="D1" s="274"/>
      <c r="E1" s="274"/>
      <c r="F1" s="122"/>
      <c r="G1" s="282" t="s">
        <v>210</v>
      </c>
      <c r="H1" s="274"/>
      <c r="I1" s="274"/>
      <c r="J1" s="274"/>
      <c r="K1" s="274"/>
      <c r="L1" s="122"/>
      <c r="M1" s="282" t="s">
        <v>211</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3"/>
      <c r="J15" s="267"/>
      <c r="K15" s="267"/>
      <c r="L15" s="11"/>
      <c r="M15" s="11"/>
      <c r="N15" s="11"/>
      <c r="O15" s="280"/>
      <c r="P15" s="280"/>
      <c r="Q15" s="280"/>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218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ROUND((B13+H13+N13-620)*0.06,2)</f>
        <v>331.57</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221</v>
      </c>
      <c r="B48" s="265"/>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14" workbookViewId="0">
      <selection activeCell="B29" sqref="B29"/>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2" t="s">
        <v>329</v>
      </c>
      <c r="B1" s="282"/>
      <c r="C1" s="282"/>
      <c r="D1" s="282"/>
      <c r="E1" s="282"/>
      <c r="F1" s="122"/>
      <c r="G1" s="282" t="s">
        <v>333</v>
      </c>
      <c r="H1" s="274"/>
      <c r="I1" s="274"/>
      <c r="J1" s="274"/>
      <c r="K1" s="275"/>
    </row>
    <row r="2" spans="1:11" ht="22" customHeight="1" x14ac:dyDescent="0.2">
      <c r="A2" s="285"/>
      <c r="B2" s="285"/>
      <c r="C2" s="285"/>
      <c r="D2" s="285"/>
      <c r="E2" s="285"/>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0"/>
      <c r="J15" s="280"/>
      <c r="K15" s="280"/>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330</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ROUND((B13+H13-620)*0.06,2)</f>
        <v>337.3</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331</v>
      </c>
      <c r="B48" s="265"/>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opLeftCell="A3" zoomScale="110" zoomScaleNormal="110" workbookViewId="0">
      <selection activeCell="E37" sqref="E37"/>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2" t="s">
        <v>355</v>
      </c>
      <c r="B1" s="282"/>
      <c r="C1" s="282"/>
      <c r="D1" s="282"/>
      <c r="E1" s="282"/>
      <c r="F1" s="122"/>
      <c r="G1" s="282" t="s">
        <v>360</v>
      </c>
      <c r="H1" s="274"/>
      <c r="I1" s="274"/>
      <c r="J1" s="274"/>
      <c r="K1" s="275"/>
      <c r="L1" s="122"/>
      <c r="M1" s="282" t="s">
        <v>361</v>
      </c>
      <c r="N1" s="274"/>
      <c r="O1" s="274"/>
      <c r="P1" s="274"/>
      <c r="Q1" s="275"/>
      <c r="R1" s="122"/>
      <c r="S1" s="282" t="s">
        <v>363</v>
      </c>
      <c r="T1" s="274"/>
      <c r="U1" s="274"/>
      <c r="V1" s="274"/>
      <c r="W1" s="275"/>
    </row>
    <row r="2" spans="1:23" ht="22" customHeight="1" x14ac:dyDescent="0.2">
      <c r="A2" s="285"/>
      <c r="B2" s="285"/>
      <c r="C2" s="285"/>
      <c r="D2" s="285"/>
      <c r="E2" s="285"/>
      <c r="F2" s="122"/>
      <c r="G2" s="276"/>
      <c r="H2" s="276"/>
      <c r="I2" s="276"/>
      <c r="J2" s="276"/>
      <c r="K2" s="277"/>
      <c r="L2" s="122"/>
      <c r="M2" s="276"/>
      <c r="N2" s="276"/>
      <c r="O2" s="276"/>
      <c r="P2" s="276"/>
      <c r="Q2" s="277"/>
      <c r="R2" s="122"/>
      <c r="S2" s="276"/>
      <c r="T2" s="276"/>
      <c r="U2" s="276"/>
      <c r="V2" s="276"/>
      <c r="W2" s="277"/>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9" t="s">
        <v>87</v>
      </c>
      <c r="E12" s="11"/>
      <c r="F12" s="123"/>
      <c r="G12" s="124" t="s">
        <v>215</v>
      </c>
      <c r="H12" s="45">
        <f>H5-H8-H16</f>
        <v>1751.8799999999999</v>
      </c>
      <c r="I12" s="49">
        <v>245</v>
      </c>
      <c r="J12" s="9" t="s">
        <v>87</v>
      </c>
      <c r="K12" s="11"/>
      <c r="L12" s="123"/>
      <c r="M12" s="124" t="s">
        <v>215</v>
      </c>
      <c r="N12" s="45">
        <f>N5-N8-N16-N15</f>
        <v>67010.820000000007</v>
      </c>
      <c r="O12" s="49">
        <v>245</v>
      </c>
      <c r="P12" s="9" t="s">
        <v>87</v>
      </c>
      <c r="Q12" s="11"/>
      <c r="R12" s="123"/>
      <c r="S12" s="11"/>
      <c r="T12" s="11"/>
      <c r="U12" s="11"/>
      <c r="V12" s="11"/>
      <c r="W12" s="11"/>
    </row>
    <row r="13" spans="1:23" ht="22" customHeight="1" x14ac:dyDescent="0.2">
      <c r="A13" s="125" t="s">
        <v>88</v>
      </c>
      <c r="B13" s="48">
        <f>B6-B9</f>
        <v>1436.33</v>
      </c>
      <c r="C13" s="46"/>
      <c r="D13" s="9" t="s">
        <v>89</v>
      </c>
      <c r="E13" s="11"/>
      <c r="F13" s="123"/>
      <c r="G13" s="125" t="s">
        <v>88</v>
      </c>
      <c r="H13" s="48">
        <f>H6-H9</f>
        <v>143.04</v>
      </c>
      <c r="I13" s="46"/>
      <c r="J13" s="9" t="s">
        <v>89</v>
      </c>
      <c r="K13" s="11"/>
      <c r="L13" s="123"/>
      <c r="M13" s="125" t="s">
        <v>88</v>
      </c>
      <c r="N13" s="48">
        <f>N6-N9</f>
        <v>6042.54</v>
      </c>
      <c r="O13" s="46"/>
      <c r="P13" s="9" t="s">
        <v>89</v>
      </c>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0"/>
      <c r="J15" s="280"/>
      <c r="K15" s="280"/>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4" t="s">
        <v>356</v>
      </c>
      <c r="B21" s="279"/>
      <c r="C21" s="279"/>
      <c r="D21" s="279"/>
      <c r="E21" s="279"/>
      <c r="F21" s="76"/>
      <c r="G21" s="11"/>
      <c r="H21" s="11"/>
      <c r="I21" s="11"/>
      <c r="J21" s="11"/>
      <c r="K21" s="11"/>
      <c r="L21" s="11"/>
      <c r="M21" s="11"/>
      <c r="N21" s="11"/>
      <c r="O21" s="11"/>
      <c r="P21" s="11"/>
      <c r="Q21" s="11"/>
      <c r="S21" s="11"/>
      <c r="T21" s="11"/>
      <c r="U21" s="11"/>
      <c r="V21" s="11"/>
      <c r="W21" s="11"/>
    </row>
    <row r="22" spans="1:23" ht="22" customHeight="1" x14ac:dyDescent="0.2">
      <c r="A22" s="279"/>
      <c r="B22" s="279"/>
      <c r="C22" s="279"/>
      <c r="D22" s="279"/>
      <c r="E22" s="279"/>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89" t="s">
        <v>370</v>
      </c>
      <c r="D31" s="269"/>
      <c r="E31" s="11"/>
      <c r="F31" s="11"/>
      <c r="G31" s="11"/>
      <c r="H31" s="11"/>
      <c r="I31" s="11"/>
      <c r="J31" s="11"/>
      <c r="K31" s="11"/>
      <c r="L31" s="11"/>
      <c r="M31" s="11"/>
      <c r="N31" s="11"/>
      <c r="O31" s="11"/>
      <c r="P31" s="11"/>
      <c r="Q31" s="11"/>
    </row>
    <row r="32" spans="1:23" ht="22" customHeight="1" x14ac:dyDescent="0.25">
      <c r="A32" s="56" t="s">
        <v>104</v>
      </c>
      <c r="B32" s="91">
        <f>ROUND((B13+H13+N13-620)*0.06,2)</f>
        <v>420.11</v>
      </c>
      <c r="C32" s="268" t="s">
        <v>105</v>
      </c>
      <c r="D32" s="269"/>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387</v>
      </c>
      <c r="D42" s="11"/>
      <c r="E42" s="286" t="s">
        <v>375</v>
      </c>
      <c r="F42" s="287"/>
      <c r="G42" s="287"/>
      <c r="H42" s="288"/>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64" t="s">
        <v>358</v>
      </c>
      <c r="B46" s="265"/>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150" zoomScaleNormal="150" workbookViewId="0">
      <selection activeCell="G13" sqref="G13"/>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7"/>
  <sheetViews>
    <sheetView showGridLines="0" tabSelected="1" zoomScale="140" zoomScaleNormal="140" workbookViewId="0">
      <selection activeCell="E13" sqref="E13"/>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02" t="s">
        <v>232</v>
      </c>
      <c r="B1" s="303"/>
      <c r="C1" s="304"/>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05" t="s">
        <v>249</v>
      </c>
      <c r="B11" s="306"/>
      <c r="C11" s="304"/>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05" t="s">
        <v>260</v>
      </c>
      <c r="B23" s="306"/>
      <c r="C23" s="304"/>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07" t="s">
        <v>276</v>
      </c>
      <c r="B40" s="308"/>
      <c r="C40" s="309"/>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93"/>
      <c r="E46" s="269"/>
      <c r="F46" s="269"/>
      <c r="G46" s="269"/>
      <c r="H46" s="269"/>
      <c r="I46" s="269"/>
      <c r="J46" s="269"/>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94" t="s">
        <v>288</v>
      </c>
      <c r="B55" s="295"/>
      <c r="C55" s="296"/>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97" t="s">
        <v>304</v>
      </c>
      <c r="B76" s="298"/>
      <c r="C76" s="64"/>
      <c r="D76" s="11"/>
      <c r="E76" s="11"/>
      <c r="F76" s="11"/>
      <c r="G76" s="11"/>
      <c r="H76" s="11"/>
      <c r="I76" s="11"/>
      <c r="J76" s="11"/>
    </row>
    <row r="77" spans="1:10" ht="22.25" customHeight="1" x14ac:dyDescent="0.2">
      <c r="A77" s="299"/>
      <c r="B77" s="298"/>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0" t="s">
        <v>307</v>
      </c>
      <c r="B80" s="301"/>
      <c r="C80" s="64"/>
      <c r="D80" s="11"/>
      <c r="E80" s="11"/>
      <c r="F80" s="11"/>
      <c r="G80" s="11"/>
      <c r="H80" s="11"/>
      <c r="I80" s="11"/>
      <c r="J80" s="11"/>
    </row>
    <row r="81" spans="1:10" ht="22.25" customHeight="1" x14ac:dyDescent="0.2">
      <c r="A81" s="299"/>
      <c r="B81" s="298"/>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0" t="s">
        <v>322</v>
      </c>
      <c r="B96" s="291"/>
      <c r="C96" s="11"/>
      <c r="D96" s="11"/>
      <c r="E96" s="11"/>
      <c r="F96" s="11"/>
      <c r="G96" s="11"/>
      <c r="H96" s="11"/>
      <c r="I96" s="11"/>
      <c r="J96" s="11"/>
    </row>
    <row r="97" spans="1:10" ht="22.25" customHeight="1" x14ac:dyDescent="0.2">
      <c r="A97" s="292"/>
      <c r="B97" s="280"/>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90" t="s">
        <v>352</v>
      </c>
      <c r="B109" s="291"/>
    </row>
    <row r="110" spans="1:10" ht="20" customHeight="1" x14ac:dyDescent="0.2">
      <c r="A110" s="292"/>
      <c r="B110" s="280"/>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389</v>
      </c>
    </row>
    <row r="116" spans="1:2" ht="20" customHeight="1" x14ac:dyDescent="0.3">
      <c r="A116" s="230" t="s">
        <v>388</v>
      </c>
      <c r="B116" s="11"/>
    </row>
    <row r="117" spans="1:2" ht="20" customHeight="1" x14ac:dyDescent="0.2">
      <c r="A117" s="243" t="s">
        <v>390</v>
      </c>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9" t="s">
        <v>75</v>
      </c>
      <c r="B1" s="260"/>
      <c r="C1" s="260"/>
      <c r="D1" s="260"/>
      <c r="E1" s="261"/>
    </row>
    <row r="2" spans="1:5" ht="22.25" customHeight="1" x14ac:dyDescent="0.2">
      <c r="A2" s="270"/>
      <c r="B2" s="271"/>
      <c r="C2" s="271"/>
      <c r="D2" s="271"/>
      <c r="E2" s="272"/>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6" t="s">
        <v>91</v>
      </c>
      <c r="D15" s="267"/>
      <c r="E15" s="267"/>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2" t="s">
        <v>94</v>
      </c>
      <c r="B21" s="263"/>
      <c r="C21" s="263"/>
      <c r="D21" s="263"/>
      <c r="E21" s="263"/>
    </row>
    <row r="22" spans="1:5" ht="22.25" customHeight="1" x14ac:dyDescent="0.2">
      <c r="A22" s="263"/>
      <c r="B22" s="263"/>
      <c r="C22" s="263"/>
      <c r="D22" s="263"/>
      <c r="E22" s="263"/>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8" t="s">
        <v>103</v>
      </c>
      <c r="D34" s="269"/>
      <c r="E34" s="11"/>
    </row>
    <row r="35" spans="1:5" ht="22.25" customHeight="1" x14ac:dyDescent="0.25">
      <c r="A35" s="56" t="s">
        <v>104</v>
      </c>
      <c r="B35" s="85">
        <f>ROUND((B13-620)*0.06,2)</f>
        <v>244.34</v>
      </c>
      <c r="C35" s="268" t="s">
        <v>105</v>
      </c>
      <c r="D35" s="269"/>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4" t="s">
        <v>113</v>
      </c>
      <c r="B49" s="265"/>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8" t="s">
        <v>166</v>
      </c>
      <c r="B1" s="274"/>
      <c r="C1" s="274"/>
      <c r="D1" s="274"/>
      <c r="E1" s="274"/>
      <c r="F1" s="122"/>
      <c r="G1" s="273" t="s">
        <v>167</v>
      </c>
      <c r="H1" s="274"/>
      <c r="I1" s="274"/>
      <c r="J1" s="274"/>
      <c r="K1" s="275"/>
    </row>
    <row r="2" spans="1:11" ht="22" customHeight="1" x14ac:dyDescent="0.2">
      <c r="A2" s="270"/>
      <c r="B2" s="276"/>
      <c r="C2" s="276"/>
      <c r="D2" s="276"/>
      <c r="E2" s="276"/>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6" t="s">
        <v>91</v>
      </c>
      <c r="D15" s="267"/>
      <c r="E15" s="267"/>
      <c r="F15" s="123"/>
      <c r="G15" s="127" t="s">
        <v>90</v>
      </c>
      <c r="H15" s="63">
        <v>413.13</v>
      </c>
      <c r="I15" s="266" t="s">
        <v>91</v>
      </c>
      <c r="J15" s="267"/>
      <c r="K15" s="267"/>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2" t="s">
        <v>171</v>
      </c>
      <c r="B21" s="279"/>
      <c r="C21" s="279"/>
      <c r="D21" s="279"/>
      <c r="E21" s="279"/>
      <c r="F21" s="76"/>
      <c r="G21" s="11"/>
      <c r="H21" s="11"/>
      <c r="I21" s="11"/>
      <c r="J21" s="11"/>
      <c r="K21" s="11"/>
    </row>
    <row r="22" spans="1:11" ht="22" customHeight="1" x14ac:dyDescent="0.2">
      <c r="A22" s="279"/>
      <c r="B22" s="279"/>
      <c r="C22" s="279"/>
      <c r="D22" s="279"/>
      <c r="E22" s="279"/>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8" t="s">
        <v>174</v>
      </c>
      <c r="D34" s="269"/>
      <c r="E34" s="11"/>
      <c r="F34" s="11"/>
      <c r="G34" s="11"/>
      <c r="H34" s="11"/>
      <c r="I34" s="11"/>
      <c r="J34" s="11"/>
      <c r="K34" s="11"/>
    </row>
    <row r="35" spans="1:11" ht="22" customHeight="1" x14ac:dyDescent="0.25">
      <c r="A35" s="56" t="s">
        <v>104</v>
      </c>
      <c r="B35" s="85">
        <f>ROUND((B13+H13-620)*0.06,2)</f>
        <v>312.08999999999997</v>
      </c>
      <c r="C35" s="268" t="s">
        <v>105</v>
      </c>
      <c r="D35" s="269"/>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4" t="s">
        <v>178</v>
      </c>
      <c r="B50" s="265"/>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8" t="s">
        <v>192</v>
      </c>
      <c r="B1" s="274"/>
      <c r="C1" s="274"/>
      <c r="D1" s="274"/>
      <c r="E1" s="274"/>
      <c r="F1" s="122"/>
      <c r="G1" s="273" t="s">
        <v>193</v>
      </c>
      <c r="H1" s="274"/>
      <c r="I1" s="274"/>
      <c r="J1" s="274"/>
      <c r="K1" s="274"/>
      <c r="L1" s="122"/>
      <c r="M1" s="273" t="s">
        <v>194</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6" t="s">
        <v>91</v>
      </c>
      <c r="D15" s="267"/>
      <c r="E15" s="267"/>
      <c r="F15" s="123"/>
      <c r="G15" s="127" t="s">
        <v>90</v>
      </c>
      <c r="H15" s="63">
        <v>13.93</v>
      </c>
      <c r="I15" s="266" t="s">
        <v>91</v>
      </c>
      <c r="J15" s="267"/>
      <c r="K15" s="267"/>
      <c r="L15" s="11"/>
      <c r="M15" s="11"/>
      <c r="N15" s="11"/>
      <c r="O15" s="280"/>
      <c r="P15" s="280"/>
      <c r="Q15" s="280"/>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2" t="s">
        <v>198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8" t="s">
        <v>174</v>
      </c>
      <c r="D33" s="269"/>
      <c r="E33" s="11"/>
      <c r="F33" s="11"/>
      <c r="G33" s="11"/>
      <c r="H33" s="11"/>
      <c r="I33" s="11"/>
      <c r="J33" s="11"/>
      <c r="K33" s="11"/>
      <c r="L33" s="11"/>
      <c r="M33" s="11"/>
      <c r="N33" s="11"/>
      <c r="O33" s="11"/>
      <c r="P33" s="11"/>
      <c r="Q33" s="11"/>
    </row>
    <row r="34" spans="1:17" ht="22" customHeight="1" x14ac:dyDescent="0.25">
      <c r="A34" s="56" t="s">
        <v>104</v>
      </c>
      <c r="B34" s="85">
        <f>ROUND((B13+H13+N13-620)*0.06,2)</f>
        <v>329.36</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4" t="s">
        <v>201</v>
      </c>
      <c r="B47" s="265"/>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2023-08-10T16:08:48Z</dcterms:modified>
  <cp:category/>
  <cp:contentStatus/>
</cp:coreProperties>
</file>