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lbe\Google Drive\excel_challenge\"/>
    </mc:Choice>
  </mc:AlternateContent>
  <xr:revisionPtr revIDLastSave="0" documentId="13_ncr:1_{E37F03B2-10E4-4B61-B1E0-3FF1F266D22C}" xr6:coauthVersionLast="45" xr6:coauthVersionMax="45" xr10:uidLastSave="{00000000-0000-0000-0000-000000000000}"/>
  <bookViews>
    <workbookView xWindow="58125" yWindow="7890" windowWidth="13350" windowHeight="13290" firstSheet="3" activeTab="5" xr2:uid="{00000000-000D-0000-FFFF-FFFF00000000}"/>
  </bookViews>
  <sheets>
    <sheet name="Data" sheetId="1" r:id="rId1"/>
    <sheet name="Data_PivotTime" sheetId="7" r:id="rId2"/>
    <sheet name="Pivot_Category" sheetId="4" r:id="rId3"/>
    <sheet name="Pivot_SubCategory" sheetId="3" r:id="rId4"/>
    <sheet name="Pivot_Time" sheetId="8" r:id="rId5"/>
    <sheet name="Bonus_Stats" sheetId="10" r:id="rId6"/>
  </sheets>
  <definedNames>
    <definedName name="Kickstarter">Table1[#All]</definedName>
  </definedNames>
  <calcPr calcId="191029"/>
  <pivotCaches>
    <pivotCache cacheId="2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10" l="1"/>
  <c r="H9" i="10"/>
  <c r="J8" i="10"/>
  <c r="H8" i="10"/>
  <c r="H7" i="10"/>
  <c r="J7" i="10"/>
  <c r="J6" i="10"/>
  <c r="H6" i="10"/>
  <c r="J5" i="10"/>
  <c r="H5" i="10"/>
  <c r="J4" i="10"/>
  <c r="H4" i="10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2" i="1" l="1"/>
  <c r="S2" i="1" s="1"/>
  <c r="T3" i="1"/>
  <c r="S3" i="1" s="1"/>
  <c r="T4" i="1"/>
  <c r="S4" i="1" s="1"/>
  <c r="T5" i="1"/>
  <c r="S5" i="1" s="1"/>
  <c r="T6" i="1"/>
  <c r="S6" i="1" s="1"/>
  <c r="T7" i="1"/>
  <c r="S7" i="1" s="1"/>
  <c r="T8" i="1"/>
  <c r="S8" i="1" s="1"/>
  <c r="T9" i="1"/>
  <c r="S9" i="1" s="1"/>
  <c r="T10" i="1"/>
  <c r="S10" i="1" s="1"/>
  <c r="T11" i="1"/>
  <c r="S11" i="1" s="1"/>
  <c r="T12" i="1"/>
  <c r="S12" i="1" s="1"/>
  <c r="T13" i="1"/>
  <c r="S13" i="1" s="1"/>
  <c r="T14" i="1"/>
  <c r="S14" i="1" s="1"/>
  <c r="T15" i="1"/>
  <c r="S15" i="1" s="1"/>
  <c r="T16" i="1"/>
  <c r="S16" i="1" s="1"/>
  <c r="T17" i="1"/>
  <c r="S17" i="1" s="1"/>
  <c r="T18" i="1"/>
  <c r="S18" i="1" s="1"/>
  <c r="T19" i="1"/>
  <c r="S19" i="1" s="1"/>
  <c r="T20" i="1"/>
  <c r="S20" i="1" s="1"/>
  <c r="T21" i="1"/>
  <c r="S21" i="1" s="1"/>
  <c r="T22" i="1"/>
  <c r="S22" i="1" s="1"/>
  <c r="T23" i="1"/>
  <c r="S23" i="1" s="1"/>
  <c r="T24" i="1"/>
  <c r="S24" i="1" s="1"/>
  <c r="T25" i="1"/>
  <c r="S25" i="1" s="1"/>
  <c r="T26" i="1"/>
  <c r="S26" i="1" s="1"/>
  <c r="T27" i="1"/>
  <c r="S27" i="1" s="1"/>
  <c r="T28" i="1"/>
  <c r="S28" i="1" s="1"/>
  <c r="T29" i="1"/>
  <c r="S29" i="1" s="1"/>
  <c r="T30" i="1"/>
  <c r="S30" i="1" s="1"/>
  <c r="T31" i="1"/>
  <c r="S31" i="1" s="1"/>
  <c r="T32" i="1"/>
  <c r="S32" i="1" s="1"/>
  <c r="T33" i="1"/>
  <c r="S33" i="1" s="1"/>
  <c r="T34" i="1"/>
  <c r="S34" i="1" s="1"/>
  <c r="T35" i="1"/>
  <c r="S35" i="1" s="1"/>
  <c r="T36" i="1"/>
  <c r="S36" i="1" s="1"/>
  <c r="T37" i="1"/>
  <c r="S37" i="1" s="1"/>
  <c r="T38" i="1"/>
  <c r="S38" i="1" s="1"/>
  <c r="T39" i="1"/>
  <c r="S39" i="1" s="1"/>
  <c r="T40" i="1"/>
  <c r="S40" i="1" s="1"/>
  <c r="T41" i="1"/>
  <c r="S41" i="1" s="1"/>
  <c r="T42" i="1"/>
  <c r="S42" i="1" s="1"/>
  <c r="T43" i="1"/>
  <c r="S43" i="1" s="1"/>
  <c r="T44" i="1"/>
  <c r="S44" i="1" s="1"/>
  <c r="T45" i="1"/>
  <c r="S45" i="1" s="1"/>
  <c r="T46" i="1"/>
  <c r="S46" i="1" s="1"/>
  <c r="T47" i="1"/>
  <c r="S47" i="1" s="1"/>
  <c r="T48" i="1"/>
  <c r="S48" i="1" s="1"/>
  <c r="T49" i="1"/>
  <c r="S49" i="1" s="1"/>
  <c r="T50" i="1"/>
  <c r="S50" i="1" s="1"/>
  <c r="T51" i="1"/>
  <c r="S51" i="1" s="1"/>
  <c r="T52" i="1"/>
  <c r="S52" i="1" s="1"/>
  <c r="T53" i="1"/>
  <c r="S53" i="1" s="1"/>
  <c r="T54" i="1"/>
  <c r="S54" i="1" s="1"/>
  <c r="T55" i="1"/>
  <c r="S55" i="1" s="1"/>
  <c r="T56" i="1"/>
  <c r="S56" i="1" s="1"/>
  <c r="T57" i="1"/>
  <c r="S57" i="1" s="1"/>
  <c r="T58" i="1"/>
  <c r="S58" i="1" s="1"/>
  <c r="T59" i="1"/>
  <c r="S59" i="1" s="1"/>
  <c r="T60" i="1"/>
  <c r="S60" i="1" s="1"/>
  <c r="T61" i="1"/>
  <c r="S61" i="1" s="1"/>
  <c r="T62" i="1"/>
  <c r="S62" i="1" s="1"/>
  <c r="T63" i="1"/>
  <c r="S63" i="1" s="1"/>
  <c r="T64" i="1"/>
  <c r="S64" i="1" s="1"/>
  <c r="T65" i="1"/>
  <c r="S65" i="1" s="1"/>
  <c r="T66" i="1"/>
  <c r="S66" i="1" s="1"/>
  <c r="T67" i="1"/>
  <c r="S67" i="1" s="1"/>
  <c r="T68" i="1"/>
  <c r="S68" i="1" s="1"/>
  <c r="T69" i="1"/>
  <c r="S69" i="1" s="1"/>
  <c r="T70" i="1"/>
  <c r="S70" i="1" s="1"/>
  <c r="T71" i="1"/>
  <c r="S71" i="1" s="1"/>
  <c r="T72" i="1"/>
  <c r="S72" i="1" s="1"/>
  <c r="T73" i="1"/>
  <c r="S73" i="1" s="1"/>
  <c r="T74" i="1"/>
  <c r="S74" i="1" s="1"/>
  <c r="T75" i="1"/>
  <c r="S75" i="1" s="1"/>
  <c r="T76" i="1"/>
  <c r="S76" i="1" s="1"/>
  <c r="T77" i="1"/>
  <c r="S77" i="1" s="1"/>
  <c r="T78" i="1"/>
  <c r="S78" i="1" s="1"/>
  <c r="T79" i="1"/>
  <c r="S79" i="1" s="1"/>
  <c r="T80" i="1"/>
  <c r="S80" i="1" s="1"/>
  <c r="T81" i="1"/>
  <c r="S81" i="1" s="1"/>
  <c r="T82" i="1"/>
  <c r="S82" i="1" s="1"/>
  <c r="T83" i="1"/>
  <c r="S83" i="1" s="1"/>
  <c r="T84" i="1"/>
  <c r="S84" i="1" s="1"/>
  <c r="T85" i="1"/>
  <c r="S85" i="1" s="1"/>
  <c r="T86" i="1"/>
  <c r="S86" i="1" s="1"/>
  <c r="T87" i="1"/>
  <c r="S87" i="1" s="1"/>
  <c r="T88" i="1"/>
  <c r="S88" i="1" s="1"/>
  <c r="T89" i="1"/>
  <c r="S89" i="1" s="1"/>
  <c r="T90" i="1"/>
  <c r="S90" i="1" s="1"/>
  <c r="T91" i="1"/>
  <c r="S91" i="1" s="1"/>
  <c r="T92" i="1"/>
  <c r="S92" i="1" s="1"/>
  <c r="T93" i="1"/>
  <c r="S93" i="1" s="1"/>
  <c r="T94" i="1"/>
  <c r="S94" i="1" s="1"/>
  <c r="T95" i="1"/>
  <c r="S95" i="1" s="1"/>
  <c r="T96" i="1"/>
  <c r="S96" i="1" s="1"/>
  <c r="T97" i="1"/>
  <c r="S97" i="1" s="1"/>
  <c r="T98" i="1"/>
  <c r="S98" i="1" s="1"/>
  <c r="T99" i="1"/>
  <c r="S99" i="1" s="1"/>
  <c r="T100" i="1"/>
  <c r="S100" i="1" s="1"/>
  <c r="T101" i="1"/>
  <c r="S101" i="1" s="1"/>
  <c r="T102" i="1"/>
  <c r="S102" i="1" s="1"/>
  <c r="T103" i="1"/>
  <c r="S103" i="1" s="1"/>
  <c r="T104" i="1"/>
  <c r="S104" i="1" s="1"/>
  <c r="T105" i="1"/>
  <c r="S105" i="1" s="1"/>
  <c r="T106" i="1"/>
  <c r="S106" i="1" s="1"/>
  <c r="T107" i="1"/>
  <c r="S107" i="1" s="1"/>
  <c r="T108" i="1"/>
  <c r="S108" i="1" s="1"/>
  <c r="T109" i="1"/>
  <c r="S109" i="1" s="1"/>
  <c r="T110" i="1"/>
  <c r="S110" i="1" s="1"/>
  <c r="T111" i="1"/>
  <c r="S111" i="1" s="1"/>
  <c r="T112" i="1"/>
  <c r="S112" i="1" s="1"/>
  <c r="T113" i="1"/>
  <c r="S113" i="1" s="1"/>
  <c r="T114" i="1"/>
  <c r="S114" i="1" s="1"/>
  <c r="T115" i="1"/>
  <c r="S115" i="1" s="1"/>
  <c r="T116" i="1"/>
  <c r="S116" i="1" s="1"/>
  <c r="T117" i="1"/>
  <c r="S117" i="1" s="1"/>
  <c r="T118" i="1"/>
  <c r="S118" i="1" s="1"/>
  <c r="T119" i="1"/>
  <c r="S119" i="1" s="1"/>
  <c r="T120" i="1"/>
  <c r="S120" i="1" s="1"/>
  <c r="T121" i="1"/>
  <c r="S121" i="1" s="1"/>
  <c r="T122" i="1"/>
  <c r="S122" i="1" s="1"/>
  <c r="T123" i="1"/>
  <c r="S123" i="1" s="1"/>
  <c r="T124" i="1"/>
  <c r="S124" i="1" s="1"/>
  <c r="T125" i="1"/>
  <c r="S125" i="1" s="1"/>
  <c r="T126" i="1"/>
  <c r="S126" i="1" s="1"/>
  <c r="T127" i="1"/>
  <c r="S127" i="1" s="1"/>
  <c r="T128" i="1"/>
  <c r="S128" i="1" s="1"/>
  <c r="T129" i="1"/>
  <c r="S129" i="1" s="1"/>
  <c r="T130" i="1"/>
  <c r="S130" i="1" s="1"/>
  <c r="T131" i="1"/>
  <c r="S131" i="1" s="1"/>
  <c r="T132" i="1"/>
  <c r="S132" i="1" s="1"/>
  <c r="T133" i="1"/>
  <c r="S133" i="1" s="1"/>
  <c r="T134" i="1"/>
  <c r="S134" i="1" s="1"/>
  <c r="T135" i="1"/>
  <c r="S135" i="1" s="1"/>
  <c r="T136" i="1"/>
  <c r="S136" i="1" s="1"/>
  <c r="T137" i="1"/>
  <c r="S137" i="1" s="1"/>
  <c r="T138" i="1"/>
  <c r="S138" i="1" s="1"/>
  <c r="T139" i="1"/>
  <c r="S139" i="1" s="1"/>
  <c r="T140" i="1"/>
  <c r="S140" i="1" s="1"/>
  <c r="T141" i="1"/>
  <c r="S141" i="1" s="1"/>
  <c r="T142" i="1"/>
  <c r="S142" i="1" s="1"/>
  <c r="T143" i="1"/>
  <c r="S143" i="1" s="1"/>
  <c r="T144" i="1"/>
  <c r="S144" i="1" s="1"/>
  <c r="T145" i="1"/>
  <c r="S145" i="1" s="1"/>
  <c r="T146" i="1"/>
  <c r="S146" i="1" s="1"/>
  <c r="T147" i="1"/>
  <c r="S147" i="1" s="1"/>
  <c r="T148" i="1"/>
  <c r="S148" i="1" s="1"/>
  <c r="T149" i="1"/>
  <c r="S149" i="1" s="1"/>
  <c r="T150" i="1"/>
  <c r="S150" i="1" s="1"/>
  <c r="T151" i="1"/>
  <c r="S151" i="1" s="1"/>
  <c r="T152" i="1"/>
  <c r="S152" i="1" s="1"/>
  <c r="T153" i="1"/>
  <c r="S153" i="1" s="1"/>
  <c r="T154" i="1"/>
  <c r="S154" i="1" s="1"/>
  <c r="T155" i="1"/>
  <c r="S155" i="1" s="1"/>
  <c r="T156" i="1"/>
  <c r="S156" i="1" s="1"/>
  <c r="T157" i="1"/>
  <c r="S157" i="1" s="1"/>
  <c r="T158" i="1"/>
  <c r="S158" i="1" s="1"/>
  <c r="T159" i="1"/>
  <c r="S159" i="1" s="1"/>
  <c r="T160" i="1"/>
  <c r="S160" i="1" s="1"/>
  <c r="T161" i="1"/>
  <c r="S161" i="1" s="1"/>
  <c r="T162" i="1"/>
  <c r="S162" i="1" s="1"/>
  <c r="T163" i="1"/>
  <c r="S163" i="1" s="1"/>
  <c r="T164" i="1"/>
  <c r="S164" i="1" s="1"/>
  <c r="T165" i="1"/>
  <c r="S165" i="1" s="1"/>
  <c r="T166" i="1"/>
  <c r="S166" i="1" s="1"/>
  <c r="T167" i="1"/>
  <c r="S167" i="1" s="1"/>
  <c r="T168" i="1"/>
  <c r="S168" i="1" s="1"/>
  <c r="T169" i="1"/>
  <c r="S169" i="1" s="1"/>
  <c r="T170" i="1"/>
  <c r="S170" i="1" s="1"/>
  <c r="T171" i="1"/>
  <c r="S171" i="1" s="1"/>
  <c r="T172" i="1"/>
  <c r="S172" i="1" s="1"/>
  <c r="T173" i="1"/>
  <c r="S173" i="1" s="1"/>
  <c r="T174" i="1"/>
  <c r="S174" i="1" s="1"/>
  <c r="T175" i="1"/>
  <c r="S175" i="1" s="1"/>
  <c r="T176" i="1"/>
  <c r="S176" i="1" s="1"/>
  <c r="T177" i="1"/>
  <c r="S177" i="1" s="1"/>
  <c r="T178" i="1"/>
  <c r="S178" i="1" s="1"/>
  <c r="T179" i="1"/>
  <c r="S179" i="1" s="1"/>
  <c r="T180" i="1"/>
  <c r="S180" i="1" s="1"/>
  <c r="T181" i="1"/>
  <c r="S181" i="1" s="1"/>
  <c r="T182" i="1"/>
  <c r="S182" i="1" s="1"/>
  <c r="T183" i="1"/>
  <c r="S183" i="1" s="1"/>
  <c r="T184" i="1"/>
  <c r="S184" i="1" s="1"/>
  <c r="T185" i="1"/>
  <c r="S185" i="1" s="1"/>
  <c r="T186" i="1"/>
  <c r="S186" i="1" s="1"/>
  <c r="T187" i="1"/>
  <c r="S187" i="1" s="1"/>
  <c r="T188" i="1"/>
  <c r="S188" i="1" s="1"/>
  <c r="T189" i="1"/>
  <c r="S189" i="1" s="1"/>
  <c r="T190" i="1"/>
  <c r="S190" i="1" s="1"/>
  <c r="T191" i="1"/>
  <c r="S191" i="1" s="1"/>
  <c r="T192" i="1"/>
  <c r="S192" i="1" s="1"/>
  <c r="T193" i="1"/>
  <c r="S193" i="1" s="1"/>
  <c r="T194" i="1"/>
  <c r="S194" i="1" s="1"/>
  <c r="T195" i="1"/>
  <c r="S195" i="1" s="1"/>
  <c r="T196" i="1"/>
  <c r="S196" i="1" s="1"/>
  <c r="T197" i="1"/>
  <c r="S197" i="1" s="1"/>
  <c r="T198" i="1"/>
  <c r="S198" i="1" s="1"/>
  <c r="T199" i="1"/>
  <c r="S199" i="1" s="1"/>
  <c r="T200" i="1"/>
  <c r="S200" i="1" s="1"/>
  <c r="T201" i="1"/>
  <c r="S201" i="1" s="1"/>
  <c r="T202" i="1"/>
  <c r="S202" i="1" s="1"/>
  <c r="T203" i="1"/>
  <c r="S203" i="1" s="1"/>
  <c r="T204" i="1"/>
  <c r="S204" i="1" s="1"/>
  <c r="T205" i="1"/>
  <c r="S205" i="1" s="1"/>
  <c r="T206" i="1"/>
  <c r="S206" i="1" s="1"/>
  <c r="T207" i="1"/>
  <c r="S207" i="1" s="1"/>
  <c r="T208" i="1"/>
  <c r="S208" i="1" s="1"/>
  <c r="T209" i="1"/>
  <c r="S209" i="1" s="1"/>
  <c r="T210" i="1"/>
  <c r="S210" i="1" s="1"/>
  <c r="T211" i="1"/>
  <c r="S211" i="1" s="1"/>
  <c r="T212" i="1"/>
  <c r="S212" i="1" s="1"/>
  <c r="T213" i="1"/>
  <c r="S213" i="1" s="1"/>
  <c r="T214" i="1"/>
  <c r="S214" i="1" s="1"/>
  <c r="T215" i="1"/>
  <c r="S215" i="1" s="1"/>
  <c r="T216" i="1"/>
  <c r="S216" i="1" s="1"/>
  <c r="T217" i="1"/>
  <c r="S217" i="1" s="1"/>
  <c r="T218" i="1"/>
  <c r="S218" i="1" s="1"/>
  <c r="T219" i="1"/>
  <c r="S219" i="1" s="1"/>
  <c r="T220" i="1"/>
  <c r="S220" i="1" s="1"/>
  <c r="T221" i="1"/>
  <c r="S221" i="1" s="1"/>
  <c r="T222" i="1"/>
  <c r="S222" i="1" s="1"/>
  <c r="T223" i="1"/>
  <c r="S223" i="1" s="1"/>
  <c r="T224" i="1"/>
  <c r="S224" i="1" s="1"/>
  <c r="T225" i="1"/>
  <c r="S225" i="1" s="1"/>
  <c r="T226" i="1"/>
  <c r="S226" i="1" s="1"/>
  <c r="T227" i="1"/>
  <c r="S227" i="1" s="1"/>
  <c r="T228" i="1"/>
  <c r="S228" i="1" s="1"/>
  <c r="T229" i="1"/>
  <c r="S229" i="1" s="1"/>
  <c r="T230" i="1"/>
  <c r="S230" i="1" s="1"/>
  <c r="T231" i="1"/>
  <c r="S231" i="1" s="1"/>
  <c r="T232" i="1"/>
  <c r="S232" i="1" s="1"/>
  <c r="T233" i="1"/>
  <c r="S233" i="1" s="1"/>
  <c r="T234" i="1"/>
  <c r="S234" i="1" s="1"/>
  <c r="T235" i="1"/>
  <c r="S235" i="1" s="1"/>
  <c r="T236" i="1"/>
  <c r="S236" i="1" s="1"/>
  <c r="T237" i="1"/>
  <c r="S237" i="1" s="1"/>
  <c r="T238" i="1"/>
  <c r="S238" i="1" s="1"/>
  <c r="T239" i="1"/>
  <c r="S239" i="1" s="1"/>
  <c r="T240" i="1"/>
  <c r="S240" i="1" s="1"/>
  <c r="T241" i="1"/>
  <c r="S241" i="1" s="1"/>
  <c r="T242" i="1"/>
  <c r="S242" i="1" s="1"/>
  <c r="T243" i="1"/>
  <c r="S243" i="1" s="1"/>
  <c r="T244" i="1"/>
  <c r="S244" i="1" s="1"/>
  <c r="T245" i="1"/>
  <c r="S245" i="1" s="1"/>
  <c r="T246" i="1"/>
  <c r="S246" i="1" s="1"/>
  <c r="T247" i="1"/>
  <c r="S247" i="1" s="1"/>
  <c r="T248" i="1"/>
  <c r="S248" i="1" s="1"/>
  <c r="T249" i="1"/>
  <c r="S249" i="1" s="1"/>
  <c r="T250" i="1"/>
  <c r="S250" i="1" s="1"/>
  <c r="T251" i="1"/>
  <c r="S251" i="1" s="1"/>
  <c r="T252" i="1"/>
  <c r="S252" i="1" s="1"/>
  <c r="T253" i="1"/>
  <c r="S253" i="1" s="1"/>
  <c r="T254" i="1"/>
  <c r="S254" i="1" s="1"/>
  <c r="T255" i="1"/>
  <c r="S255" i="1" s="1"/>
  <c r="T256" i="1"/>
  <c r="S256" i="1" s="1"/>
  <c r="T257" i="1"/>
  <c r="S257" i="1" s="1"/>
  <c r="T258" i="1"/>
  <c r="S258" i="1" s="1"/>
  <c r="T259" i="1"/>
  <c r="S259" i="1" s="1"/>
  <c r="T260" i="1"/>
  <c r="S260" i="1" s="1"/>
  <c r="T261" i="1"/>
  <c r="S261" i="1" s="1"/>
  <c r="T262" i="1"/>
  <c r="S262" i="1" s="1"/>
  <c r="T263" i="1"/>
  <c r="S263" i="1" s="1"/>
  <c r="T264" i="1"/>
  <c r="S264" i="1" s="1"/>
  <c r="T265" i="1"/>
  <c r="S265" i="1" s="1"/>
  <c r="T266" i="1"/>
  <c r="S266" i="1" s="1"/>
  <c r="T267" i="1"/>
  <c r="S267" i="1" s="1"/>
  <c r="T268" i="1"/>
  <c r="S268" i="1" s="1"/>
  <c r="T269" i="1"/>
  <c r="S269" i="1" s="1"/>
  <c r="T270" i="1"/>
  <c r="S270" i="1" s="1"/>
  <c r="T271" i="1"/>
  <c r="S271" i="1" s="1"/>
  <c r="T272" i="1"/>
  <c r="S272" i="1" s="1"/>
  <c r="T273" i="1"/>
  <c r="S273" i="1" s="1"/>
  <c r="T274" i="1"/>
  <c r="S274" i="1" s="1"/>
  <c r="T275" i="1"/>
  <c r="S275" i="1" s="1"/>
  <c r="T276" i="1"/>
  <c r="S276" i="1" s="1"/>
  <c r="T277" i="1"/>
  <c r="S277" i="1" s="1"/>
  <c r="T278" i="1"/>
  <c r="S278" i="1" s="1"/>
  <c r="T279" i="1"/>
  <c r="S279" i="1" s="1"/>
  <c r="T280" i="1"/>
  <c r="S280" i="1" s="1"/>
  <c r="T281" i="1"/>
  <c r="S281" i="1" s="1"/>
  <c r="T282" i="1"/>
  <c r="S282" i="1" s="1"/>
  <c r="T283" i="1"/>
  <c r="S283" i="1" s="1"/>
  <c r="T284" i="1"/>
  <c r="S284" i="1" s="1"/>
  <c r="T285" i="1"/>
  <c r="S285" i="1" s="1"/>
  <c r="T286" i="1"/>
  <c r="S286" i="1" s="1"/>
  <c r="T287" i="1"/>
  <c r="S287" i="1" s="1"/>
  <c r="T288" i="1"/>
  <c r="S288" i="1" s="1"/>
  <c r="T289" i="1"/>
  <c r="S289" i="1" s="1"/>
  <c r="T290" i="1"/>
  <c r="S290" i="1" s="1"/>
  <c r="T291" i="1"/>
  <c r="S291" i="1" s="1"/>
  <c r="T292" i="1"/>
  <c r="S292" i="1" s="1"/>
  <c r="T293" i="1"/>
  <c r="S293" i="1" s="1"/>
  <c r="T294" i="1"/>
  <c r="S294" i="1" s="1"/>
  <c r="T295" i="1"/>
  <c r="S295" i="1" s="1"/>
  <c r="T296" i="1"/>
  <c r="S296" i="1" s="1"/>
  <c r="T297" i="1"/>
  <c r="S297" i="1" s="1"/>
  <c r="T298" i="1"/>
  <c r="S298" i="1" s="1"/>
  <c r="T299" i="1"/>
  <c r="S299" i="1" s="1"/>
  <c r="T300" i="1"/>
  <c r="S300" i="1" s="1"/>
  <c r="T301" i="1"/>
  <c r="S301" i="1" s="1"/>
  <c r="T302" i="1"/>
  <c r="S302" i="1" s="1"/>
  <c r="T303" i="1"/>
  <c r="S303" i="1" s="1"/>
  <c r="T304" i="1"/>
  <c r="S304" i="1" s="1"/>
  <c r="T305" i="1"/>
  <c r="S305" i="1" s="1"/>
  <c r="T306" i="1"/>
  <c r="S306" i="1" s="1"/>
  <c r="T307" i="1"/>
  <c r="S307" i="1" s="1"/>
  <c r="T308" i="1"/>
  <c r="S308" i="1" s="1"/>
  <c r="T309" i="1"/>
  <c r="S309" i="1" s="1"/>
  <c r="T310" i="1"/>
  <c r="S310" i="1" s="1"/>
  <c r="T311" i="1"/>
  <c r="S311" i="1" s="1"/>
  <c r="T312" i="1"/>
  <c r="S312" i="1" s="1"/>
  <c r="T313" i="1"/>
  <c r="S313" i="1" s="1"/>
  <c r="T314" i="1"/>
  <c r="S314" i="1" s="1"/>
  <c r="T315" i="1"/>
  <c r="S315" i="1" s="1"/>
  <c r="T316" i="1"/>
  <c r="S316" i="1" s="1"/>
  <c r="T317" i="1"/>
  <c r="S317" i="1" s="1"/>
  <c r="T318" i="1"/>
  <c r="S318" i="1" s="1"/>
  <c r="T319" i="1"/>
  <c r="S319" i="1" s="1"/>
  <c r="T320" i="1"/>
  <c r="S320" i="1" s="1"/>
  <c r="T321" i="1"/>
  <c r="S321" i="1" s="1"/>
  <c r="T322" i="1"/>
  <c r="S322" i="1" s="1"/>
  <c r="T323" i="1"/>
  <c r="S323" i="1" s="1"/>
  <c r="T324" i="1"/>
  <c r="S324" i="1" s="1"/>
  <c r="T325" i="1"/>
  <c r="S325" i="1" s="1"/>
  <c r="T326" i="1"/>
  <c r="S326" i="1" s="1"/>
  <c r="T327" i="1"/>
  <c r="S327" i="1" s="1"/>
  <c r="T328" i="1"/>
  <c r="S328" i="1" s="1"/>
  <c r="T329" i="1"/>
  <c r="S329" i="1" s="1"/>
  <c r="T330" i="1"/>
  <c r="S330" i="1" s="1"/>
  <c r="T331" i="1"/>
  <c r="S331" i="1" s="1"/>
  <c r="T332" i="1"/>
  <c r="S332" i="1" s="1"/>
  <c r="T333" i="1"/>
  <c r="S333" i="1" s="1"/>
  <c r="T334" i="1"/>
  <c r="S334" i="1" s="1"/>
  <c r="T335" i="1"/>
  <c r="S335" i="1" s="1"/>
  <c r="T336" i="1"/>
  <c r="S336" i="1" s="1"/>
  <c r="T337" i="1"/>
  <c r="S337" i="1" s="1"/>
  <c r="T338" i="1"/>
  <c r="S338" i="1" s="1"/>
  <c r="T339" i="1"/>
  <c r="S339" i="1" s="1"/>
  <c r="T340" i="1"/>
  <c r="S340" i="1" s="1"/>
  <c r="T341" i="1"/>
  <c r="S341" i="1" s="1"/>
  <c r="T342" i="1"/>
  <c r="S342" i="1" s="1"/>
  <c r="T343" i="1"/>
  <c r="S343" i="1" s="1"/>
  <c r="T344" i="1"/>
  <c r="S344" i="1" s="1"/>
  <c r="T345" i="1"/>
  <c r="S345" i="1" s="1"/>
  <c r="T346" i="1"/>
  <c r="S346" i="1" s="1"/>
  <c r="T347" i="1"/>
  <c r="S347" i="1" s="1"/>
  <c r="T348" i="1"/>
  <c r="S348" i="1" s="1"/>
  <c r="T349" i="1"/>
  <c r="S349" i="1" s="1"/>
  <c r="T350" i="1"/>
  <c r="S350" i="1" s="1"/>
  <c r="T351" i="1"/>
  <c r="S351" i="1" s="1"/>
  <c r="T352" i="1"/>
  <c r="S352" i="1" s="1"/>
  <c r="T353" i="1"/>
  <c r="S353" i="1" s="1"/>
  <c r="T354" i="1"/>
  <c r="S354" i="1" s="1"/>
  <c r="T355" i="1"/>
  <c r="S355" i="1" s="1"/>
  <c r="T356" i="1"/>
  <c r="S356" i="1" s="1"/>
  <c r="T357" i="1"/>
  <c r="S357" i="1" s="1"/>
  <c r="T358" i="1"/>
  <c r="S358" i="1" s="1"/>
  <c r="T359" i="1"/>
  <c r="S359" i="1" s="1"/>
  <c r="T360" i="1"/>
  <c r="S360" i="1" s="1"/>
  <c r="T361" i="1"/>
  <c r="S361" i="1" s="1"/>
  <c r="T362" i="1"/>
  <c r="S362" i="1" s="1"/>
  <c r="T363" i="1"/>
  <c r="S363" i="1" s="1"/>
  <c r="T364" i="1"/>
  <c r="S364" i="1" s="1"/>
  <c r="T365" i="1"/>
  <c r="S365" i="1" s="1"/>
  <c r="T366" i="1"/>
  <c r="S366" i="1" s="1"/>
  <c r="T367" i="1"/>
  <c r="S367" i="1" s="1"/>
  <c r="T368" i="1"/>
  <c r="S368" i="1" s="1"/>
  <c r="T369" i="1"/>
  <c r="S369" i="1" s="1"/>
  <c r="T370" i="1"/>
  <c r="S370" i="1" s="1"/>
  <c r="T371" i="1"/>
  <c r="S371" i="1" s="1"/>
  <c r="T372" i="1"/>
  <c r="S372" i="1" s="1"/>
  <c r="T373" i="1"/>
  <c r="S373" i="1" s="1"/>
  <c r="T374" i="1"/>
  <c r="S374" i="1" s="1"/>
  <c r="T375" i="1"/>
  <c r="S375" i="1" s="1"/>
  <c r="T376" i="1"/>
  <c r="S376" i="1" s="1"/>
  <c r="T377" i="1"/>
  <c r="S377" i="1" s="1"/>
  <c r="T378" i="1"/>
  <c r="S378" i="1" s="1"/>
  <c r="T379" i="1"/>
  <c r="S379" i="1" s="1"/>
  <c r="T380" i="1"/>
  <c r="S380" i="1" s="1"/>
  <c r="T381" i="1"/>
  <c r="S381" i="1" s="1"/>
  <c r="T382" i="1"/>
  <c r="S382" i="1" s="1"/>
  <c r="T383" i="1"/>
  <c r="S383" i="1" s="1"/>
  <c r="T384" i="1"/>
  <c r="S384" i="1" s="1"/>
  <c r="T385" i="1"/>
  <c r="S385" i="1" s="1"/>
  <c r="T386" i="1"/>
  <c r="S386" i="1" s="1"/>
  <c r="T387" i="1"/>
  <c r="S387" i="1" s="1"/>
  <c r="T388" i="1"/>
  <c r="S388" i="1" s="1"/>
  <c r="T389" i="1"/>
  <c r="S389" i="1" s="1"/>
  <c r="T390" i="1"/>
  <c r="S390" i="1" s="1"/>
  <c r="T391" i="1"/>
  <c r="S391" i="1" s="1"/>
  <c r="T392" i="1"/>
  <c r="S392" i="1" s="1"/>
  <c r="T393" i="1"/>
  <c r="S393" i="1" s="1"/>
  <c r="T394" i="1"/>
  <c r="S394" i="1" s="1"/>
  <c r="T395" i="1"/>
  <c r="S395" i="1" s="1"/>
  <c r="T396" i="1"/>
  <c r="S396" i="1" s="1"/>
  <c r="T397" i="1"/>
  <c r="S397" i="1" s="1"/>
  <c r="T398" i="1"/>
  <c r="S398" i="1" s="1"/>
  <c r="T399" i="1"/>
  <c r="S399" i="1" s="1"/>
  <c r="T400" i="1"/>
  <c r="S400" i="1" s="1"/>
  <c r="T401" i="1"/>
  <c r="S401" i="1" s="1"/>
  <c r="T402" i="1"/>
  <c r="S402" i="1" s="1"/>
  <c r="T403" i="1"/>
  <c r="S403" i="1" s="1"/>
  <c r="T404" i="1"/>
  <c r="S404" i="1" s="1"/>
  <c r="T405" i="1"/>
  <c r="S405" i="1" s="1"/>
  <c r="T406" i="1"/>
  <c r="S406" i="1" s="1"/>
  <c r="T407" i="1"/>
  <c r="S407" i="1" s="1"/>
  <c r="T408" i="1"/>
  <c r="S408" i="1" s="1"/>
  <c r="T409" i="1"/>
  <c r="S409" i="1" s="1"/>
  <c r="T410" i="1"/>
  <c r="S410" i="1" s="1"/>
  <c r="T411" i="1"/>
  <c r="S411" i="1" s="1"/>
  <c r="T412" i="1"/>
  <c r="S412" i="1" s="1"/>
  <c r="T413" i="1"/>
  <c r="S413" i="1" s="1"/>
  <c r="T414" i="1"/>
  <c r="S414" i="1" s="1"/>
  <c r="T415" i="1"/>
  <c r="S415" i="1" s="1"/>
  <c r="T416" i="1"/>
  <c r="S416" i="1" s="1"/>
  <c r="T417" i="1"/>
  <c r="S417" i="1" s="1"/>
  <c r="T418" i="1"/>
  <c r="S418" i="1" s="1"/>
  <c r="T419" i="1"/>
  <c r="S419" i="1" s="1"/>
  <c r="T420" i="1"/>
  <c r="S420" i="1" s="1"/>
  <c r="T421" i="1"/>
  <c r="S421" i="1" s="1"/>
  <c r="T422" i="1"/>
  <c r="S422" i="1" s="1"/>
  <c r="T423" i="1"/>
  <c r="S423" i="1" s="1"/>
  <c r="T424" i="1"/>
  <c r="S424" i="1" s="1"/>
  <c r="T425" i="1"/>
  <c r="S425" i="1" s="1"/>
  <c r="T426" i="1"/>
  <c r="S426" i="1" s="1"/>
  <c r="T427" i="1"/>
  <c r="S427" i="1" s="1"/>
  <c r="T428" i="1"/>
  <c r="S428" i="1" s="1"/>
  <c r="T429" i="1"/>
  <c r="S429" i="1" s="1"/>
  <c r="T430" i="1"/>
  <c r="S430" i="1" s="1"/>
  <c r="T431" i="1"/>
  <c r="S431" i="1" s="1"/>
  <c r="T432" i="1"/>
  <c r="S432" i="1" s="1"/>
  <c r="T433" i="1"/>
  <c r="S433" i="1" s="1"/>
  <c r="T434" i="1"/>
  <c r="S434" i="1" s="1"/>
  <c r="T435" i="1"/>
  <c r="S435" i="1" s="1"/>
  <c r="T436" i="1"/>
  <c r="S436" i="1" s="1"/>
  <c r="T437" i="1"/>
  <c r="S437" i="1" s="1"/>
  <c r="T438" i="1"/>
  <c r="S438" i="1" s="1"/>
  <c r="T439" i="1"/>
  <c r="S439" i="1" s="1"/>
  <c r="T440" i="1"/>
  <c r="S440" i="1" s="1"/>
  <c r="T441" i="1"/>
  <c r="S441" i="1" s="1"/>
  <c r="T442" i="1"/>
  <c r="S442" i="1" s="1"/>
  <c r="T443" i="1"/>
  <c r="S443" i="1" s="1"/>
  <c r="T444" i="1"/>
  <c r="S444" i="1" s="1"/>
  <c r="T445" i="1"/>
  <c r="S445" i="1" s="1"/>
  <c r="T446" i="1"/>
  <c r="S446" i="1" s="1"/>
  <c r="T447" i="1"/>
  <c r="S447" i="1" s="1"/>
  <c r="T448" i="1"/>
  <c r="S448" i="1" s="1"/>
  <c r="T449" i="1"/>
  <c r="S449" i="1" s="1"/>
  <c r="T450" i="1"/>
  <c r="S450" i="1" s="1"/>
  <c r="T451" i="1"/>
  <c r="S451" i="1" s="1"/>
  <c r="T452" i="1"/>
  <c r="S452" i="1" s="1"/>
  <c r="T453" i="1"/>
  <c r="S453" i="1" s="1"/>
  <c r="T454" i="1"/>
  <c r="S454" i="1" s="1"/>
  <c r="T455" i="1"/>
  <c r="S455" i="1" s="1"/>
  <c r="T456" i="1"/>
  <c r="S456" i="1" s="1"/>
  <c r="T457" i="1"/>
  <c r="S457" i="1" s="1"/>
  <c r="T458" i="1"/>
  <c r="S458" i="1" s="1"/>
  <c r="T459" i="1"/>
  <c r="S459" i="1" s="1"/>
  <c r="T460" i="1"/>
  <c r="S460" i="1" s="1"/>
  <c r="T461" i="1"/>
  <c r="S461" i="1" s="1"/>
  <c r="T462" i="1"/>
  <c r="S462" i="1" s="1"/>
  <c r="T463" i="1"/>
  <c r="S463" i="1" s="1"/>
  <c r="T464" i="1"/>
  <c r="S464" i="1" s="1"/>
  <c r="T465" i="1"/>
  <c r="S465" i="1" s="1"/>
  <c r="T466" i="1"/>
  <c r="S466" i="1" s="1"/>
  <c r="T467" i="1"/>
  <c r="S467" i="1" s="1"/>
  <c r="T468" i="1"/>
  <c r="S468" i="1" s="1"/>
  <c r="T469" i="1"/>
  <c r="S469" i="1" s="1"/>
  <c r="T470" i="1"/>
  <c r="S470" i="1" s="1"/>
  <c r="T471" i="1"/>
  <c r="S471" i="1" s="1"/>
  <c r="T472" i="1"/>
  <c r="S472" i="1" s="1"/>
  <c r="T473" i="1"/>
  <c r="S473" i="1" s="1"/>
  <c r="T474" i="1"/>
  <c r="S474" i="1" s="1"/>
  <c r="T475" i="1"/>
  <c r="S475" i="1" s="1"/>
  <c r="T476" i="1"/>
  <c r="S476" i="1" s="1"/>
  <c r="T477" i="1"/>
  <c r="S477" i="1" s="1"/>
  <c r="T478" i="1"/>
  <c r="S478" i="1" s="1"/>
  <c r="T479" i="1"/>
  <c r="S479" i="1" s="1"/>
  <c r="T480" i="1"/>
  <c r="S480" i="1" s="1"/>
  <c r="T481" i="1"/>
  <c r="S481" i="1" s="1"/>
  <c r="T482" i="1"/>
  <c r="S482" i="1" s="1"/>
  <c r="T483" i="1"/>
  <c r="S483" i="1" s="1"/>
  <c r="T484" i="1"/>
  <c r="S484" i="1" s="1"/>
  <c r="T485" i="1"/>
  <c r="S485" i="1" s="1"/>
  <c r="T486" i="1"/>
  <c r="S486" i="1" s="1"/>
  <c r="T487" i="1"/>
  <c r="S487" i="1" s="1"/>
  <c r="T488" i="1"/>
  <c r="S488" i="1" s="1"/>
  <c r="T489" i="1"/>
  <c r="S489" i="1" s="1"/>
  <c r="T490" i="1"/>
  <c r="S490" i="1" s="1"/>
  <c r="T491" i="1"/>
  <c r="S491" i="1" s="1"/>
  <c r="T492" i="1"/>
  <c r="S492" i="1" s="1"/>
  <c r="T493" i="1"/>
  <c r="S493" i="1" s="1"/>
  <c r="T494" i="1"/>
  <c r="S494" i="1" s="1"/>
  <c r="T495" i="1"/>
  <c r="S495" i="1" s="1"/>
  <c r="T496" i="1"/>
  <c r="S496" i="1" s="1"/>
  <c r="T497" i="1"/>
  <c r="S497" i="1" s="1"/>
  <c r="T498" i="1"/>
  <c r="S498" i="1" s="1"/>
  <c r="T499" i="1"/>
  <c r="S499" i="1" s="1"/>
  <c r="T500" i="1"/>
  <c r="S500" i="1" s="1"/>
  <c r="T501" i="1"/>
  <c r="S501" i="1" s="1"/>
  <c r="T502" i="1"/>
  <c r="S502" i="1" s="1"/>
  <c r="T503" i="1"/>
  <c r="S503" i="1" s="1"/>
  <c r="T504" i="1"/>
  <c r="S504" i="1" s="1"/>
  <c r="T505" i="1"/>
  <c r="S505" i="1" s="1"/>
  <c r="T506" i="1"/>
  <c r="S506" i="1" s="1"/>
  <c r="T507" i="1"/>
  <c r="S507" i="1" s="1"/>
  <c r="T508" i="1"/>
  <c r="S508" i="1" s="1"/>
  <c r="T509" i="1"/>
  <c r="S509" i="1" s="1"/>
  <c r="T510" i="1"/>
  <c r="S510" i="1" s="1"/>
  <c r="T511" i="1"/>
  <c r="S511" i="1" s="1"/>
  <c r="T512" i="1"/>
  <c r="S512" i="1" s="1"/>
  <c r="T513" i="1"/>
  <c r="S513" i="1" s="1"/>
  <c r="T514" i="1"/>
  <c r="S514" i="1" s="1"/>
  <c r="T515" i="1"/>
  <c r="S515" i="1" s="1"/>
  <c r="T516" i="1"/>
  <c r="S516" i="1" s="1"/>
  <c r="T517" i="1"/>
  <c r="S517" i="1" s="1"/>
  <c r="T518" i="1"/>
  <c r="S518" i="1" s="1"/>
  <c r="T519" i="1"/>
  <c r="S519" i="1" s="1"/>
  <c r="T520" i="1"/>
  <c r="S520" i="1" s="1"/>
  <c r="T521" i="1"/>
  <c r="S521" i="1" s="1"/>
  <c r="T522" i="1"/>
  <c r="S522" i="1" s="1"/>
  <c r="T523" i="1"/>
  <c r="S523" i="1" s="1"/>
  <c r="T524" i="1"/>
  <c r="S524" i="1" s="1"/>
  <c r="T525" i="1"/>
  <c r="S525" i="1" s="1"/>
  <c r="T526" i="1"/>
  <c r="S526" i="1" s="1"/>
  <c r="T527" i="1"/>
  <c r="S527" i="1" s="1"/>
  <c r="T528" i="1"/>
  <c r="S528" i="1" s="1"/>
  <c r="T529" i="1"/>
  <c r="S529" i="1" s="1"/>
  <c r="T530" i="1"/>
  <c r="S530" i="1" s="1"/>
  <c r="T531" i="1"/>
  <c r="S531" i="1" s="1"/>
  <c r="T532" i="1"/>
  <c r="S532" i="1" s="1"/>
  <c r="T533" i="1"/>
  <c r="S533" i="1" s="1"/>
  <c r="T534" i="1"/>
  <c r="S534" i="1" s="1"/>
  <c r="T535" i="1"/>
  <c r="S535" i="1" s="1"/>
  <c r="T536" i="1"/>
  <c r="S536" i="1" s="1"/>
  <c r="T537" i="1"/>
  <c r="S537" i="1" s="1"/>
  <c r="T538" i="1"/>
  <c r="S538" i="1" s="1"/>
  <c r="T539" i="1"/>
  <c r="S539" i="1" s="1"/>
  <c r="T540" i="1"/>
  <c r="S540" i="1" s="1"/>
  <c r="T541" i="1"/>
  <c r="S541" i="1" s="1"/>
  <c r="T542" i="1"/>
  <c r="S542" i="1" s="1"/>
  <c r="T543" i="1"/>
  <c r="S543" i="1" s="1"/>
  <c r="T544" i="1"/>
  <c r="S544" i="1" s="1"/>
  <c r="T545" i="1"/>
  <c r="S545" i="1" s="1"/>
  <c r="T546" i="1"/>
  <c r="S546" i="1" s="1"/>
  <c r="T547" i="1"/>
  <c r="S547" i="1" s="1"/>
  <c r="T548" i="1"/>
  <c r="S548" i="1" s="1"/>
  <c r="T549" i="1"/>
  <c r="S549" i="1" s="1"/>
  <c r="T550" i="1"/>
  <c r="S550" i="1" s="1"/>
  <c r="T551" i="1"/>
  <c r="S551" i="1" s="1"/>
  <c r="T552" i="1"/>
  <c r="S552" i="1" s="1"/>
  <c r="T553" i="1"/>
  <c r="S553" i="1" s="1"/>
  <c r="T554" i="1"/>
  <c r="S554" i="1" s="1"/>
  <c r="T555" i="1"/>
  <c r="S555" i="1" s="1"/>
  <c r="T556" i="1"/>
  <c r="S556" i="1" s="1"/>
  <c r="T557" i="1"/>
  <c r="S557" i="1" s="1"/>
  <c r="T558" i="1"/>
  <c r="S558" i="1" s="1"/>
  <c r="T559" i="1"/>
  <c r="S559" i="1" s="1"/>
  <c r="T560" i="1"/>
  <c r="S560" i="1" s="1"/>
  <c r="T561" i="1"/>
  <c r="S561" i="1" s="1"/>
  <c r="T562" i="1"/>
  <c r="S562" i="1" s="1"/>
  <c r="T563" i="1"/>
  <c r="S563" i="1" s="1"/>
  <c r="T564" i="1"/>
  <c r="S564" i="1" s="1"/>
  <c r="T565" i="1"/>
  <c r="S565" i="1" s="1"/>
  <c r="T566" i="1"/>
  <c r="S566" i="1" s="1"/>
  <c r="T567" i="1"/>
  <c r="S567" i="1" s="1"/>
  <c r="T568" i="1"/>
  <c r="S568" i="1" s="1"/>
  <c r="T569" i="1"/>
  <c r="S569" i="1" s="1"/>
  <c r="T570" i="1"/>
  <c r="S570" i="1" s="1"/>
  <c r="T571" i="1"/>
  <c r="S571" i="1" s="1"/>
  <c r="T572" i="1"/>
  <c r="S572" i="1" s="1"/>
  <c r="T573" i="1"/>
  <c r="S573" i="1" s="1"/>
  <c r="T574" i="1"/>
  <c r="S574" i="1" s="1"/>
  <c r="T575" i="1"/>
  <c r="S575" i="1" s="1"/>
  <c r="T576" i="1"/>
  <c r="S576" i="1" s="1"/>
  <c r="T577" i="1"/>
  <c r="S577" i="1" s="1"/>
  <c r="T578" i="1"/>
  <c r="S578" i="1" s="1"/>
  <c r="T579" i="1"/>
  <c r="S579" i="1" s="1"/>
  <c r="T580" i="1"/>
  <c r="S580" i="1" s="1"/>
  <c r="T581" i="1"/>
  <c r="S581" i="1" s="1"/>
  <c r="T582" i="1"/>
  <c r="S582" i="1" s="1"/>
  <c r="T583" i="1"/>
  <c r="S583" i="1" s="1"/>
  <c r="T584" i="1"/>
  <c r="S584" i="1" s="1"/>
  <c r="T585" i="1"/>
  <c r="S585" i="1" s="1"/>
  <c r="T586" i="1"/>
  <c r="S586" i="1" s="1"/>
  <c r="T587" i="1"/>
  <c r="S587" i="1" s="1"/>
  <c r="T588" i="1"/>
  <c r="S588" i="1" s="1"/>
  <c r="T589" i="1"/>
  <c r="S589" i="1" s="1"/>
  <c r="T590" i="1"/>
  <c r="S590" i="1" s="1"/>
  <c r="T591" i="1"/>
  <c r="S591" i="1" s="1"/>
  <c r="T592" i="1"/>
  <c r="S592" i="1" s="1"/>
  <c r="T593" i="1"/>
  <c r="S593" i="1" s="1"/>
  <c r="T594" i="1"/>
  <c r="S594" i="1" s="1"/>
  <c r="T595" i="1"/>
  <c r="S595" i="1" s="1"/>
  <c r="T596" i="1"/>
  <c r="S596" i="1" s="1"/>
  <c r="T597" i="1"/>
  <c r="S597" i="1" s="1"/>
  <c r="T598" i="1"/>
  <c r="S598" i="1" s="1"/>
  <c r="T599" i="1"/>
  <c r="S599" i="1" s="1"/>
  <c r="T600" i="1"/>
  <c r="S600" i="1" s="1"/>
  <c r="T601" i="1"/>
  <c r="S601" i="1" s="1"/>
  <c r="T602" i="1"/>
  <c r="S602" i="1" s="1"/>
  <c r="T603" i="1"/>
  <c r="S603" i="1" s="1"/>
  <c r="T604" i="1"/>
  <c r="S604" i="1" s="1"/>
  <c r="T605" i="1"/>
  <c r="S605" i="1" s="1"/>
  <c r="T606" i="1"/>
  <c r="S606" i="1" s="1"/>
  <c r="T607" i="1"/>
  <c r="S607" i="1" s="1"/>
  <c r="T608" i="1"/>
  <c r="S608" i="1" s="1"/>
  <c r="T609" i="1"/>
  <c r="S609" i="1" s="1"/>
  <c r="T610" i="1"/>
  <c r="S610" i="1" s="1"/>
  <c r="T611" i="1"/>
  <c r="S611" i="1" s="1"/>
  <c r="T612" i="1"/>
  <c r="S612" i="1" s="1"/>
  <c r="T613" i="1"/>
  <c r="S613" i="1" s="1"/>
  <c r="T614" i="1"/>
  <c r="S614" i="1" s="1"/>
  <c r="T615" i="1"/>
  <c r="S615" i="1" s="1"/>
  <c r="T616" i="1"/>
  <c r="S616" i="1" s="1"/>
  <c r="T617" i="1"/>
  <c r="S617" i="1" s="1"/>
  <c r="T618" i="1"/>
  <c r="S618" i="1" s="1"/>
  <c r="T619" i="1"/>
  <c r="S619" i="1" s="1"/>
  <c r="T620" i="1"/>
  <c r="S620" i="1" s="1"/>
  <c r="T621" i="1"/>
  <c r="S621" i="1" s="1"/>
  <c r="T622" i="1"/>
  <c r="S622" i="1" s="1"/>
  <c r="T623" i="1"/>
  <c r="S623" i="1" s="1"/>
  <c r="T624" i="1"/>
  <c r="S624" i="1" s="1"/>
  <c r="T625" i="1"/>
  <c r="S625" i="1" s="1"/>
  <c r="T626" i="1"/>
  <c r="S626" i="1" s="1"/>
  <c r="T627" i="1"/>
  <c r="S627" i="1" s="1"/>
  <c r="T628" i="1"/>
  <c r="S628" i="1" s="1"/>
  <c r="T629" i="1"/>
  <c r="S629" i="1" s="1"/>
  <c r="T630" i="1"/>
  <c r="S630" i="1" s="1"/>
  <c r="T631" i="1"/>
  <c r="S631" i="1" s="1"/>
  <c r="T632" i="1"/>
  <c r="S632" i="1" s="1"/>
  <c r="T633" i="1"/>
  <c r="S633" i="1" s="1"/>
  <c r="T634" i="1"/>
  <c r="S634" i="1" s="1"/>
  <c r="T635" i="1"/>
  <c r="S635" i="1" s="1"/>
  <c r="T636" i="1"/>
  <c r="S636" i="1" s="1"/>
  <c r="T637" i="1"/>
  <c r="S637" i="1" s="1"/>
  <c r="T638" i="1"/>
  <c r="S638" i="1" s="1"/>
  <c r="T639" i="1"/>
  <c r="S639" i="1" s="1"/>
  <c r="T640" i="1"/>
  <c r="S640" i="1" s="1"/>
  <c r="T641" i="1"/>
  <c r="S641" i="1" s="1"/>
  <c r="T642" i="1"/>
  <c r="S642" i="1" s="1"/>
  <c r="T643" i="1"/>
  <c r="S643" i="1" s="1"/>
  <c r="T644" i="1"/>
  <c r="S644" i="1" s="1"/>
  <c r="T645" i="1"/>
  <c r="S645" i="1" s="1"/>
  <c r="T646" i="1"/>
  <c r="S646" i="1" s="1"/>
  <c r="T647" i="1"/>
  <c r="S647" i="1" s="1"/>
  <c r="T648" i="1"/>
  <c r="S648" i="1" s="1"/>
  <c r="T649" i="1"/>
  <c r="S649" i="1" s="1"/>
  <c r="T650" i="1"/>
  <c r="S650" i="1" s="1"/>
  <c r="T651" i="1"/>
  <c r="S651" i="1" s="1"/>
  <c r="T652" i="1"/>
  <c r="S652" i="1" s="1"/>
  <c r="T653" i="1"/>
  <c r="S653" i="1" s="1"/>
  <c r="T654" i="1"/>
  <c r="S654" i="1" s="1"/>
  <c r="T655" i="1"/>
  <c r="S655" i="1" s="1"/>
  <c r="T656" i="1"/>
  <c r="S656" i="1" s="1"/>
  <c r="T657" i="1"/>
  <c r="S657" i="1" s="1"/>
  <c r="T658" i="1"/>
  <c r="S658" i="1" s="1"/>
  <c r="T659" i="1"/>
  <c r="S659" i="1" s="1"/>
  <c r="T660" i="1"/>
  <c r="S660" i="1" s="1"/>
  <c r="T661" i="1"/>
  <c r="S661" i="1" s="1"/>
  <c r="T662" i="1"/>
  <c r="S662" i="1" s="1"/>
  <c r="T663" i="1"/>
  <c r="S663" i="1" s="1"/>
  <c r="T664" i="1"/>
  <c r="S664" i="1" s="1"/>
  <c r="T665" i="1"/>
  <c r="S665" i="1" s="1"/>
  <c r="T666" i="1"/>
  <c r="S666" i="1" s="1"/>
  <c r="T667" i="1"/>
  <c r="S667" i="1" s="1"/>
  <c r="T668" i="1"/>
  <c r="S668" i="1" s="1"/>
  <c r="T669" i="1"/>
  <c r="S669" i="1" s="1"/>
  <c r="T670" i="1"/>
  <c r="S670" i="1" s="1"/>
  <c r="T671" i="1"/>
  <c r="S671" i="1" s="1"/>
  <c r="T672" i="1"/>
  <c r="S672" i="1" s="1"/>
  <c r="T673" i="1"/>
  <c r="S673" i="1" s="1"/>
  <c r="T674" i="1"/>
  <c r="S674" i="1" s="1"/>
  <c r="T675" i="1"/>
  <c r="S675" i="1" s="1"/>
  <c r="T676" i="1"/>
  <c r="S676" i="1" s="1"/>
  <c r="T677" i="1"/>
  <c r="S677" i="1" s="1"/>
  <c r="T678" i="1"/>
  <c r="S678" i="1" s="1"/>
  <c r="T679" i="1"/>
  <c r="S679" i="1" s="1"/>
  <c r="T680" i="1"/>
  <c r="S680" i="1" s="1"/>
  <c r="T681" i="1"/>
  <c r="S681" i="1" s="1"/>
  <c r="T682" i="1"/>
  <c r="S682" i="1" s="1"/>
  <c r="T683" i="1"/>
  <c r="S683" i="1" s="1"/>
  <c r="T684" i="1"/>
  <c r="S684" i="1" s="1"/>
  <c r="T685" i="1"/>
  <c r="S685" i="1" s="1"/>
  <c r="T686" i="1"/>
  <c r="S686" i="1" s="1"/>
  <c r="T687" i="1"/>
  <c r="S687" i="1" s="1"/>
  <c r="T688" i="1"/>
  <c r="S688" i="1" s="1"/>
  <c r="T689" i="1"/>
  <c r="S689" i="1" s="1"/>
  <c r="T690" i="1"/>
  <c r="S690" i="1" s="1"/>
  <c r="T691" i="1"/>
  <c r="S691" i="1" s="1"/>
  <c r="T692" i="1"/>
  <c r="S692" i="1" s="1"/>
  <c r="T693" i="1"/>
  <c r="S693" i="1" s="1"/>
  <c r="T694" i="1"/>
  <c r="S694" i="1" s="1"/>
  <c r="T695" i="1"/>
  <c r="S695" i="1" s="1"/>
  <c r="T696" i="1"/>
  <c r="S696" i="1" s="1"/>
  <c r="T697" i="1"/>
  <c r="S697" i="1" s="1"/>
  <c r="T698" i="1"/>
  <c r="S698" i="1" s="1"/>
  <c r="T699" i="1"/>
  <c r="S699" i="1" s="1"/>
  <c r="T700" i="1"/>
  <c r="S700" i="1" s="1"/>
  <c r="T701" i="1"/>
  <c r="S701" i="1" s="1"/>
  <c r="T702" i="1"/>
  <c r="S702" i="1" s="1"/>
  <c r="T703" i="1"/>
  <c r="S703" i="1" s="1"/>
  <c r="T704" i="1"/>
  <c r="S704" i="1" s="1"/>
  <c r="T705" i="1"/>
  <c r="S705" i="1" s="1"/>
  <c r="T706" i="1"/>
  <c r="S706" i="1" s="1"/>
  <c r="T707" i="1"/>
  <c r="S707" i="1" s="1"/>
  <c r="T708" i="1"/>
  <c r="S708" i="1" s="1"/>
  <c r="T709" i="1"/>
  <c r="S709" i="1" s="1"/>
  <c r="T710" i="1"/>
  <c r="S710" i="1" s="1"/>
  <c r="T711" i="1"/>
  <c r="S711" i="1" s="1"/>
  <c r="T712" i="1"/>
  <c r="S712" i="1" s="1"/>
  <c r="T713" i="1"/>
  <c r="S713" i="1" s="1"/>
  <c r="T714" i="1"/>
  <c r="S714" i="1" s="1"/>
  <c r="T715" i="1"/>
  <c r="S715" i="1" s="1"/>
  <c r="T716" i="1"/>
  <c r="S716" i="1" s="1"/>
  <c r="T717" i="1"/>
  <c r="S717" i="1" s="1"/>
  <c r="T718" i="1"/>
  <c r="S718" i="1" s="1"/>
  <c r="T719" i="1"/>
  <c r="S719" i="1" s="1"/>
  <c r="T720" i="1"/>
  <c r="S720" i="1" s="1"/>
  <c r="T721" i="1"/>
  <c r="S721" i="1" s="1"/>
  <c r="T722" i="1"/>
  <c r="S722" i="1" s="1"/>
  <c r="T723" i="1"/>
  <c r="S723" i="1" s="1"/>
  <c r="T724" i="1"/>
  <c r="S724" i="1" s="1"/>
  <c r="T725" i="1"/>
  <c r="S725" i="1" s="1"/>
  <c r="T726" i="1"/>
  <c r="S726" i="1" s="1"/>
  <c r="T727" i="1"/>
  <c r="S727" i="1" s="1"/>
  <c r="T728" i="1"/>
  <c r="S728" i="1" s="1"/>
  <c r="T729" i="1"/>
  <c r="S729" i="1" s="1"/>
  <c r="T730" i="1"/>
  <c r="S730" i="1" s="1"/>
  <c r="T731" i="1"/>
  <c r="S731" i="1" s="1"/>
  <c r="T732" i="1"/>
  <c r="S732" i="1" s="1"/>
  <c r="T733" i="1"/>
  <c r="S733" i="1" s="1"/>
  <c r="T734" i="1"/>
  <c r="S734" i="1" s="1"/>
  <c r="T735" i="1"/>
  <c r="S735" i="1" s="1"/>
  <c r="T736" i="1"/>
  <c r="S736" i="1" s="1"/>
  <c r="T737" i="1"/>
  <c r="S737" i="1" s="1"/>
  <c r="T738" i="1"/>
  <c r="S738" i="1" s="1"/>
  <c r="T739" i="1"/>
  <c r="S739" i="1" s="1"/>
  <c r="T740" i="1"/>
  <c r="S740" i="1" s="1"/>
  <c r="T741" i="1"/>
  <c r="S741" i="1" s="1"/>
  <c r="T742" i="1"/>
  <c r="S742" i="1" s="1"/>
  <c r="T743" i="1"/>
  <c r="S743" i="1" s="1"/>
  <c r="T744" i="1"/>
  <c r="S744" i="1" s="1"/>
  <c r="T745" i="1"/>
  <c r="S745" i="1" s="1"/>
  <c r="T746" i="1"/>
  <c r="S746" i="1" s="1"/>
  <c r="T747" i="1"/>
  <c r="S747" i="1" s="1"/>
  <c r="T748" i="1"/>
  <c r="S748" i="1" s="1"/>
  <c r="T749" i="1"/>
  <c r="S749" i="1" s="1"/>
  <c r="T750" i="1"/>
  <c r="S750" i="1" s="1"/>
  <c r="T751" i="1"/>
  <c r="S751" i="1" s="1"/>
  <c r="T752" i="1"/>
  <c r="S752" i="1" s="1"/>
  <c r="T753" i="1"/>
  <c r="S753" i="1" s="1"/>
  <c r="T754" i="1"/>
  <c r="S754" i="1" s="1"/>
  <c r="T755" i="1"/>
  <c r="S755" i="1" s="1"/>
  <c r="T756" i="1"/>
  <c r="S756" i="1" s="1"/>
  <c r="T757" i="1"/>
  <c r="S757" i="1" s="1"/>
  <c r="T758" i="1"/>
  <c r="S758" i="1" s="1"/>
  <c r="T759" i="1"/>
  <c r="S759" i="1" s="1"/>
  <c r="T760" i="1"/>
  <c r="S760" i="1" s="1"/>
  <c r="T761" i="1"/>
  <c r="S761" i="1" s="1"/>
  <c r="T762" i="1"/>
  <c r="S762" i="1" s="1"/>
  <c r="T763" i="1"/>
  <c r="S763" i="1" s="1"/>
  <c r="T764" i="1"/>
  <c r="S764" i="1" s="1"/>
  <c r="T765" i="1"/>
  <c r="S765" i="1" s="1"/>
  <c r="T766" i="1"/>
  <c r="S766" i="1" s="1"/>
  <c r="T767" i="1"/>
  <c r="S767" i="1" s="1"/>
  <c r="T768" i="1"/>
  <c r="S768" i="1" s="1"/>
  <c r="T769" i="1"/>
  <c r="S769" i="1" s="1"/>
  <c r="T770" i="1"/>
  <c r="S770" i="1" s="1"/>
  <c r="T771" i="1"/>
  <c r="S771" i="1" s="1"/>
  <c r="T772" i="1"/>
  <c r="S772" i="1" s="1"/>
  <c r="T773" i="1"/>
  <c r="S773" i="1" s="1"/>
  <c r="T774" i="1"/>
  <c r="S774" i="1" s="1"/>
  <c r="T775" i="1"/>
  <c r="S775" i="1" s="1"/>
  <c r="T776" i="1"/>
  <c r="S776" i="1" s="1"/>
  <c r="T777" i="1"/>
  <c r="S777" i="1" s="1"/>
  <c r="T778" i="1"/>
  <c r="S778" i="1" s="1"/>
  <c r="T779" i="1"/>
  <c r="S779" i="1" s="1"/>
  <c r="T780" i="1"/>
  <c r="S780" i="1" s="1"/>
  <c r="T781" i="1"/>
  <c r="S781" i="1" s="1"/>
  <c r="T782" i="1"/>
  <c r="S782" i="1" s="1"/>
  <c r="T783" i="1"/>
  <c r="S783" i="1" s="1"/>
  <c r="T784" i="1"/>
  <c r="S784" i="1" s="1"/>
  <c r="T785" i="1"/>
  <c r="S785" i="1" s="1"/>
  <c r="T786" i="1"/>
  <c r="S786" i="1" s="1"/>
  <c r="T787" i="1"/>
  <c r="S787" i="1" s="1"/>
  <c r="T788" i="1"/>
  <c r="S788" i="1" s="1"/>
  <c r="T789" i="1"/>
  <c r="S789" i="1" s="1"/>
  <c r="T790" i="1"/>
  <c r="S790" i="1" s="1"/>
  <c r="T791" i="1"/>
  <c r="S791" i="1" s="1"/>
  <c r="T792" i="1"/>
  <c r="S792" i="1" s="1"/>
  <c r="T793" i="1"/>
  <c r="S793" i="1" s="1"/>
  <c r="T794" i="1"/>
  <c r="S794" i="1" s="1"/>
  <c r="T795" i="1"/>
  <c r="S795" i="1" s="1"/>
  <c r="T796" i="1"/>
  <c r="S796" i="1" s="1"/>
  <c r="T797" i="1"/>
  <c r="S797" i="1" s="1"/>
  <c r="T798" i="1"/>
  <c r="S798" i="1" s="1"/>
  <c r="T799" i="1"/>
  <c r="S799" i="1" s="1"/>
  <c r="T800" i="1"/>
  <c r="S800" i="1" s="1"/>
  <c r="T801" i="1"/>
  <c r="S801" i="1" s="1"/>
  <c r="T802" i="1"/>
  <c r="S802" i="1" s="1"/>
  <c r="T803" i="1"/>
  <c r="S803" i="1" s="1"/>
  <c r="T804" i="1"/>
  <c r="S804" i="1" s="1"/>
  <c r="T805" i="1"/>
  <c r="S805" i="1" s="1"/>
  <c r="T806" i="1"/>
  <c r="S806" i="1" s="1"/>
  <c r="T807" i="1"/>
  <c r="S807" i="1" s="1"/>
  <c r="T808" i="1"/>
  <c r="S808" i="1" s="1"/>
  <c r="T809" i="1"/>
  <c r="S809" i="1" s="1"/>
  <c r="T810" i="1"/>
  <c r="S810" i="1" s="1"/>
  <c r="T811" i="1"/>
  <c r="S811" i="1" s="1"/>
  <c r="T812" i="1"/>
  <c r="S812" i="1" s="1"/>
  <c r="T813" i="1"/>
  <c r="S813" i="1" s="1"/>
  <c r="T814" i="1"/>
  <c r="S814" i="1" s="1"/>
  <c r="T815" i="1"/>
  <c r="S815" i="1" s="1"/>
  <c r="T816" i="1"/>
  <c r="S816" i="1" s="1"/>
  <c r="T817" i="1"/>
  <c r="S817" i="1" s="1"/>
  <c r="T818" i="1"/>
  <c r="S818" i="1" s="1"/>
  <c r="T819" i="1"/>
  <c r="S819" i="1" s="1"/>
  <c r="T820" i="1"/>
  <c r="S820" i="1" s="1"/>
  <c r="T821" i="1"/>
  <c r="S821" i="1" s="1"/>
  <c r="T822" i="1"/>
  <c r="S822" i="1" s="1"/>
  <c r="T823" i="1"/>
  <c r="S823" i="1" s="1"/>
  <c r="T824" i="1"/>
  <c r="S824" i="1" s="1"/>
  <c r="T825" i="1"/>
  <c r="S825" i="1" s="1"/>
  <c r="T826" i="1"/>
  <c r="S826" i="1" s="1"/>
  <c r="T827" i="1"/>
  <c r="S827" i="1" s="1"/>
  <c r="T828" i="1"/>
  <c r="S828" i="1" s="1"/>
  <c r="T829" i="1"/>
  <c r="S829" i="1" s="1"/>
  <c r="T830" i="1"/>
  <c r="S830" i="1" s="1"/>
  <c r="T831" i="1"/>
  <c r="S831" i="1" s="1"/>
  <c r="T832" i="1"/>
  <c r="S832" i="1" s="1"/>
  <c r="T833" i="1"/>
  <c r="S833" i="1" s="1"/>
  <c r="T834" i="1"/>
  <c r="S834" i="1" s="1"/>
  <c r="T835" i="1"/>
  <c r="S835" i="1" s="1"/>
  <c r="T836" i="1"/>
  <c r="S836" i="1" s="1"/>
  <c r="T837" i="1"/>
  <c r="S837" i="1" s="1"/>
  <c r="T838" i="1"/>
  <c r="S838" i="1" s="1"/>
  <c r="T839" i="1"/>
  <c r="S839" i="1" s="1"/>
  <c r="T840" i="1"/>
  <c r="S840" i="1" s="1"/>
  <c r="T841" i="1"/>
  <c r="S841" i="1" s="1"/>
  <c r="T842" i="1"/>
  <c r="S842" i="1" s="1"/>
  <c r="T843" i="1"/>
  <c r="S843" i="1" s="1"/>
  <c r="T844" i="1"/>
  <c r="S844" i="1" s="1"/>
  <c r="T845" i="1"/>
  <c r="S845" i="1" s="1"/>
  <c r="T846" i="1"/>
  <c r="S846" i="1" s="1"/>
  <c r="T847" i="1"/>
  <c r="S847" i="1" s="1"/>
  <c r="T848" i="1"/>
  <c r="S848" i="1" s="1"/>
  <c r="T849" i="1"/>
  <c r="S849" i="1" s="1"/>
  <c r="T850" i="1"/>
  <c r="S850" i="1" s="1"/>
  <c r="T851" i="1"/>
  <c r="S851" i="1" s="1"/>
  <c r="T852" i="1"/>
  <c r="S852" i="1" s="1"/>
  <c r="T853" i="1"/>
  <c r="S853" i="1" s="1"/>
  <c r="T854" i="1"/>
  <c r="S854" i="1" s="1"/>
  <c r="T855" i="1"/>
  <c r="S855" i="1" s="1"/>
  <c r="T856" i="1"/>
  <c r="S856" i="1" s="1"/>
  <c r="T857" i="1"/>
  <c r="S857" i="1" s="1"/>
  <c r="T858" i="1"/>
  <c r="S858" i="1" s="1"/>
  <c r="T859" i="1"/>
  <c r="S859" i="1" s="1"/>
  <c r="T860" i="1"/>
  <c r="S860" i="1" s="1"/>
  <c r="T861" i="1"/>
  <c r="S861" i="1" s="1"/>
  <c r="T862" i="1"/>
  <c r="S862" i="1" s="1"/>
  <c r="T863" i="1"/>
  <c r="S863" i="1" s="1"/>
  <c r="T864" i="1"/>
  <c r="S864" i="1" s="1"/>
  <c r="T865" i="1"/>
  <c r="S865" i="1" s="1"/>
  <c r="T866" i="1"/>
  <c r="S866" i="1" s="1"/>
  <c r="T867" i="1"/>
  <c r="S867" i="1" s="1"/>
  <c r="T868" i="1"/>
  <c r="S868" i="1" s="1"/>
  <c r="T869" i="1"/>
  <c r="S869" i="1" s="1"/>
  <c r="T870" i="1"/>
  <c r="S870" i="1" s="1"/>
  <c r="T871" i="1"/>
  <c r="S871" i="1" s="1"/>
  <c r="T872" i="1"/>
  <c r="S872" i="1" s="1"/>
  <c r="T873" i="1"/>
  <c r="S873" i="1" s="1"/>
  <c r="T874" i="1"/>
  <c r="S874" i="1" s="1"/>
  <c r="T875" i="1"/>
  <c r="S875" i="1" s="1"/>
  <c r="T876" i="1"/>
  <c r="S876" i="1" s="1"/>
  <c r="T877" i="1"/>
  <c r="S877" i="1" s="1"/>
  <c r="T878" i="1"/>
  <c r="S878" i="1" s="1"/>
  <c r="T879" i="1"/>
  <c r="S879" i="1" s="1"/>
  <c r="T880" i="1"/>
  <c r="S880" i="1" s="1"/>
  <c r="T881" i="1"/>
  <c r="S881" i="1" s="1"/>
  <c r="T882" i="1"/>
  <c r="S882" i="1" s="1"/>
  <c r="T883" i="1"/>
  <c r="S883" i="1" s="1"/>
  <c r="T884" i="1"/>
  <c r="S884" i="1" s="1"/>
  <c r="T885" i="1"/>
  <c r="S885" i="1" s="1"/>
  <c r="T886" i="1"/>
  <c r="S886" i="1" s="1"/>
  <c r="T887" i="1"/>
  <c r="S887" i="1" s="1"/>
  <c r="T888" i="1"/>
  <c r="S888" i="1" s="1"/>
  <c r="T889" i="1"/>
  <c r="S889" i="1" s="1"/>
  <c r="T890" i="1"/>
  <c r="S890" i="1" s="1"/>
  <c r="T891" i="1"/>
  <c r="S891" i="1" s="1"/>
  <c r="T892" i="1"/>
  <c r="S892" i="1" s="1"/>
  <c r="T893" i="1"/>
  <c r="S893" i="1" s="1"/>
  <c r="T894" i="1"/>
  <c r="S894" i="1" s="1"/>
  <c r="T895" i="1"/>
  <c r="S895" i="1" s="1"/>
  <c r="T896" i="1"/>
  <c r="S896" i="1" s="1"/>
  <c r="T897" i="1"/>
  <c r="S897" i="1" s="1"/>
  <c r="T898" i="1"/>
  <c r="S898" i="1" s="1"/>
  <c r="T899" i="1"/>
  <c r="S899" i="1" s="1"/>
  <c r="T900" i="1"/>
  <c r="S900" i="1" s="1"/>
  <c r="T901" i="1"/>
  <c r="S901" i="1" s="1"/>
  <c r="T902" i="1"/>
  <c r="S902" i="1" s="1"/>
  <c r="T903" i="1"/>
  <c r="S903" i="1" s="1"/>
  <c r="T904" i="1"/>
  <c r="S904" i="1" s="1"/>
  <c r="T905" i="1"/>
  <c r="S905" i="1" s="1"/>
  <c r="T906" i="1"/>
  <c r="S906" i="1" s="1"/>
  <c r="T907" i="1"/>
  <c r="S907" i="1" s="1"/>
  <c r="T908" i="1"/>
  <c r="S908" i="1" s="1"/>
  <c r="T909" i="1"/>
  <c r="S909" i="1" s="1"/>
  <c r="T910" i="1"/>
  <c r="S910" i="1" s="1"/>
  <c r="T911" i="1"/>
  <c r="S911" i="1" s="1"/>
  <c r="T912" i="1"/>
  <c r="S912" i="1" s="1"/>
  <c r="T913" i="1"/>
  <c r="S913" i="1" s="1"/>
  <c r="T914" i="1"/>
  <c r="S914" i="1" s="1"/>
  <c r="T915" i="1"/>
  <c r="S915" i="1" s="1"/>
  <c r="T916" i="1"/>
  <c r="S916" i="1" s="1"/>
  <c r="T917" i="1"/>
  <c r="S917" i="1" s="1"/>
  <c r="T918" i="1"/>
  <c r="S918" i="1" s="1"/>
  <c r="T919" i="1"/>
  <c r="S919" i="1" s="1"/>
  <c r="T920" i="1"/>
  <c r="S920" i="1" s="1"/>
  <c r="T921" i="1"/>
  <c r="S921" i="1" s="1"/>
  <c r="T922" i="1"/>
  <c r="S922" i="1" s="1"/>
  <c r="T923" i="1"/>
  <c r="S923" i="1" s="1"/>
  <c r="T924" i="1"/>
  <c r="S924" i="1" s="1"/>
  <c r="T925" i="1"/>
  <c r="S925" i="1" s="1"/>
  <c r="T926" i="1"/>
  <c r="S926" i="1" s="1"/>
  <c r="T927" i="1"/>
  <c r="S927" i="1" s="1"/>
  <c r="T928" i="1"/>
  <c r="S928" i="1" s="1"/>
  <c r="T929" i="1"/>
  <c r="S929" i="1" s="1"/>
  <c r="T930" i="1"/>
  <c r="S930" i="1" s="1"/>
  <c r="T931" i="1"/>
  <c r="S931" i="1" s="1"/>
  <c r="T932" i="1"/>
  <c r="S932" i="1" s="1"/>
  <c r="T933" i="1"/>
  <c r="S933" i="1" s="1"/>
  <c r="T934" i="1"/>
  <c r="S934" i="1" s="1"/>
  <c r="T935" i="1"/>
  <c r="S935" i="1" s="1"/>
  <c r="T936" i="1"/>
  <c r="S936" i="1" s="1"/>
  <c r="T937" i="1"/>
  <c r="S937" i="1" s="1"/>
  <c r="T938" i="1"/>
  <c r="S938" i="1" s="1"/>
  <c r="T939" i="1"/>
  <c r="S939" i="1" s="1"/>
  <c r="T940" i="1"/>
  <c r="S940" i="1" s="1"/>
  <c r="T941" i="1"/>
  <c r="S941" i="1" s="1"/>
  <c r="T942" i="1"/>
  <c r="S942" i="1" s="1"/>
  <c r="T943" i="1"/>
  <c r="S943" i="1" s="1"/>
  <c r="T944" i="1"/>
  <c r="S944" i="1" s="1"/>
  <c r="T945" i="1"/>
  <c r="S945" i="1" s="1"/>
  <c r="T946" i="1"/>
  <c r="S946" i="1" s="1"/>
  <c r="T947" i="1"/>
  <c r="S947" i="1" s="1"/>
  <c r="T948" i="1"/>
  <c r="S948" i="1" s="1"/>
  <c r="T949" i="1"/>
  <c r="S949" i="1" s="1"/>
  <c r="T950" i="1"/>
  <c r="S950" i="1" s="1"/>
  <c r="T951" i="1"/>
  <c r="S951" i="1" s="1"/>
  <c r="T952" i="1"/>
  <c r="S952" i="1" s="1"/>
  <c r="T953" i="1"/>
  <c r="S953" i="1" s="1"/>
  <c r="T954" i="1"/>
  <c r="S954" i="1" s="1"/>
  <c r="T955" i="1"/>
  <c r="S955" i="1" s="1"/>
  <c r="T956" i="1"/>
  <c r="S956" i="1" s="1"/>
  <c r="T957" i="1"/>
  <c r="S957" i="1" s="1"/>
  <c r="T958" i="1"/>
  <c r="S958" i="1" s="1"/>
  <c r="T959" i="1"/>
  <c r="S959" i="1" s="1"/>
  <c r="T960" i="1"/>
  <c r="S960" i="1" s="1"/>
  <c r="T961" i="1"/>
  <c r="S961" i="1" s="1"/>
  <c r="T962" i="1"/>
  <c r="S962" i="1" s="1"/>
  <c r="T963" i="1"/>
  <c r="S963" i="1" s="1"/>
  <c r="T964" i="1"/>
  <c r="S964" i="1" s="1"/>
  <c r="T965" i="1"/>
  <c r="S965" i="1" s="1"/>
  <c r="T966" i="1"/>
  <c r="S966" i="1" s="1"/>
  <c r="T967" i="1"/>
  <c r="S967" i="1" s="1"/>
  <c r="T968" i="1"/>
  <c r="S968" i="1" s="1"/>
  <c r="T969" i="1"/>
  <c r="S969" i="1" s="1"/>
  <c r="T970" i="1"/>
  <c r="S970" i="1" s="1"/>
  <c r="T971" i="1"/>
  <c r="S971" i="1" s="1"/>
  <c r="T972" i="1"/>
  <c r="S972" i="1" s="1"/>
  <c r="T973" i="1"/>
  <c r="S973" i="1" s="1"/>
  <c r="T974" i="1"/>
  <c r="S974" i="1" s="1"/>
  <c r="T975" i="1"/>
  <c r="S975" i="1" s="1"/>
  <c r="T976" i="1"/>
  <c r="S976" i="1" s="1"/>
  <c r="T977" i="1"/>
  <c r="S977" i="1" s="1"/>
  <c r="T978" i="1"/>
  <c r="S978" i="1" s="1"/>
  <c r="T979" i="1"/>
  <c r="S979" i="1" s="1"/>
  <c r="T980" i="1"/>
  <c r="S980" i="1" s="1"/>
  <c r="T981" i="1"/>
  <c r="S981" i="1" s="1"/>
  <c r="T982" i="1"/>
  <c r="S982" i="1" s="1"/>
  <c r="T983" i="1"/>
  <c r="S983" i="1" s="1"/>
  <c r="T984" i="1"/>
  <c r="S984" i="1" s="1"/>
  <c r="T985" i="1"/>
  <c r="S985" i="1" s="1"/>
  <c r="T986" i="1"/>
  <c r="S986" i="1" s="1"/>
  <c r="T987" i="1"/>
  <c r="S987" i="1" s="1"/>
  <c r="T988" i="1"/>
  <c r="S988" i="1" s="1"/>
  <c r="T989" i="1"/>
  <c r="S989" i="1" s="1"/>
  <c r="T990" i="1"/>
  <c r="S990" i="1" s="1"/>
  <c r="T991" i="1"/>
  <c r="S991" i="1" s="1"/>
  <c r="T992" i="1"/>
  <c r="S992" i="1" s="1"/>
  <c r="T993" i="1"/>
  <c r="S993" i="1" s="1"/>
  <c r="T994" i="1"/>
  <c r="S994" i="1" s="1"/>
  <c r="T995" i="1"/>
  <c r="S995" i="1" s="1"/>
  <c r="T996" i="1"/>
  <c r="S996" i="1" s="1"/>
  <c r="T997" i="1"/>
  <c r="S997" i="1" s="1"/>
  <c r="T998" i="1"/>
  <c r="S998" i="1" s="1"/>
  <c r="T999" i="1"/>
  <c r="S999" i="1" s="1"/>
  <c r="T1000" i="1"/>
  <c r="S1000" i="1" s="1"/>
  <c r="T1001" i="1"/>
  <c r="S1001" i="1" s="1"/>
  <c r="T1002" i="1"/>
  <c r="S1002" i="1" s="1"/>
  <c r="T1003" i="1"/>
  <c r="S1003" i="1" s="1"/>
  <c r="T1004" i="1"/>
  <c r="S1004" i="1" s="1"/>
  <c r="T1005" i="1"/>
  <c r="S1005" i="1" s="1"/>
  <c r="T1006" i="1"/>
  <c r="S1006" i="1" s="1"/>
  <c r="T1007" i="1"/>
  <c r="S1007" i="1" s="1"/>
  <c r="T1008" i="1"/>
  <c r="S1008" i="1" s="1"/>
  <c r="T1009" i="1"/>
  <c r="S1009" i="1" s="1"/>
  <c r="T1010" i="1"/>
  <c r="S1010" i="1" s="1"/>
  <c r="T1011" i="1"/>
  <c r="S1011" i="1" s="1"/>
  <c r="T1012" i="1"/>
  <c r="S1012" i="1" s="1"/>
  <c r="T1013" i="1"/>
  <c r="S1013" i="1" s="1"/>
  <c r="T1014" i="1"/>
  <c r="S1014" i="1" s="1"/>
  <c r="T1015" i="1"/>
  <c r="S1015" i="1" s="1"/>
  <c r="T1016" i="1"/>
  <c r="S1016" i="1" s="1"/>
  <c r="T1017" i="1"/>
  <c r="S1017" i="1" s="1"/>
  <c r="T1018" i="1"/>
  <c r="S1018" i="1" s="1"/>
  <c r="T1019" i="1"/>
  <c r="S1019" i="1" s="1"/>
  <c r="T1020" i="1"/>
  <c r="S1020" i="1" s="1"/>
  <c r="T1021" i="1"/>
  <c r="S1021" i="1" s="1"/>
  <c r="T1022" i="1"/>
  <c r="S1022" i="1" s="1"/>
  <c r="T1023" i="1"/>
  <c r="S1023" i="1" s="1"/>
  <c r="T1024" i="1"/>
  <c r="S1024" i="1" s="1"/>
  <c r="T1025" i="1"/>
  <c r="S1025" i="1" s="1"/>
  <c r="T1026" i="1"/>
  <c r="S1026" i="1" s="1"/>
  <c r="T1027" i="1"/>
  <c r="S1027" i="1" s="1"/>
  <c r="T1028" i="1"/>
  <c r="S1028" i="1" s="1"/>
  <c r="T1029" i="1"/>
  <c r="S1029" i="1" s="1"/>
  <c r="T1030" i="1"/>
  <c r="S1030" i="1" s="1"/>
  <c r="T1031" i="1"/>
  <c r="S1031" i="1" s="1"/>
  <c r="T1032" i="1"/>
  <c r="S1032" i="1" s="1"/>
  <c r="T1033" i="1"/>
  <c r="S1033" i="1" s="1"/>
  <c r="T1034" i="1"/>
  <c r="S1034" i="1" s="1"/>
  <c r="T1035" i="1"/>
  <c r="S1035" i="1" s="1"/>
  <c r="T1036" i="1"/>
  <c r="S1036" i="1" s="1"/>
  <c r="T1037" i="1"/>
  <c r="S1037" i="1" s="1"/>
  <c r="T1038" i="1"/>
  <c r="S1038" i="1" s="1"/>
  <c r="T1039" i="1"/>
  <c r="S1039" i="1" s="1"/>
  <c r="T1040" i="1"/>
  <c r="S1040" i="1" s="1"/>
  <c r="T1041" i="1"/>
  <c r="S1041" i="1" s="1"/>
  <c r="T1042" i="1"/>
  <c r="S1042" i="1" s="1"/>
  <c r="T1043" i="1"/>
  <c r="S1043" i="1" s="1"/>
  <c r="T1044" i="1"/>
  <c r="S1044" i="1" s="1"/>
  <c r="T1045" i="1"/>
  <c r="S1045" i="1" s="1"/>
  <c r="T1046" i="1"/>
  <c r="S1046" i="1" s="1"/>
  <c r="T1047" i="1"/>
  <c r="S1047" i="1" s="1"/>
  <c r="T1048" i="1"/>
  <c r="S1048" i="1" s="1"/>
  <c r="T1049" i="1"/>
  <c r="S1049" i="1" s="1"/>
  <c r="T1050" i="1"/>
  <c r="S1050" i="1" s="1"/>
  <c r="T1051" i="1"/>
  <c r="S1051" i="1" s="1"/>
  <c r="T1052" i="1"/>
  <c r="S1052" i="1" s="1"/>
  <c r="T1053" i="1"/>
  <c r="S1053" i="1" s="1"/>
  <c r="T1054" i="1"/>
  <c r="S1054" i="1" s="1"/>
  <c r="T1055" i="1"/>
  <c r="S1055" i="1" s="1"/>
  <c r="T1056" i="1"/>
  <c r="S1056" i="1" s="1"/>
  <c r="T1057" i="1"/>
  <c r="S1057" i="1" s="1"/>
  <c r="T1058" i="1"/>
  <c r="S1058" i="1" s="1"/>
  <c r="T1059" i="1"/>
  <c r="S1059" i="1" s="1"/>
  <c r="T1060" i="1"/>
  <c r="S1060" i="1" s="1"/>
  <c r="T1061" i="1"/>
  <c r="S1061" i="1" s="1"/>
  <c r="T1062" i="1"/>
  <c r="S1062" i="1" s="1"/>
  <c r="T1063" i="1"/>
  <c r="S1063" i="1" s="1"/>
  <c r="T1064" i="1"/>
  <c r="S1064" i="1" s="1"/>
  <c r="T1065" i="1"/>
  <c r="S1065" i="1" s="1"/>
  <c r="T1066" i="1"/>
  <c r="S1066" i="1" s="1"/>
  <c r="T1067" i="1"/>
  <c r="S1067" i="1" s="1"/>
  <c r="T1068" i="1"/>
  <c r="S1068" i="1" s="1"/>
  <c r="T1069" i="1"/>
  <c r="S1069" i="1" s="1"/>
  <c r="T1070" i="1"/>
  <c r="S1070" i="1" s="1"/>
  <c r="T1071" i="1"/>
  <c r="S1071" i="1" s="1"/>
  <c r="T1072" i="1"/>
  <c r="S1072" i="1" s="1"/>
  <c r="T1073" i="1"/>
  <c r="S1073" i="1" s="1"/>
  <c r="T1074" i="1"/>
  <c r="S1074" i="1" s="1"/>
  <c r="T1075" i="1"/>
  <c r="S1075" i="1" s="1"/>
  <c r="T1076" i="1"/>
  <c r="S1076" i="1" s="1"/>
  <c r="T1077" i="1"/>
  <c r="S1077" i="1" s="1"/>
  <c r="T1078" i="1"/>
  <c r="S1078" i="1" s="1"/>
  <c r="T1079" i="1"/>
  <c r="S1079" i="1" s="1"/>
  <c r="T1080" i="1"/>
  <c r="S1080" i="1" s="1"/>
  <c r="T1081" i="1"/>
  <c r="S1081" i="1" s="1"/>
  <c r="T1082" i="1"/>
  <c r="S1082" i="1" s="1"/>
  <c r="T1083" i="1"/>
  <c r="S1083" i="1" s="1"/>
  <c r="T1084" i="1"/>
  <c r="S1084" i="1" s="1"/>
  <c r="T1085" i="1"/>
  <c r="S1085" i="1" s="1"/>
  <c r="T1086" i="1"/>
  <c r="S1086" i="1" s="1"/>
  <c r="T1087" i="1"/>
  <c r="S1087" i="1" s="1"/>
  <c r="T1088" i="1"/>
  <c r="S1088" i="1" s="1"/>
  <c r="T1089" i="1"/>
  <c r="S1089" i="1" s="1"/>
  <c r="T1090" i="1"/>
  <c r="S1090" i="1" s="1"/>
  <c r="T1091" i="1"/>
  <c r="S1091" i="1" s="1"/>
  <c r="T1092" i="1"/>
  <c r="S1092" i="1" s="1"/>
  <c r="T1093" i="1"/>
  <c r="S1093" i="1" s="1"/>
  <c r="T1094" i="1"/>
  <c r="S1094" i="1" s="1"/>
  <c r="T1095" i="1"/>
  <c r="S1095" i="1" s="1"/>
  <c r="T1096" i="1"/>
  <c r="S1096" i="1" s="1"/>
  <c r="T1097" i="1"/>
  <c r="S1097" i="1" s="1"/>
  <c r="T1098" i="1"/>
  <c r="S1098" i="1" s="1"/>
  <c r="T1099" i="1"/>
  <c r="S1099" i="1" s="1"/>
  <c r="T1100" i="1"/>
  <c r="S1100" i="1" s="1"/>
  <c r="T1101" i="1"/>
  <c r="S1101" i="1" s="1"/>
  <c r="T1102" i="1"/>
  <c r="S1102" i="1" s="1"/>
  <c r="T1103" i="1"/>
  <c r="S1103" i="1" s="1"/>
  <c r="T1104" i="1"/>
  <c r="S1104" i="1" s="1"/>
  <c r="T1105" i="1"/>
  <c r="S1105" i="1" s="1"/>
  <c r="T1106" i="1"/>
  <c r="S1106" i="1" s="1"/>
  <c r="T1107" i="1"/>
  <c r="S1107" i="1" s="1"/>
  <c r="T1108" i="1"/>
  <c r="S1108" i="1" s="1"/>
  <c r="T1109" i="1"/>
  <c r="S1109" i="1" s="1"/>
  <c r="T1110" i="1"/>
  <c r="S1110" i="1" s="1"/>
  <c r="T1111" i="1"/>
  <c r="S1111" i="1" s="1"/>
  <c r="T1112" i="1"/>
  <c r="S1112" i="1" s="1"/>
  <c r="T1113" i="1"/>
  <c r="S1113" i="1" s="1"/>
  <c r="T1114" i="1"/>
  <c r="S1114" i="1" s="1"/>
  <c r="T1115" i="1"/>
  <c r="S1115" i="1" s="1"/>
  <c r="T1116" i="1"/>
  <c r="S1116" i="1" s="1"/>
  <c r="T1117" i="1"/>
  <c r="S1117" i="1" s="1"/>
  <c r="T1118" i="1"/>
  <c r="S1118" i="1" s="1"/>
  <c r="T1119" i="1"/>
  <c r="S1119" i="1" s="1"/>
  <c r="T1120" i="1"/>
  <c r="S1120" i="1" s="1"/>
  <c r="T1121" i="1"/>
  <c r="S1121" i="1" s="1"/>
  <c r="T1122" i="1"/>
  <c r="S1122" i="1" s="1"/>
  <c r="T1123" i="1"/>
  <c r="S1123" i="1" s="1"/>
  <c r="T1124" i="1"/>
  <c r="S1124" i="1" s="1"/>
  <c r="T1125" i="1"/>
  <c r="S1125" i="1" s="1"/>
  <c r="T1126" i="1"/>
  <c r="S1126" i="1" s="1"/>
  <c r="T1127" i="1"/>
  <c r="S1127" i="1" s="1"/>
  <c r="T1128" i="1"/>
  <c r="S1128" i="1" s="1"/>
  <c r="T1129" i="1"/>
  <c r="S1129" i="1" s="1"/>
  <c r="T1130" i="1"/>
  <c r="S1130" i="1" s="1"/>
  <c r="T1131" i="1"/>
  <c r="S1131" i="1" s="1"/>
  <c r="T1132" i="1"/>
  <c r="S1132" i="1" s="1"/>
  <c r="T1133" i="1"/>
  <c r="S1133" i="1" s="1"/>
  <c r="T1134" i="1"/>
  <c r="S1134" i="1" s="1"/>
  <c r="T1135" i="1"/>
  <c r="S1135" i="1" s="1"/>
  <c r="T1136" i="1"/>
  <c r="S1136" i="1" s="1"/>
  <c r="T1137" i="1"/>
  <c r="S1137" i="1" s="1"/>
  <c r="T1138" i="1"/>
  <c r="S1138" i="1" s="1"/>
  <c r="T1139" i="1"/>
  <c r="S1139" i="1" s="1"/>
  <c r="T1140" i="1"/>
  <c r="S1140" i="1" s="1"/>
  <c r="T1141" i="1"/>
  <c r="S1141" i="1" s="1"/>
  <c r="T1142" i="1"/>
  <c r="S1142" i="1" s="1"/>
  <c r="T1143" i="1"/>
  <c r="S1143" i="1" s="1"/>
  <c r="T1144" i="1"/>
  <c r="S1144" i="1" s="1"/>
  <c r="T1145" i="1"/>
  <c r="S1145" i="1" s="1"/>
  <c r="T1146" i="1"/>
  <c r="S1146" i="1" s="1"/>
  <c r="T1147" i="1"/>
  <c r="S1147" i="1" s="1"/>
  <c r="T1148" i="1"/>
  <c r="S1148" i="1" s="1"/>
  <c r="T1149" i="1"/>
  <c r="S1149" i="1" s="1"/>
  <c r="T1150" i="1"/>
  <c r="S1150" i="1" s="1"/>
  <c r="T1151" i="1"/>
  <c r="S1151" i="1" s="1"/>
  <c r="T1152" i="1"/>
  <c r="S1152" i="1" s="1"/>
  <c r="T1153" i="1"/>
  <c r="S1153" i="1" s="1"/>
  <c r="T1154" i="1"/>
  <c r="S1154" i="1" s="1"/>
  <c r="T1155" i="1"/>
  <c r="S1155" i="1" s="1"/>
  <c r="T1156" i="1"/>
  <c r="S1156" i="1" s="1"/>
  <c r="T1157" i="1"/>
  <c r="S1157" i="1" s="1"/>
  <c r="T1158" i="1"/>
  <c r="S1158" i="1" s="1"/>
  <c r="T1159" i="1"/>
  <c r="S1159" i="1" s="1"/>
  <c r="T1160" i="1"/>
  <c r="S1160" i="1" s="1"/>
  <c r="T1161" i="1"/>
  <c r="S1161" i="1" s="1"/>
  <c r="T1162" i="1"/>
  <c r="S1162" i="1" s="1"/>
  <c r="T1163" i="1"/>
  <c r="S1163" i="1" s="1"/>
  <c r="T1164" i="1"/>
  <c r="S1164" i="1" s="1"/>
  <c r="T1165" i="1"/>
  <c r="S1165" i="1" s="1"/>
  <c r="T1166" i="1"/>
  <c r="S1166" i="1" s="1"/>
  <c r="T1167" i="1"/>
  <c r="S1167" i="1" s="1"/>
  <c r="T1168" i="1"/>
  <c r="S1168" i="1" s="1"/>
  <c r="T1169" i="1"/>
  <c r="S1169" i="1" s="1"/>
  <c r="T1170" i="1"/>
  <c r="S1170" i="1" s="1"/>
  <c r="T1171" i="1"/>
  <c r="S1171" i="1" s="1"/>
  <c r="T1172" i="1"/>
  <c r="S1172" i="1" s="1"/>
  <c r="T1173" i="1"/>
  <c r="S1173" i="1" s="1"/>
  <c r="T1174" i="1"/>
  <c r="S1174" i="1" s="1"/>
  <c r="T1175" i="1"/>
  <c r="S1175" i="1" s="1"/>
  <c r="T1176" i="1"/>
  <c r="S1176" i="1" s="1"/>
  <c r="T1177" i="1"/>
  <c r="S1177" i="1" s="1"/>
  <c r="T1178" i="1"/>
  <c r="S1178" i="1" s="1"/>
  <c r="T1179" i="1"/>
  <c r="S1179" i="1" s="1"/>
  <c r="T1180" i="1"/>
  <c r="S1180" i="1" s="1"/>
  <c r="T1181" i="1"/>
  <c r="S1181" i="1" s="1"/>
  <c r="T1182" i="1"/>
  <c r="S1182" i="1" s="1"/>
  <c r="T1183" i="1"/>
  <c r="S1183" i="1" s="1"/>
  <c r="T1184" i="1"/>
  <c r="S1184" i="1" s="1"/>
  <c r="T1185" i="1"/>
  <c r="S1185" i="1" s="1"/>
  <c r="T1186" i="1"/>
  <c r="S1186" i="1" s="1"/>
  <c r="T1187" i="1"/>
  <c r="S1187" i="1" s="1"/>
  <c r="T1188" i="1"/>
  <c r="S1188" i="1" s="1"/>
  <c r="T1189" i="1"/>
  <c r="S1189" i="1" s="1"/>
  <c r="T1190" i="1"/>
  <c r="S1190" i="1" s="1"/>
  <c r="T1191" i="1"/>
  <c r="S1191" i="1" s="1"/>
  <c r="T1192" i="1"/>
  <c r="S1192" i="1" s="1"/>
  <c r="T1193" i="1"/>
  <c r="S1193" i="1" s="1"/>
  <c r="T1194" i="1"/>
  <c r="S1194" i="1" s="1"/>
  <c r="T1195" i="1"/>
  <c r="S1195" i="1" s="1"/>
  <c r="T1196" i="1"/>
  <c r="S1196" i="1" s="1"/>
  <c r="T1197" i="1"/>
  <c r="S1197" i="1" s="1"/>
  <c r="T1198" i="1"/>
  <c r="S1198" i="1" s="1"/>
  <c r="T1199" i="1"/>
  <c r="S1199" i="1" s="1"/>
  <c r="T1200" i="1"/>
  <c r="S1200" i="1" s="1"/>
  <c r="T1201" i="1"/>
  <c r="S1201" i="1" s="1"/>
  <c r="T1202" i="1"/>
  <c r="S1202" i="1" s="1"/>
  <c r="T1203" i="1"/>
  <c r="S1203" i="1" s="1"/>
  <c r="T1204" i="1"/>
  <c r="S1204" i="1" s="1"/>
  <c r="T1205" i="1"/>
  <c r="S1205" i="1" s="1"/>
  <c r="T1206" i="1"/>
  <c r="S1206" i="1" s="1"/>
  <c r="T1207" i="1"/>
  <c r="S1207" i="1" s="1"/>
  <c r="T1208" i="1"/>
  <c r="S1208" i="1" s="1"/>
  <c r="T1209" i="1"/>
  <c r="S1209" i="1" s="1"/>
  <c r="T1210" i="1"/>
  <c r="S1210" i="1" s="1"/>
  <c r="T1211" i="1"/>
  <c r="S1211" i="1" s="1"/>
  <c r="T1212" i="1"/>
  <c r="S1212" i="1" s="1"/>
  <c r="T1213" i="1"/>
  <c r="S1213" i="1" s="1"/>
  <c r="T1214" i="1"/>
  <c r="S1214" i="1" s="1"/>
  <c r="T1215" i="1"/>
  <c r="S1215" i="1" s="1"/>
  <c r="T1216" i="1"/>
  <c r="S1216" i="1" s="1"/>
  <c r="T1217" i="1"/>
  <c r="S1217" i="1" s="1"/>
  <c r="T1218" i="1"/>
  <c r="S1218" i="1" s="1"/>
  <c r="T1219" i="1"/>
  <c r="S1219" i="1" s="1"/>
  <c r="T1220" i="1"/>
  <c r="S1220" i="1" s="1"/>
  <c r="T1221" i="1"/>
  <c r="S1221" i="1" s="1"/>
  <c r="T1222" i="1"/>
  <c r="S1222" i="1" s="1"/>
  <c r="T1223" i="1"/>
  <c r="S1223" i="1" s="1"/>
  <c r="T1224" i="1"/>
  <c r="S1224" i="1" s="1"/>
  <c r="T1225" i="1"/>
  <c r="S1225" i="1" s="1"/>
  <c r="T1226" i="1"/>
  <c r="S1226" i="1" s="1"/>
  <c r="T1227" i="1"/>
  <c r="S1227" i="1" s="1"/>
  <c r="T1228" i="1"/>
  <c r="S1228" i="1" s="1"/>
  <c r="T1229" i="1"/>
  <c r="S1229" i="1" s="1"/>
  <c r="T1230" i="1"/>
  <c r="S1230" i="1" s="1"/>
  <c r="T1231" i="1"/>
  <c r="S1231" i="1" s="1"/>
  <c r="T1232" i="1"/>
  <c r="S1232" i="1" s="1"/>
  <c r="T1233" i="1"/>
  <c r="S1233" i="1" s="1"/>
  <c r="T1234" i="1"/>
  <c r="S1234" i="1" s="1"/>
  <c r="T1235" i="1"/>
  <c r="S1235" i="1" s="1"/>
  <c r="T1236" i="1"/>
  <c r="S1236" i="1" s="1"/>
  <c r="T1237" i="1"/>
  <c r="S1237" i="1" s="1"/>
  <c r="T1238" i="1"/>
  <c r="S1238" i="1" s="1"/>
  <c r="T1239" i="1"/>
  <c r="S1239" i="1" s="1"/>
  <c r="T1240" i="1"/>
  <c r="S1240" i="1" s="1"/>
  <c r="T1241" i="1"/>
  <c r="S1241" i="1" s="1"/>
  <c r="T1242" i="1"/>
  <c r="S1242" i="1" s="1"/>
  <c r="T1243" i="1"/>
  <c r="S1243" i="1" s="1"/>
  <c r="T1244" i="1"/>
  <c r="S1244" i="1" s="1"/>
  <c r="T1245" i="1"/>
  <c r="S1245" i="1" s="1"/>
  <c r="T1246" i="1"/>
  <c r="S1246" i="1" s="1"/>
  <c r="T1247" i="1"/>
  <c r="S1247" i="1" s="1"/>
  <c r="T1248" i="1"/>
  <c r="S1248" i="1" s="1"/>
  <c r="T1249" i="1"/>
  <c r="S1249" i="1" s="1"/>
  <c r="T1250" i="1"/>
  <c r="S1250" i="1" s="1"/>
  <c r="T1251" i="1"/>
  <c r="S1251" i="1" s="1"/>
  <c r="T1252" i="1"/>
  <c r="S1252" i="1" s="1"/>
  <c r="T1253" i="1"/>
  <c r="S1253" i="1" s="1"/>
  <c r="T1254" i="1"/>
  <c r="S1254" i="1" s="1"/>
  <c r="T1255" i="1"/>
  <c r="S1255" i="1" s="1"/>
  <c r="T1256" i="1"/>
  <c r="S1256" i="1" s="1"/>
  <c r="T1257" i="1"/>
  <c r="S1257" i="1" s="1"/>
  <c r="T1258" i="1"/>
  <c r="S1258" i="1" s="1"/>
  <c r="T1259" i="1"/>
  <c r="S1259" i="1" s="1"/>
  <c r="T1260" i="1"/>
  <c r="S1260" i="1" s="1"/>
  <c r="T1261" i="1"/>
  <c r="S1261" i="1" s="1"/>
  <c r="T1262" i="1"/>
  <c r="S1262" i="1" s="1"/>
  <c r="T1263" i="1"/>
  <c r="S1263" i="1" s="1"/>
  <c r="T1264" i="1"/>
  <c r="S1264" i="1" s="1"/>
  <c r="T1265" i="1"/>
  <c r="S1265" i="1" s="1"/>
  <c r="T1266" i="1"/>
  <c r="S1266" i="1" s="1"/>
  <c r="T1267" i="1"/>
  <c r="S1267" i="1" s="1"/>
  <c r="T1268" i="1"/>
  <c r="S1268" i="1" s="1"/>
  <c r="T1269" i="1"/>
  <c r="S1269" i="1" s="1"/>
  <c r="T1270" i="1"/>
  <c r="S1270" i="1" s="1"/>
  <c r="T1271" i="1"/>
  <c r="S1271" i="1" s="1"/>
  <c r="T1272" i="1"/>
  <c r="S1272" i="1" s="1"/>
  <c r="T1273" i="1"/>
  <c r="S1273" i="1" s="1"/>
  <c r="T1274" i="1"/>
  <c r="S1274" i="1" s="1"/>
  <c r="T1275" i="1"/>
  <c r="S1275" i="1" s="1"/>
  <c r="T1276" i="1"/>
  <c r="S1276" i="1" s="1"/>
  <c r="T1277" i="1"/>
  <c r="S1277" i="1" s="1"/>
  <c r="T1278" i="1"/>
  <c r="S1278" i="1" s="1"/>
  <c r="T1279" i="1"/>
  <c r="S1279" i="1" s="1"/>
  <c r="T1280" i="1"/>
  <c r="S1280" i="1" s="1"/>
  <c r="T1281" i="1"/>
  <c r="S1281" i="1" s="1"/>
  <c r="T1282" i="1"/>
  <c r="S1282" i="1" s="1"/>
  <c r="T1283" i="1"/>
  <c r="S1283" i="1" s="1"/>
  <c r="T1284" i="1"/>
  <c r="S1284" i="1" s="1"/>
  <c r="T1285" i="1"/>
  <c r="S1285" i="1" s="1"/>
  <c r="T1286" i="1"/>
  <c r="S1286" i="1" s="1"/>
  <c r="T1287" i="1"/>
  <c r="S1287" i="1" s="1"/>
  <c r="T1288" i="1"/>
  <c r="S1288" i="1" s="1"/>
  <c r="T1289" i="1"/>
  <c r="S1289" i="1" s="1"/>
  <c r="T1290" i="1"/>
  <c r="S1290" i="1" s="1"/>
  <c r="T1291" i="1"/>
  <c r="S1291" i="1" s="1"/>
  <c r="T1292" i="1"/>
  <c r="S1292" i="1" s="1"/>
  <c r="T1293" i="1"/>
  <c r="S1293" i="1" s="1"/>
  <c r="T1294" i="1"/>
  <c r="S1294" i="1" s="1"/>
  <c r="T1295" i="1"/>
  <c r="S1295" i="1" s="1"/>
  <c r="T1296" i="1"/>
  <c r="S1296" i="1" s="1"/>
  <c r="T1297" i="1"/>
  <c r="S1297" i="1" s="1"/>
  <c r="T1298" i="1"/>
  <c r="S1298" i="1" s="1"/>
  <c r="T1299" i="1"/>
  <c r="S1299" i="1" s="1"/>
  <c r="T1300" i="1"/>
  <c r="S1300" i="1" s="1"/>
  <c r="T1301" i="1"/>
  <c r="S1301" i="1" s="1"/>
  <c r="T1302" i="1"/>
  <c r="S1302" i="1" s="1"/>
  <c r="T1303" i="1"/>
  <c r="S1303" i="1" s="1"/>
  <c r="T1304" i="1"/>
  <c r="S1304" i="1" s="1"/>
  <c r="T1305" i="1"/>
  <c r="S1305" i="1" s="1"/>
  <c r="T1306" i="1"/>
  <c r="S1306" i="1" s="1"/>
  <c r="T1307" i="1"/>
  <c r="S1307" i="1" s="1"/>
  <c r="T1308" i="1"/>
  <c r="S1308" i="1" s="1"/>
  <c r="T1309" i="1"/>
  <c r="S1309" i="1" s="1"/>
  <c r="T1310" i="1"/>
  <c r="S1310" i="1" s="1"/>
  <c r="T1311" i="1"/>
  <c r="S1311" i="1" s="1"/>
  <c r="T1312" i="1"/>
  <c r="S1312" i="1" s="1"/>
  <c r="T1313" i="1"/>
  <c r="S1313" i="1" s="1"/>
  <c r="T1314" i="1"/>
  <c r="S1314" i="1" s="1"/>
  <c r="T1315" i="1"/>
  <c r="S1315" i="1" s="1"/>
  <c r="T1316" i="1"/>
  <c r="S1316" i="1" s="1"/>
  <c r="T1317" i="1"/>
  <c r="S1317" i="1" s="1"/>
  <c r="T1318" i="1"/>
  <c r="S1318" i="1" s="1"/>
  <c r="T1319" i="1"/>
  <c r="S1319" i="1" s="1"/>
  <c r="T1320" i="1"/>
  <c r="S1320" i="1" s="1"/>
  <c r="T1321" i="1"/>
  <c r="S1321" i="1" s="1"/>
  <c r="T1322" i="1"/>
  <c r="S1322" i="1" s="1"/>
  <c r="T1323" i="1"/>
  <c r="S1323" i="1" s="1"/>
  <c r="T1324" i="1"/>
  <c r="S1324" i="1" s="1"/>
  <c r="T1325" i="1"/>
  <c r="S1325" i="1" s="1"/>
  <c r="T1326" i="1"/>
  <c r="S1326" i="1" s="1"/>
  <c r="T1327" i="1"/>
  <c r="S1327" i="1" s="1"/>
  <c r="T1328" i="1"/>
  <c r="S1328" i="1" s="1"/>
  <c r="T1329" i="1"/>
  <c r="S1329" i="1" s="1"/>
  <c r="T1330" i="1"/>
  <c r="S1330" i="1" s="1"/>
  <c r="T1331" i="1"/>
  <c r="S1331" i="1" s="1"/>
  <c r="T1332" i="1"/>
  <c r="S1332" i="1" s="1"/>
  <c r="T1333" i="1"/>
  <c r="S1333" i="1" s="1"/>
  <c r="T1334" i="1"/>
  <c r="S1334" i="1" s="1"/>
  <c r="T1335" i="1"/>
  <c r="S1335" i="1" s="1"/>
  <c r="T1336" i="1"/>
  <c r="S1336" i="1" s="1"/>
  <c r="T1337" i="1"/>
  <c r="S1337" i="1" s="1"/>
  <c r="T1338" i="1"/>
  <c r="S1338" i="1" s="1"/>
  <c r="T1339" i="1"/>
  <c r="S1339" i="1" s="1"/>
  <c r="T1340" i="1"/>
  <c r="S1340" i="1" s="1"/>
  <c r="T1341" i="1"/>
  <c r="S1341" i="1" s="1"/>
  <c r="T1342" i="1"/>
  <c r="S1342" i="1" s="1"/>
  <c r="T1343" i="1"/>
  <c r="S1343" i="1" s="1"/>
  <c r="T1344" i="1"/>
  <c r="S1344" i="1" s="1"/>
  <c r="T1345" i="1"/>
  <c r="S1345" i="1" s="1"/>
  <c r="T1346" i="1"/>
  <c r="S1346" i="1" s="1"/>
  <c r="T1347" i="1"/>
  <c r="S1347" i="1" s="1"/>
  <c r="T1348" i="1"/>
  <c r="S1348" i="1" s="1"/>
  <c r="T1349" i="1"/>
  <c r="S1349" i="1" s="1"/>
  <c r="T1350" i="1"/>
  <c r="S1350" i="1" s="1"/>
  <c r="T1351" i="1"/>
  <c r="S1351" i="1" s="1"/>
  <c r="T1352" i="1"/>
  <c r="S1352" i="1" s="1"/>
  <c r="T1353" i="1"/>
  <c r="S1353" i="1" s="1"/>
  <c r="T1354" i="1"/>
  <c r="S1354" i="1" s="1"/>
  <c r="T1355" i="1"/>
  <c r="S1355" i="1" s="1"/>
  <c r="T1356" i="1"/>
  <c r="S1356" i="1" s="1"/>
  <c r="T1357" i="1"/>
  <c r="S1357" i="1" s="1"/>
  <c r="T1358" i="1"/>
  <c r="S1358" i="1" s="1"/>
  <c r="T1359" i="1"/>
  <c r="S1359" i="1" s="1"/>
  <c r="T1360" i="1"/>
  <c r="S1360" i="1" s="1"/>
  <c r="T1361" i="1"/>
  <c r="S1361" i="1" s="1"/>
  <c r="T1362" i="1"/>
  <c r="S1362" i="1" s="1"/>
  <c r="T1363" i="1"/>
  <c r="S1363" i="1" s="1"/>
  <c r="T1364" i="1"/>
  <c r="S1364" i="1" s="1"/>
  <c r="T1365" i="1"/>
  <c r="S1365" i="1" s="1"/>
  <c r="T1366" i="1"/>
  <c r="S1366" i="1" s="1"/>
  <c r="T1367" i="1"/>
  <c r="S1367" i="1" s="1"/>
  <c r="T1368" i="1"/>
  <c r="S1368" i="1" s="1"/>
  <c r="T1369" i="1"/>
  <c r="S1369" i="1" s="1"/>
  <c r="T1370" i="1"/>
  <c r="S1370" i="1" s="1"/>
  <c r="T1371" i="1"/>
  <c r="S1371" i="1" s="1"/>
  <c r="T1372" i="1"/>
  <c r="S1372" i="1" s="1"/>
  <c r="T1373" i="1"/>
  <c r="S1373" i="1" s="1"/>
  <c r="T1374" i="1"/>
  <c r="S1374" i="1" s="1"/>
  <c r="T1375" i="1"/>
  <c r="S1375" i="1" s="1"/>
  <c r="T1376" i="1"/>
  <c r="S1376" i="1" s="1"/>
  <c r="T1377" i="1"/>
  <c r="S1377" i="1" s="1"/>
  <c r="T1378" i="1"/>
  <c r="S1378" i="1" s="1"/>
  <c r="T1379" i="1"/>
  <c r="S1379" i="1" s="1"/>
  <c r="T1380" i="1"/>
  <c r="S1380" i="1" s="1"/>
  <c r="T1381" i="1"/>
  <c r="S1381" i="1" s="1"/>
  <c r="T1382" i="1"/>
  <c r="S1382" i="1" s="1"/>
  <c r="T1383" i="1"/>
  <c r="S1383" i="1" s="1"/>
  <c r="T1384" i="1"/>
  <c r="S1384" i="1" s="1"/>
  <c r="T1385" i="1"/>
  <c r="S1385" i="1" s="1"/>
  <c r="T1386" i="1"/>
  <c r="S1386" i="1" s="1"/>
  <c r="T1387" i="1"/>
  <c r="S1387" i="1" s="1"/>
  <c r="T1388" i="1"/>
  <c r="S1388" i="1" s="1"/>
  <c r="T1389" i="1"/>
  <c r="S1389" i="1" s="1"/>
  <c r="T1390" i="1"/>
  <c r="S1390" i="1" s="1"/>
  <c r="T1391" i="1"/>
  <c r="S1391" i="1" s="1"/>
  <c r="T1392" i="1"/>
  <c r="S1392" i="1" s="1"/>
  <c r="T1393" i="1"/>
  <c r="S1393" i="1" s="1"/>
  <c r="T1394" i="1"/>
  <c r="S1394" i="1" s="1"/>
  <c r="T1395" i="1"/>
  <c r="S1395" i="1" s="1"/>
  <c r="T1396" i="1"/>
  <c r="S1396" i="1" s="1"/>
  <c r="T1397" i="1"/>
  <c r="S1397" i="1" s="1"/>
  <c r="T1398" i="1"/>
  <c r="S1398" i="1" s="1"/>
  <c r="T1399" i="1"/>
  <c r="S1399" i="1" s="1"/>
  <c r="T1400" i="1"/>
  <c r="S1400" i="1" s="1"/>
  <c r="T1401" i="1"/>
  <c r="S1401" i="1" s="1"/>
  <c r="T1402" i="1"/>
  <c r="S1402" i="1" s="1"/>
  <c r="T1403" i="1"/>
  <c r="S1403" i="1" s="1"/>
  <c r="T1404" i="1"/>
  <c r="S1404" i="1" s="1"/>
  <c r="T1405" i="1"/>
  <c r="S1405" i="1" s="1"/>
  <c r="T1406" i="1"/>
  <c r="S1406" i="1" s="1"/>
  <c r="T1407" i="1"/>
  <c r="S1407" i="1" s="1"/>
  <c r="T1408" i="1"/>
  <c r="S1408" i="1" s="1"/>
  <c r="T1409" i="1"/>
  <c r="S1409" i="1" s="1"/>
  <c r="T1410" i="1"/>
  <c r="S1410" i="1" s="1"/>
  <c r="T1411" i="1"/>
  <c r="S1411" i="1" s="1"/>
  <c r="T1412" i="1"/>
  <c r="S1412" i="1" s="1"/>
  <c r="T1413" i="1"/>
  <c r="S1413" i="1" s="1"/>
  <c r="T1414" i="1"/>
  <c r="S1414" i="1" s="1"/>
  <c r="T1415" i="1"/>
  <c r="S1415" i="1" s="1"/>
  <c r="T1416" i="1"/>
  <c r="S1416" i="1" s="1"/>
  <c r="T1417" i="1"/>
  <c r="S1417" i="1" s="1"/>
  <c r="T1418" i="1"/>
  <c r="S1418" i="1" s="1"/>
  <c r="T1419" i="1"/>
  <c r="S1419" i="1" s="1"/>
  <c r="T1420" i="1"/>
  <c r="S1420" i="1" s="1"/>
  <c r="T1421" i="1"/>
  <c r="S1421" i="1" s="1"/>
  <c r="T1422" i="1"/>
  <c r="S1422" i="1" s="1"/>
  <c r="T1423" i="1"/>
  <c r="S1423" i="1" s="1"/>
  <c r="T1424" i="1"/>
  <c r="S1424" i="1" s="1"/>
  <c r="T1425" i="1"/>
  <c r="S1425" i="1" s="1"/>
  <c r="T1426" i="1"/>
  <c r="S1426" i="1" s="1"/>
  <c r="T1427" i="1"/>
  <c r="S1427" i="1" s="1"/>
  <c r="T1428" i="1"/>
  <c r="S1428" i="1" s="1"/>
  <c r="T1429" i="1"/>
  <c r="S1429" i="1" s="1"/>
  <c r="T1430" i="1"/>
  <c r="S1430" i="1" s="1"/>
  <c r="T1431" i="1"/>
  <c r="S1431" i="1" s="1"/>
  <c r="T1432" i="1"/>
  <c r="S1432" i="1" s="1"/>
  <c r="T1433" i="1"/>
  <c r="S1433" i="1" s="1"/>
  <c r="T1434" i="1"/>
  <c r="S1434" i="1" s="1"/>
  <c r="T1435" i="1"/>
  <c r="S1435" i="1" s="1"/>
  <c r="T1436" i="1"/>
  <c r="S1436" i="1" s="1"/>
  <c r="T1437" i="1"/>
  <c r="S1437" i="1" s="1"/>
  <c r="T1438" i="1"/>
  <c r="S1438" i="1" s="1"/>
  <c r="T1439" i="1"/>
  <c r="S1439" i="1" s="1"/>
  <c r="T1440" i="1"/>
  <c r="S1440" i="1" s="1"/>
  <c r="T1441" i="1"/>
  <c r="S1441" i="1" s="1"/>
  <c r="T1442" i="1"/>
  <c r="S1442" i="1" s="1"/>
  <c r="T1443" i="1"/>
  <c r="S1443" i="1" s="1"/>
  <c r="T1444" i="1"/>
  <c r="S1444" i="1" s="1"/>
  <c r="T1445" i="1"/>
  <c r="S1445" i="1" s="1"/>
  <c r="T1446" i="1"/>
  <c r="S1446" i="1" s="1"/>
  <c r="T1447" i="1"/>
  <c r="S1447" i="1" s="1"/>
  <c r="T1448" i="1"/>
  <c r="S1448" i="1" s="1"/>
  <c r="T1449" i="1"/>
  <c r="S1449" i="1" s="1"/>
  <c r="T1450" i="1"/>
  <c r="S1450" i="1" s="1"/>
  <c r="T1451" i="1"/>
  <c r="S1451" i="1" s="1"/>
  <c r="T1452" i="1"/>
  <c r="S1452" i="1" s="1"/>
  <c r="T1453" i="1"/>
  <c r="S1453" i="1" s="1"/>
  <c r="T1454" i="1"/>
  <c r="S1454" i="1" s="1"/>
  <c r="T1455" i="1"/>
  <c r="S1455" i="1" s="1"/>
  <c r="T1456" i="1"/>
  <c r="S1456" i="1" s="1"/>
  <c r="T1457" i="1"/>
  <c r="S1457" i="1" s="1"/>
  <c r="T1458" i="1"/>
  <c r="S1458" i="1" s="1"/>
  <c r="T1459" i="1"/>
  <c r="S1459" i="1" s="1"/>
  <c r="T1460" i="1"/>
  <c r="S1460" i="1" s="1"/>
  <c r="T1461" i="1"/>
  <c r="S1461" i="1" s="1"/>
  <c r="T1462" i="1"/>
  <c r="S1462" i="1" s="1"/>
  <c r="T1463" i="1"/>
  <c r="S1463" i="1" s="1"/>
  <c r="T1464" i="1"/>
  <c r="S1464" i="1" s="1"/>
  <c r="T1465" i="1"/>
  <c r="S1465" i="1" s="1"/>
  <c r="T1466" i="1"/>
  <c r="S1466" i="1" s="1"/>
  <c r="T1467" i="1"/>
  <c r="S1467" i="1" s="1"/>
  <c r="T1468" i="1"/>
  <c r="S1468" i="1" s="1"/>
  <c r="T1469" i="1"/>
  <c r="S1469" i="1" s="1"/>
  <c r="T1470" i="1"/>
  <c r="S1470" i="1" s="1"/>
  <c r="T1471" i="1"/>
  <c r="S1471" i="1" s="1"/>
  <c r="T1472" i="1"/>
  <c r="S1472" i="1" s="1"/>
  <c r="T1473" i="1"/>
  <c r="S1473" i="1" s="1"/>
  <c r="T1474" i="1"/>
  <c r="S1474" i="1" s="1"/>
  <c r="T1475" i="1"/>
  <c r="S1475" i="1" s="1"/>
  <c r="T1476" i="1"/>
  <c r="S1476" i="1" s="1"/>
  <c r="T1477" i="1"/>
  <c r="S1477" i="1" s="1"/>
  <c r="T1478" i="1"/>
  <c r="S1478" i="1" s="1"/>
  <c r="T1479" i="1"/>
  <c r="S1479" i="1" s="1"/>
  <c r="T1480" i="1"/>
  <c r="S1480" i="1" s="1"/>
  <c r="T1481" i="1"/>
  <c r="S1481" i="1" s="1"/>
  <c r="T1482" i="1"/>
  <c r="S1482" i="1" s="1"/>
  <c r="T1483" i="1"/>
  <c r="S1483" i="1" s="1"/>
  <c r="T1484" i="1"/>
  <c r="S1484" i="1" s="1"/>
  <c r="T1485" i="1"/>
  <c r="S1485" i="1" s="1"/>
  <c r="T1486" i="1"/>
  <c r="S1486" i="1" s="1"/>
  <c r="T1487" i="1"/>
  <c r="S1487" i="1" s="1"/>
  <c r="T1488" i="1"/>
  <c r="S1488" i="1" s="1"/>
  <c r="T1489" i="1"/>
  <c r="S1489" i="1" s="1"/>
  <c r="T1490" i="1"/>
  <c r="S1490" i="1" s="1"/>
  <c r="T1491" i="1"/>
  <c r="S1491" i="1" s="1"/>
  <c r="T1492" i="1"/>
  <c r="S1492" i="1" s="1"/>
  <c r="T1493" i="1"/>
  <c r="S1493" i="1" s="1"/>
  <c r="T1494" i="1"/>
  <c r="S1494" i="1" s="1"/>
  <c r="T1495" i="1"/>
  <c r="S1495" i="1" s="1"/>
  <c r="T1496" i="1"/>
  <c r="S1496" i="1" s="1"/>
  <c r="T1497" i="1"/>
  <c r="S1497" i="1" s="1"/>
  <c r="T1498" i="1"/>
  <c r="S1498" i="1" s="1"/>
  <c r="T1499" i="1"/>
  <c r="S1499" i="1" s="1"/>
  <c r="T1500" i="1"/>
  <c r="S1500" i="1" s="1"/>
  <c r="T1501" i="1"/>
  <c r="S1501" i="1" s="1"/>
  <c r="T1502" i="1"/>
  <c r="S1502" i="1" s="1"/>
  <c r="T1503" i="1"/>
  <c r="S1503" i="1" s="1"/>
  <c r="T1504" i="1"/>
  <c r="S1504" i="1" s="1"/>
  <c r="T1505" i="1"/>
  <c r="S1505" i="1" s="1"/>
  <c r="T1506" i="1"/>
  <c r="S1506" i="1" s="1"/>
  <c r="T1507" i="1"/>
  <c r="S1507" i="1" s="1"/>
  <c r="T1508" i="1"/>
  <c r="S1508" i="1" s="1"/>
  <c r="T1509" i="1"/>
  <c r="S1509" i="1" s="1"/>
  <c r="T1510" i="1"/>
  <c r="S1510" i="1" s="1"/>
  <c r="T1511" i="1"/>
  <c r="S1511" i="1" s="1"/>
  <c r="T1512" i="1"/>
  <c r="S1512" i="1" s="1"/>
  <c r="T1513" i="1"/>
  <c r="S1513" i="1" s="1"/>
  <c r="T1514" i="1"/>
  <c r="S1514" i="1" s="1"/>
  <c r="T1515" i="1"/>
  <c r="S1515" i="1" s="1"/>
  <c r="T1516" i="1"/>
  <c r="S1516" i="1" s="1"/>
  <c r="T1517" i="1"/>
  <c r="S1517" i="1" s="1"/>
  <c r="T1518" i="1"/>
  <c r="S1518" i="1" s="1"/>
  <c r="T1519" i="1"/>
  <c r="S1519" i="1" s="1"/>
  <c r="T1520" i="1"/>
  <c r="S1520" i="1" s="1"/>
  <c r="T1521" i="1"/>
  <c r="S1521" i="1" s="1"/>
  <c r="T1522" i="1"/>
  <c r="S1522" i="1" s="1"/>
  <c r="T1523" i="1"/>
  <c r="S1523" i="1" s="1"/>
  <c r="T1524" i="1"/>
  <c r="S1524" i="1" s="1"/>
  <c r="T1525" i="1"/>
  <c r="S1525" i="1" s="1"/>
  <c r="T1526" i="1"/>
  <c r="S1526" i="1" s="1"/>
  <c r="T1527" i="1"/>
  <c r="S1527" i="1" s="1"/>
  <c r="T1528" i="1"/>
  <c r="S1528" i="1" s="1"/>
  <c r="T1529" i="1"/>
  <c r="S1529" i="1" s="1"/>
  <c r="T1530" i="1"/>
  <c r="S1530" i="1" s="1"/>
  <c r="T1531" i="1"/>
  <c r="S1531" i="1" s="1"/>
  <c r="T1532" i="1"/>
  <c r="S1532" i="1" s="1"/>
  <c r="T1533" i="1"/>
  <c r="S1533" i="1" s="1"/>
  <c r="T1534" i="1"/>
  <c r="S1534" i="1" s="1"/>
  <c r="T1535" i="1"/>
  <c r="S1535" i="1" s="1"/>
  <c r="T1536" i="1"/>
  <c r="S1536" i="1" s="1"/>
  <c r="T1537" i="1"/>
  <c r="S1537" i="1" s="1"/>
  <c r="T1538" i="1"/>
  <c r="S1538" i="1" s="1"/>
  <c r="T1539" i="1"/>
  <c r="S1539" i="1" s="1"/>
  <c r="T1540" i="1"/>
  <c r="S1540" i="1" s="1"/>
  <c r="T1541" i="1"/>
  <c r="S1541" i="1" s="1"/>
  <c r="T1542" i="1"/>
  <c r="S1542" i="1" s="1"/>
  <c r="T1543" i="1"/>
  <c r="S1543" i="1" s="1"/>
  <c r="T1544" i="1"/>
  <c r="S1544" i="1" s="1"/>
  <c r="T1545" i="1"/>
  <c r="S1545" i="1" s="1"/>
  <c r="T1546" i="1"/>
  <c r="S1546" i="1" s="1"/>
  <c r="T1547" i="1"/>
  <c r="S1547" i="1" s="1"/>
  <c r="T1548" i="1"/>
  <c r="S1548" i="1" s="1"/>
  <c r="T1549" i="1"/>
  <c r="S1549" i="1" s="1"/>
  <c r="T1550" i="1"/>
  <c r="S1550" i="1" s="1"/>
  <c r="T1551" i="1"/>
  <c r="S1551" i="1" s="1"/>
  <c r="T1552" i="1"/>
  <c r="S1552" i="1" s="1"/>
  <c r="T1553" i="1"/>
  <c r="S1553" i="1" s="1"/>
  <c r="T1554" i="1"/>
  <c r="S1554" i="1" s="1"/>
  <c r="T1555" i="1"/>
  <c r="S1555" i="1" s="1"/>
  <c r="T1556" i="1"/>
  <c r="S1556" i="1" s="1"/>
  <c r="T1557" i="1"/>
  <c r="S1557" i="1" s="1"/>
  <c r="T1558" i="1"/>
  <c r="S1558" i="1" s="1"/>
  <c r="T1559" i="1"/>
  <c r="S1559" i="1" s="1"/>
  <c r="T1560" i="1"/>
  <c r="S1560" i="1" s="1"/>
  <c r="T1561" i="1"/>
  <c r="S1561" i="1" s="1"/>
  <c r="T1562" i="1"/>
  <c r="S1562" i="1" s="1"/>
  <c r="T1563" i="1"/>
  <c r="S1563" i="1" s="1"/>
  <c r="T1564" i="1"/>
  <c r="S1564" i="1" s="1"/>
  <c r="T1565" i="1"/>
  <c r="S1565" i="1" s="1"/>
  <c r="T1566" i="1"/>
  <c r="S1566" i="1" s="1"/>
  <c r="T1567" i="1"/>
  <c r="S1567" i="1" s="1"/>
  <c r="T1568" i="1"/>
  <c r="S1568" i="1" s="1"/>
  <c r="T1569" i="1"/>
  <c r="S1569" i="1" s="1"/>
  <c r="T1570" i="1"/>
  <c r="S1570" i="1" s="1"/>
  <c r="T1571" i="1"/>
  <c r="S1571" i="1" s="1"/>
  <c r="T1572" i="1"/>
  <c r="S1572" i="1" s="1"/>
  <c r="T1573" i="1"/>
  <c r="S1573" i="1" s="1"/>
  <c r="T1574" i="1"/>
  <c r="S1574" i="1" s="1"/>
  <c r="T1575" i="1"/>
  <c r="S1575" i="1" s="1"/>
  <c r="T1576" i="1"/>
  <c r="S1576" i="1" s="1"/>
  <c r="T1577" i="1"/>
  <c r="S1577" i="1" s="1"/>
  <c r="T1578" i="1"/>
  <c r="S1578" i="1" s="1"/>
  <c r="T1579" i="1"/>
  <c r="S1579" i="1" s="1"/>
  <c r="T1580" i="1"/>
  <c r="S1580" i="1" s="1"/>
  <c r="T1581" i="1"/>
  <c r="S1581" i="1" s="1"/>
  <c r="T1582" i="1"/>
  <c r="S1582" i="1" s="1"/>
  <c r="T1583" i="1"/>
  <c r="S1583" i="1" s="1"/>
  <c r="T1584" i="1"/>
  <c r="S1584" i="1" s="1"/>
  <c r="T1585" i="1"/>
  <c r="S1585" i="1" s="1"/>
  <c r="T1586" i="1"/>
  <c r="S1586" i="1" s="1"/>
  <c r="T1587" i="1"/>
  <c r="S1587" i="1" s="1"/>
  <c r="T1588" i="1"/>
  <c r="S1588" i="1" s="1"/>
  <c r="T1589" i="1"/>
  <c r="S1589" i="1" s="1"/>
  <c r="T1590" i="1"/>
  <c r="S1590" i="1" s="1"/>
  <c r="T1591" i="1"/>
  <c r="S1591" i="1" s="1"/>
  <c r="T1592" i="1"/>
  <c r="S1592" i="1" s="1"/>
  <c r="T1593" i="1"/>
  <c r="S1593" i="1" s="1"/>
  <c r="T1594" i="1"/>
  <c r="S1594" i="1" s="1"/>
  <c r="T1595" i="1"/>
  <c r="S1595" i="1" s="1"/>
  <c r="T1596" i="1"/>
  <c r="S1596" i="1" s="1"/>
  <c r="T1597" i="1"/>
  <c r="S1597" i="1" s="1"/>
  <c r="T1598" i="1"/>
  <c r="S1598" i="1" s="1"/>
  <c r="T1599" i="1"/>
  <c r="S1599" i="1" s="1"/>
  <c r="T1600" i="1"/>
  <c r="S1600" i="1" s="1"/>
  <c r="T1601" i="1"/>
  <c r="S1601" i="1" s="1"/>
  <c r="T1602" i="1"/>
  <c r="S1602" i="1" s="1"/>
  <c r="T1603" i="1"/>
  <c r="S1603" i="1" s="1"/>
  <c r="T1604" i="1"/>
  <c r="S1604" i="1" s="1"/>
  <c r="T1605" i="1"/>
  <c r="S1605" i="1" s="1"/>
  <c r="T1606" i="1"/>
  <c r="S1606" i="1" s="1"/>
  <c r="T1607" i="1"/>
  <c r="S1607" i="1" s="1"/>
  <c r="T1608" i="1"/>
  <c r="S1608" i="1" s="1"/>
  <c r="T1609" i="1"/>
  <c r="S1609" i="1" s="1"/>
  <c r="T1610" i="1"/>
  <c r="S1610" i="1" s="1"/>
  <c r="T1611" i="1"/>
  <c r="S1611" i="1" s="1"/>
  <c r="T1612" i="1"/>
  <c r="S1612" i="1" s="1"/>
  <c r="T1613" i="1"/>
  <c r="S1613" i="1" s="1"/>
  <c r="T1614" i="1"/>
  <c r="S1614" i="1" s="1"/>
  <c r="T1615" i="1"/>
  <c r="S1615" i="1" s="1"/>
  <c r="T1616" i="1"/>
  <c r="S1616" i="1" s="1"/>
  <c r="T1617" i="1"/>
  <c r="S1617" i="1" s="1"/>
  <c r="T1618" i="1"/>
  <c r="S1618" i="1" s="1"/>
  <c r="T1619" i="1"/>
  <c r="S1619" i="1" s="1"/>
  <c r="T1620" i="1"/>
  <c r="S1620" i="1" s="1"/>
  <c r="T1621" i="1"/>
  <c r="S1621" i="1" s="1"/>
  <c r="T1622" i="1"/>
  <c r="S1622" i="1" s="1"/>
  <c r="T1623" i="1"/>
  <c r="S1623" i="1" s="1"/>
  <c r="T1624" i="1"/>
  <c r="S1624" i="1" s="1"/>
  <c r="T1625" i="1"/>
  <c r="S1625" i="1" s="1"/>
  <c r="T1626" i="1"/>
  <c r="S1626" i="1" s="1"/>
  <c r="T1627" i="1"/>
  <c r="S1627" i="1" s="1"/>
  <c r="T1628" i="1"/>
  <c r="S1628" i="1" s="1"/>
  <c r="T1629" i="1"/>
  <c r="S1629" i="1" s="1"/>
  <c r="T1630" i="1"/>
  <c r="S1630" i="1" s="1"/>
  <c r="T1631" i="1"/>
  <c r="S1631" i="1" s="1"/>
  <c r="T1632" i="1"/>
  <c r="S1632" i="1" s="1"/>
  <c r="T1633" i="1"/>
  <c r="S1633" i="1" s="1"/>
  <c r="T1634" i="1"/>
  <c r="S1634" i="1" s="1"/>
  <c r="T1635" i="1"/>
  <c r="S1635" i="1" s="1"/>
  <c r="T1636" i="1"/>
  <c r="S1636" i="1" s="1"/>
  <c r="T1637" i="1"/>
  <c r="S1637" i="1" s="1"/>
  <c r="T1638" i="1"/>
  <c r="S1638" i="1" s="1"/>
  <c r="T1639" i="1"/>
  <c r="S1639" i="1" s="1"/>
  <c r="T1640" i="1"/>
  <c r="S1640" i="1" s="1"/>
  <c r="T1641" i="1"/>
  <c r="S1641" i="1" s="1"/>
  <c r="T1642" i="1"/>
  <c r="S1642" i="1" s="1"/>
  <c r="T1643" i="1"/>
  <c r="S1643" i="1" s="1"/>
  <c r="T1644" i="1"/>
  <c r="S1644" i="1" s="1"/>
  <c r="T1645" i="1"/>
  <c r="S1645" i="1" s="1"/>
  <c r="T1646" i="1"/>
  <c r="S1646" i="1" s="1"/>
  <c r="T1647" i="1"/>
  <c r="S1647" i="1" s="1"/>
  <c r="T1648" i="1"/>
  <c r="S1648" i="1" s="1"/>
  <c r="T1649" i="1"/>
  <c r="S1649" i="1" s="1"/>
  <c r="T1650" i="1"/>
  <c r="S1650" i="1" s="1"/>
  <c r="T1651" i="1"/>
  <c r="S1651" i="1" s="1"/>
  <c r="T1652" i="1"/>
  <c r="S1652" i="1" s="1"/>
  <c r="T1653" i="1"/>
  <c r="S1653" i="1" s="1"/>
  <c r="T1654" i="1"/>
  <c r="S1654" i="1" s="1"/>
  <c r="T1655" i="1"/>
  <c r="S1655" i="1" s="1"/>
  <c r="T1656" i="1"/>
  <c r="S1656" i="1" s="1"/>
  <c r="T1657" i="1"/>
  <c r="S1657" i="1" s="1"/>
  <c r="T1658" i="1"/>
  <c r="S1658" i="1" s="1"/>
  <c r="T1659" i="1"/>
  <c r="S1659" i="1" s="1"/>
  <c r="T1660" i="1"/>
  <c r="S1660" i="1" s="1"/>
  <c r="T1661" i="1"/>
  <c r="S1661" i="1" s="1"/>
  <c r="T1662" i="1"/>
  <c r="S1662" i="1" s="1"/>
  <c r="T1663" i="1"/>
  <c r="S1663" i="1" s="1"/>
  <c r="T1664" i="1"/>
  <c r="S1664" i="1" s="1"/>
  <c r="T1665" i="1"/>
  <c r="S1665" i="1" s="1"/>
  <c r="T1666" i="1"/>
  <c r="S1666" i="1" s="1"/>
  <c r="T1667" i="1"/>
  <c r="S1667" i="1" s="1"/>
  <c r="T1668" i="1"/>
  <c r="S1668" i="1" s="1"/>
  <c r="T1669" i="1"/>
  <c r="S1669" i="1" s="1"/>
  <c r="T1670" i="1"/>
  <c r="S1670" i="1" s="1"/>
  <c r="T1671" i="1"/>
  <c r="S1671" i="1" s="1"/>
  <c r="T1672" i="1"/>
  <c r="S1672" i="1" s="1"/>
  <c r="T1673" i="1"/>
  <c r="S1673" i="1" s="1"/>
  <c r="T1674" i="1"/>
  <c r="S1674" i="1" s="1"/>
  <c r="T1675" i="1"/>
  <c r="S1675" i="1" s="1"/>
  <c r="T1676" i="1"/>
  <c r="S1676" i="1" s="1"/>
  <c r="T1677" i="1"/>
  <c r="S1677" i="1" s="1"/>
  <c r="T1678" i="1"/>
  <c r="S1678" i="1" s="1"/>
  <c r="T1679" i="1"/>
  <c r="S1679" i="1" s="1"/>
  <c r="T1680" i="1"/>
  <c r="S1680" i="1" s="1"/>
  <c r="T1681" i="1"/>
  <c r="S1681" i="1" s="1"/>
  <c r="T1682" i="1"/>
  <c r="S1682" i="1" s="1"/>
  <c r="T1683" i="1"/>
  <c r="S1683" i="1" s="1"/>
  <c r="T1684" i="1"/>
  <c r="S1684" i="1" s="1"/>
  <c r="T1685" i="1"/>
  <c r="S1685" i="1" s="1"/>
  <c r="T1686" i="1"/>
  <c r="S1686" i="1" s="1"/>
  <c r="T1687" i="1"/>
  <c r="S1687" i="1" s="1"/>
  <c r="T1688" i="1"/>
  <c r="S1688" i="1" s="1"/>
  <c r="T1689" i="1"/>
  <c r="S1689" i="1" s="1"/>
  <c r="T1690" i="1"/>
  <c r="S1690" i="1" s="1"/>
  <c r="T1691" i="1"/>
  <c r="S1691" i="1" s="1"/>
  <c r="T1692" i="1"/>
  <c r="S1692" i="1" s="1"/>
  <c r="T1693" i="1"/>
  <c r="S1693" i="1" s="1"/>
  <c r="T1694" i="1"/>
  <c r="S1694" i="1" s="1"/>
  <c r="T1695" i="1"/>
  <c r="S1695" i="1" s="1"/>
  <c r="T1696" i="1"/>
  <c r="S1696" i="1" s="1"/>
  <c r="T1697" i="1"/>
  <c r="S1697" i="1" s="1"/>
  <c r="T1698" i="1"/>
  <c r="S1698" i="1" s="1"/>
  <c r="T1699" i="1"/>
  <c r="S1699" i="1" s="1"/>
  <c r="T1700" i="1"/>
  <c r="S1700" i="1" s="1"/>
  <c r="T1701" i="1"/>
  <c r="S1701" i="1" s="1"/>
  <c r="T1702" i="1"/>
  <c r="S1702" i="1" s="1"/>
  <c r="T1703" i="1"/>
  <c r="S1703" i="1" s="1"/>
  <c r="T1704" i="1"/>
  <c r="S1704" i="1" s="1"/>
  <c r="T1705" i="1"/>
  <c r="S1705" i="1" s="1"/>
  <c r="T1706" i="1"/>
  <c r="S1706" i="1" s="1"/>
  <c r="T1707" i="1"/>
  <c r="S1707" i="1" s="1"/>
  <c r="T1708" i="1"/>
  <c r="S1708" i="1" s="1"/>
  <c r="T1709" i="1"/>
  <c r="S1709" i="1" s="1"/>
  <c r="T1710" i="1"/>
  <c r="S1710" i="1" s="1"/>
  <c r="T1711" i="1"/>
  <c r="S1711" i="1" s="1"/>
  <c r="T1712" i="1"/>
  <c r="S1712" i="1" s="1"/>
  <c r="T1713" i="1"/>
  <c r="S1713" i="1" s="1"/>
  <c r="T1714" i="1"/>
  <c r="S1714" i="1" s="1"/>
  <c r="T1715" i="1"/>
  <c r="S1715" i="1" s="1"/>
  <c r="T1716" i="1"/>
  <c r="S1716" i="1" s="1"/>
  <c r="T1717" i="1"/>
  <c r="S1717" i="1" s="1"/>
  <c r="T1718" i="1"/>
  <c r="S1718" i="1" s="1"/>
  <c r="T1719" i="1"/>
  <c r="S1719" i="1" s="1"/>
  <c r="T1720" i="1"/>
  <c r="S1720" i="1" s="1"/>
  <c r="T1721" i="1"/>
  <c r="S1721" i="1" s="1"/>
  <c r="T1722" i="1"/>
  <c r="S1722" i="1" s="1"/>
  <c r="T1723" i="1"/>
  <c r="S1723" i="1" s="1"/>
  <c r="T1724" i="1"/>
  <c r="S1724" i="1" s="1"/>
  <c r="T1725" i="1"/>
  <c r="S1725" i="1" s="1"/>
  <c r="T1726" i="1"/>
  <c r="S1726" i="1" s="1"/>
  <c r="T1727" i="1"/>
  <c r="S1727" i="1" s="1"/>
  <c r="T1728" i="1"/>
  <c r="S1728" i="1" s="1"/>
  <c r="T1729" i="1"/>
  <c r="S1729" i="1" s="1"/>
  <c r="T1730" i="1"/>
  <c r="S1730" i="1" s="1"/>
  <c r="T1731" i="1"/>
  <c r="S1731" i="1" s="1"/>
  <c r="T1732" i="1"/>
  <c r="S1732" i="1" s="1"/>
  <c r="T1733" i="1"/>
  <c r="S1733" i="1" s="1"/>
  <c r="T1734" i="1"/>
  <c r="S1734" i="1" s="1"/>
  <c r="T1735" i="1"/>
  <c r="S1735" i="1" s="1"/>
  <c r="T1736" i="1"/>
  <c r="S1736" i="1" s="1"/>
  <c r="T1737" i="1"/>
  <c r="S1737" i="1" s="1"/>
  <c r="T1738" i="1"/>
  <c r="S1738" i="1" s="1"/>
  <c r="T1739" i="1"/>
  <c r="S1739" i="1" s="1"/>
  <c r="T1740" i="1"/>
  <c r="S1740" i="1" s="1"/>
  <c r="T1741" i="1"/>
  <c r="S1741" i="1" s="1"/>
  <c r="T1742" i="1"/>
  <c r="S1742" i="1" s="1"/>
  <c r="T1743" i="1"/>
  <c r="S1743" i="1" s="1"/>
  <c r="T1744" i="1"/>
  <c r="S1744" i="1" s="1"/>
  <c r="T1745" i="1"/>
  <c r="S1745" i="1" s="1"/>
  <c r="T1746" i="1"/>
  <c r="S1746" i="1" s="1"/>
  <c r="T1747" i="1"/>
  <c r="S1747" i="1" s="1"/>
  <c r="T1748" i="1"/>
  <c r="S1748" i="1" s="1"/>
  <c r="T1749" i="1"/>
  <c r="S1749" i="1" s="1"/>
  <c r="T1750" i="1"/>
  <c r="S1750" i="1" s="1"/>
  <c r="T1751" i="1"/>
  <c r="S1751" i="1" s="1"/>
  <c r="T1752" i="1"/>
  <c r="S1752" i="1" s="1"/>
  <c r="T1753" i="1"/>
  <c r="S1753" i="1" s="1"/>
  <c r="T1754" i="1"/>
  <c r="S1754" i="1" s="1"/>
  <c r="T1755" i="1"/>
  <c r="S1755" i="1" s="1"/>
  <c r="T1756" i="1"/>
  <c r="S1756" i="1" s="1"/>
  <c r="T1757" i="1"/>
  <c r="S1757" i="1" s="1"/>
  <c r="T1758" i="1"/>
  <c r="S1758" i="1" s="1"/>
  <c r="T1759" i="1"/>
  <c r="S1759" i="1" s="1"/>
  <c r="T1760" i="1"/>
  <c r="S1760" i="1" s="1"/>
  <c r="T1761" i="1"/>
  <c r="S1761" i="1" s="1"/>
  <c r="T1762" i="1"/>
  <c r="S1762" i="1" s="1"/>
  <c r="T1763" i="1"/>
  <c r="S1763" i="1" s="1"/>
  <c r="T1764" i="1"/>
  <c r="S1764" i="1" s="1"/>
  <c r="T1765" i="1"/>
  <c r="S1765" i="1" s="1"/>
  <c r="T1766" i="1"/>
  <c r="S1766" i="1" s="1"/>
  <c r="T1767" i="1"/>
  <c r="S1767" i="1" s="1"/>
  <c r="T1768" i="1"/>
  <c r="S1768" i="1" s="1"/>
  <c r="T1769" i="1"/>
  <c r="S1769" i="1" s="1"/>
  <c r="T1770" i="1"/>
  <c r="S1770" i="1" s="1"/>
  <c r="T1771" i="1"/>
  <c r="S1771" i="1" s="1"/>
  <c r="T1772" i="1"/>
  <c r="S1772" i="1" s="1"/>
  <c r="T1773" i="1"/>
  <c r="S1773" i="1" s="1"/>
  <c r="T1774" i="1"/>
  <c r="S1774" i="1" s="1"/>
  <c r="T1775" i="1"/>
  <c r="S1775" i="1" s="1"/>
  <c r="T1776" i="1"/>
  <c r="S1776" i="1" s="1"/>
  <c r="T1777" i="1"/>
  <c r="S1777" i="1" s="1"/>
  <c r="T1778" i="1"/>
  <c r="S1778" i="1" s="1"/>
  <c r="T1779" i="1"/>
  <c r="S1779" i="1" s="1"/>
  <c r="T1780" i="1"/>
  <c r="S1780" i="1" s="1"/>
  <c r="T1781" i="1"/>
  <c r="S1781" i="1" s="1"/>
  <c r="T1782" i="1"/>
  <c r="S1782" i="1" s="1"/>
  <c r="T1783" i="1"/>
  <c r="S1783" i="1" s="1"/>
  <c r="T1784" i="1"/>
  <c r="S1784" i="1" s="1"/>
  <c r="T1785" i="1"/>
  <c r="S1785" i="1" s="1"/>
  <c r="T1786" i="1"/>
  <c r="S1786" i="1" s="1"/>
  <c r="T1787" i="1"/>
  <c r="S1787" i="1" s="1"/>
  <c r="T1788" i="1"/>
  <c r="S1788" i="1" s="1"/>
  <c r="T1789" i="1"/>
  <c r="S1789" i="1" s="1"/>
  <c r="T1790" i="1"/>
  <c r="S1790" i="1" s="1"/>
  <c r="T1791" i="1"/>
  <c r="S1791" i="1" s="1"/>
  <c r="T1792" i="1"/>
  <c r="S1792" i="1" s="1"/>
  <c r="T1793" i="1"/>
  <c r="S1793" i="1" s="1"/>
  <c r="T1794" i="1"/>
  <c r="S1794" i="1" s="1"/>
  <c r="T1795" i="1"/>
  <c r="S1795" i="1" s="1"/>
  <c r="T1796" i="1"/>
  <c r="S1796" i="1" s="1"/>
  <c r="T1797" i="1"/>
  <c r="S1797" i="1" s="1"/>
  <c r="T1798" i="1"/>
  <c r="S1798" i="1" s="1"/>
  <c r="T1799" i="1"/>
  <c r="S1799" i="1" s="1"/>
  <c r="T1800" i="1"/>
  <c r="S1800" i="1" s="1"/>
  <c r="T1801" i="1"/>
  <c r="S1801" i="1" s="1"/>
  <c r="T1802" i="1"/>
  <c r="S1802" i="1" s="1"/>
  <c r="T1803" i="1"/>
  <c r="S1803" i="1" s="1"/>
  <c r="T1804" i="1"/>
  <c r="S1804" i="1" s="1"/>
  <c r="T1805" i="1"/>
  <c r="S1805" i="1" s="1"/>
  <c r="T1806" i="1"/>
  <c r="S1806" i="1" s="1"/>
  <c r="T1807" i="1"/>
  <c r="S1807" i="1" s="1"/>
  <c r="T1808" i="1"/>
  <c r="S1808" i="1" s="1"/>
  <c r="T1809" i="1"/>
  <c r="S1809" i="1" s="1"/>
  <c r="T1810" i="1"/>
  <c r="S1810" i="1" s="1"/>
  <c r="T1811" i="1"/>
  <c r="S1811" i="1" s="1"/>
  <c r="T1812" i="1"/>
  <c r="S1812" i="1" s="1"/>
  <c r="T1813" i="1"/>
  <c r="S1813" i="1" s="1"/>
  <c r="T1814" i="1"/>
  <c r="S1814" i="1" s="1"/>
  <c r="T1815" i="1"/>
  <c r="S1815" i="1" s="1"/>
  <c r="T1816" i="1"/>
  <c r="S1816" i="1" s="1"/>
  <c r="T1817" i="1"/>
  <c r="S1817" i="1" s="1"/>
  <c r="T1818" i="1"/>
  <c r="S1818" i="1" s="1"/>
  <c r="T1819" i="1"/>
  <c r="S1819" i="1" s="1"/>
  <c r="T1820" i="1"/>
  <c r="S1820" i="1" s="1"/>
  <c r="T1821" i="1"/>
  <c r="S1821" i="1" s="1"/>
  <c r="T1822" i="1"/>
  <c r="S1822" i="1" s="1"/>
  <c r="T1823" i="1"/>
  <c r="S1823" i="1" s="1"/>
  <c r="T1824" i="1"/>
  <c r="S1824" i="1" s="1"/>
  <c r="T1825" i="1"/>
  <c r="S1825" i="1" s="1"/>
  <c r="T1826" i="1"/>
  <c r="S1826" i="1" s="1"/>
  <c r="T1827" i="1"/>
  <c r="S1827" i="1" s="1"/>
  <c r="T1828" i="1"/>
  <c r="S1828" i="1" s="1"/>
  <c r="T1829" i="1"/>
  <c r="S1829" i="1" s="1"/>
  <c r="T1830" i="1"/>
  <c r="S1830" i="1" s="1"/>
  <c r="T1831" i="1"/>
  <c r="S1831" i="1" s="1"/>
  <c r="T1832" i="1"/>
  <c r="S1832" i="1" s="1"/>
  <c r="T1833" i="1"/>
  <c r="S1833" i="1" s="1"/>
  <c r="T1834" i="1"/>
  <c r="S1834" i="1" s="1"/>
  <c r="T1835" i="1"/>
  <c r="S1835" i="1" s="1"/>
  <c r="T1836" i="1"/>
  <c r="S1836" i="1" s="1"/>
  <c r="T1837" i="1"/>
  <c r="S1837" i="1" s="1"/>
  <c r="T1838" i="1"/>
  <c r="S1838" i="1" s="1"/>
  <c r="T1839" i="1"/>
  <c r="S1839" i="1" s="1"/>
  <c r="T1840" i="1"/>
  <c r="S1840" i="1" s="1"/>
  <c r="T1841" i="1"/>
  <c r="S1841" i="1" s="1"/>
  <c r="T1842" i="1"/>
  <c r="S1842" i="1" s="1"/>
  <c r="T1843" i="1"/>
  <c r="S1843" i="1" s="1"/>
  <c r="T1844" i="1"/>
  <c r="S1844" i="1" s="1"/>
  <c r="T1845" i="1"/>
  <c r="S1845" i="1" s="1"/>
  <c r="T1846" i="1"/>
  <c r="S1846" i="1" s="1"/>
  <c r="T1847" i="1"/>
  <c r="S1847" i="1" s="1"/>
  <c r="T1848" i="1"/>
  <c r="S1848" i="1" s="1"/>
  <c r="T1849" i="1"/>
  <c r="S1849" i="1" s="1"/>
  <c r="T1850" i="1"/>
  <c r="S1850" i="1" s="1"/>
  <c r="T1851" i="1"/>
  <c r="S1851" i="1" s="1"/>
  <c r="T1852" i="1"/>
  <c r="S1852" i="1" s="1"/>
  <c r="T1853" i="1"/>
  <c r="S1853" i="1" s="1"/>
  <c r="T1854" i="1"/>
  <c r="S1854" i="1" s="1"/>
  <c r="T1855" i="1"/>
  <c r="S1855" i="1" s="1"/>
  <c r="T1856" i="1"/>
  <c r="S1856" i="1" s="1"/>
  <c r="T1857" i="1"/>
  <c r="S1857" i="1" s="1"/>
  <c r="T1858" i="1"/>
  <c r="S1858" i="1" s="1"/>
  <c r="T1859" i="1"/>
  <c r="S1859" i="1" s="1"/>
  <c r="T1860" i="1"/>
  <c r="S1860" i="1" s="1"/>
  <c r="T1861" i="1"/>
  <c r="S1861" i="1" s="1"/>
  <c r="T1862" i="1"/>
  <c r="S1862" i="1" s="1"/>
  <c r="T1863" i="1"/>
  <c r="S1863" i="1" s="1"/>
  <c r="T1864" i="1"/>
  <c r="S1864" i="1" s="1"/>
  <c r="T1865" i="1"/>
  <c r="S1865" i="1" s="1"/>
  <c r="T1866" i="1"/>
  <c r="S1866" i="1" s="1"/>
  <c r="T1867" i="1"/>
  <c r="S1867" i="1" s="1"/>
  <c r="T1868" i="1"/>
  <c r="S1868" i="1" s="1"/>
  <c r="T1869" i="1"/>
  <c r="S1869" i="1" s="1"/>
  <c r="T1870" i="1"/>
  <c r="S1870" i="1" s="1"/>
  <c r="T1871" i="1"/>
  <c r="S1871" i="1" s="1"/>
  <c r="T1872" i="1"/>
  <c r="S1872" i="1" s="1"/>
  <c r="T1873" i="1"/>
  <c r="S1873" i="1" s="1"/>
  <c r="T1874" i="1"/>
  <c r="S1874" i="1" s="1"/>
  <c r="T1875" i="1"/>
  <c r="S1875" i="1" s="1"/>
  <c r="T1876" i="1"/>
  <c r="S1876" i="1" s="1"/>
  <c r="T1877" i="1"/>
  <c r="S1877" i="1" s="1"/>
  <c r="T1878" i="1"/>
  <c r="S1878" i="1" s="1"/>
  <c r="T1879" i="1"/>
  <c r="S1879" i="1" s="1"/>
  <c r="T1880" i="1"/>
  <c r="S1880" i="1" s="1"/>
  <c r="T1881" i="1"/>
  <c r="S1881" i="1" s="1"/>
  <c r="T1882" i="1"/>
  <c r="S1882" i="1" s="1"/>
  <c r="T1883" i="1"/>
  <c r="S1883" i="1" s="1"/>
  <c r="T1884" i="1"/>
  <c r="S1884" i="1" s="1"/>
  <c r="T1885" i="1"/>
  <c r="S1885" i="1" s="1"/>
  <c r="T1886" i="1"/>
  <c r="S1886" i="1" s="1"/>
  <c r="T1887" i="1"/>
  <c r="S1887" i="1" s="1"/>
  <c r="T1888" i="1"/>
  <c r="S1888" i="1" s="1"/>
  <c r="T1889" i="1"/>
  <c r="S1889" i="1" s="1"/>
  <c r="T1890" i="1"/>
  <c r="S1890" i="1" s="1"/>
  <c r="T1891" i="1"/>
  <c r="S1891" i="1" s="1"/>
  <c r="T1892" i="1"/>
  <c r="S1892" i="1" s="1"/>
  <c r="T1893" i="1"/>
  <c r="S1893" i="1" s="1"/>
  <c r="T1894" i="1"/>
  <c r="S1894" i="1" s="1"/>
  <c r="T1895" i="1"/>
  <c r="S1895" i="1" s="1"/>
  <c r="T1896" i="1"/>
  <c r="S1896" i="1" s="1"/>
  <c r="T1897" i="1"/>
  <c r="S1897" i="1" s="1"/>
  <c r="T1898" i="1"/>
  <c r="S1898" i="1" s="1"/>
  <c r="T1899" i="1"/>
  <c r="S1899" i="1" s="1"/>
  <c r="T1900" i="1"/>
  <c r="S1900" i="1" s="1"/>
  <c r="T1901" i="1"/>
  <c r="S1901" i="1" s="1"/>
  <c r="T1902" i="1"/>
  <c r="S1902" i="1" s="1"/>
  <c r="T1903" i="1"/>
  <c r="S1903" i="1" s="1"/>
  <c r="T1904" i="1"/>
  <c r="S1904" i="1" s="1"/>
  <c r="T1905" i="1"/>
  <c r="S1905" i="1" s="1"/>
  <c r="T1906" i="1"/>
  <c r="S1906" i="1" s="1"/>
  <c r="T1907" i="1"/>
  <c r="S1907" i="1" s="1"/>
  <c r="T1908" i="1"/>
  <c r="S1908" i="1" s="1"/>
  <c r="T1909" i="1"/>
  <c r="S1909" i="1" s="1"/>
  <c r="T1910" i="1"/>
  <c r="S1910" i="1" s="1"/>
  <c r="T1911" i="1"/>
  <c r="S1911" i="1" s="1"/>
  <c r="T1912" i="1"/>
  <c r="S1912" i="1" s="1"/>
  <c r="T1913" i="1"/>
  <c r="S1913" i="1" s="1"/>
  <c r="T1914" i="1"/>
  <c r="S1914" i="1" s="1"/>
  <c r="T1915" i="1"/>
  <c r="S1915" i="1" s="1"/>
  <c r="T1916" i="1"/>
  <c r="S1916" i="1" s="1"/>
  <c r="T1917" i="1"/>
  <c r="S1917" i="1" s="1"/>
  <c r="T1918" i="1"/>
  <c r="S1918" i="1" s="1"/>
  <c r="T1919" i="1"/>
  <c r="S1919" i="1" s="1"/>
  <c r="T1920" i="1"/>
  <c r="S1920" i="1" s="1"/>
  <c r="T1921" i="1"/>
  <c r="S1921" i="1" s="1"/>
  <c r="T1922" i="1"/>
  <c r="S1922" i="1" s="1"/>
  <c r="T1923" i="1"/>
  <c r="S1923" i="1" s="1"/>
  <c r="T1924" i="1"/>
  <c r="S1924" i="1" s="1"/>
  <c r="T1925" i="1"/>
  <c r="S1925" i="1" s="1"/>
  <c r="T1926" i="1"/>
  <c r="S1926" i="1" s="1"/>
  <c r="T1927" i="1"/>
  <c r="S1927" i="1" s="1"/>
  <c r="T1928" i="1"/>
  <c r="S1928" i="1" s="1"/>
  <c r="T1929" i="1"/>
  <c r="S1929" i="1" s="1"/>
  <c r="T1930" i="1"/>
  <c r="S1930" i="1" s="1"/>
  <c r="T1931" i="1"/>
  <c r="S1931" i="1" s="1"/>
  <c r="T1932" i="1"/>
  <c r="S1932" i="1" s="1"/>
  <c r="T1933" i="1"/>
  <c r="S1933" i="1" s="1"/>
  <c r="T1934" i="1"/>
  <c r="S1934" i="1" s="1"/>
  <c r="T1935" i="1"/>
  <c r="S1935" i="1" s="1"/>
  <c r="T1936" i="1"/>
  <c r="S1936" i="1" s="1"/>
  <c r="T1937" i="1"/>
  <c r="S1937" i="1" s="1"/>
  <c r="T1938" i="1"/>
  <c r="S1938" i="1" s="1"/>
  <c r="T1939" i="1"/>
  <c r="S1939" i="1" s="1"/>
  <c r="T1940" i="1"/>
  <c r="S1940" i="1" s="1"/>
  <c r="T1941" i="1"/>
  <c r="S1941" i="1" s="1"/>
  <c r="T1942" i="1"/>
  <c r="S1942" i="1" s="1"/>
  <c r="T1943" i="1"/>
  <c r="S1943" i="1" s="1"/>
  <c r="T1944" i="1"/>
  <c r="S1944" i="1" s="1"/>
  <c r="T1945" i="1"/>
  <c r="S1945" i="1" s="1"/>
  <c r="T1946" i="1"/>
  <c r="S1946" i="1" s="1"/>
  <c r="T1947" i="1"/>
  <c r="S1947" i="1" s="1"/>
  <c r="T1948" i="1"/>
  <c r="S1948" i="1" s="1"/>
  <c r="T1949" i="1"/>
  <c r="S1949" i="1" s="1"/>
  <c r="T1950" i="1"/>
  <c r="S1950" i="1" s="1"/>
  <c r="T1951" i="1"/>
  <c r="S1951" i="1" s="1"/>
  <c r="T1952" i="1"/>
  <c r="S1952" i="1" s="1"/>
  <c r="T1953" i="1"/>
  <c r="S1953" i="1" s="1"/>
  <c r="T1954" i="1"/>
  <c r="S1954" i="1" s="1"/>
  <c r="T1955" i="1"/>
  <c r="S1955" i="1" s="1"/>
  <c r="T1956" i="1"/>
  <c r="S1956" i="1" s="1"/>
  <c r="T1957" i="1"/>
  <c r="S1957" i="1" s="1"/>
  <c r="T1958" i="1"/>
  <c r="S1958" i="1" s="1"/>
  <c r="T1959" i="1"/>
  <c r="S1959" i="1" s="1"/>
  <c r="T1960" i="1"/>
  <c r="S1960" i="1" s="1"/>
  <c r="T1961" i="1"/>
  <c r="S1961" i="1" s="1"/>
  <c r="T1962" i="1"/>
  <c r="S1962" i="1" s="1"/>
  <c r="T1963" i="1"/>
  <c r="S1963" i="1" s="1"/>
  <c r="T1964" i="1"/>
  <c r="S1964" i="1" s="1"/>
  <c r="T1965" i="1"/>
  <c r="S1965" i="1" s="1"/>
  <c r="T1966" i="1"/>
  <c r="S1966" i="1" s="1"/>
  <c r="T1967" i="1"/>
  <c r="S1967" i="1" s="1"/>
  <c r="T1968" i="1"/>
  <c r="S1968" i="1" s="1"/>
  <c r="T1969" i="1"/>
  <c r="S1969" i="1" s="1"/>
  <c r="T1970" i="1"/>
  <c r="S1970" i="1" s="1"/>
  <c r="T1971" i="1"/>
  <c r="S1971" i="1" s="1"/>
  <c r="T1972" i="1"/>
  <c r="S1972" i="1" s="1"/>
  <c r="T1973" i="1"/>
  <c r="S1973" i="1" s="1"/>
  <c r="T1974" i="1"/>
  <c r="S1974" i="1" s="1"/>
  <c r="T1975" i="1"/>
  <c r="S1975" i="1" s="1"/>
  <c r="T1976" i="1"/>
  <c r="S1976" i="1" s="1"/>
  <c r="T1977" i="1"/>
  <c r="S1977" i="1" s="1"/>
  <c r="T1978" i="1"/>
  <c r="S1978" i="1" s="1"/>
  <c r="T1979" i="1"/>
  <c r="S1979" i="1" s="1"/>
  <c r="T1980" i="1"/>
  <c r="S1980" i="1" s="1"/>
  <c r="T1981" i="1"/>
  <c r="S1981" i="1" s="1"/>
  <c r="T1982" i="1"/>
  <c r="S1982" i="1" s="1"/>
  <c r="T1983" i="1"/>
  <c r="S1983" i="1" s="1"/>
  <c r="T1984" i="1"/>
  <c r="S1984" i="1" s="1"/>
  <c r="T1985" i="1"/>
  <c r="S1985" i="1" s="1"/>
  <c r="T1986" i="1"/>
  <c r="S1986" i="1" s="1"/>
  <c r="T1987" i="1"/>
  <c r="S1987" i="1" s="1"/>
  <c r="T1988" i="1"/>
  <c r="S1988" i="1" s="1"/>
  <c r="T1989" i="1"/>
  <c r="S1989" i="1" s="1"/>
  <c r="T1990" i="1"/>
  <c r="S1990" i="1" s="1"/>
  <c r="T1991" i="1"/>
  <c r="S1991" i="1" s="1"/>
  <c r="T1992" i="1"/>
  <c r="S1992" i="1" s="1"/>
  <c r="T1993" i="1"/>
  <c r="S1993" i="1" s="1"/>
  <c r="T1994" i="1"/>
  <c r="S1994" i="1" s="1"/>
  <c r="T1995" i="1"/>
  <c r="S1995" i="1" s="1"/>
  <c r="T1996" i="1"/>
  <c r="S1996" i="1" s="1"/>
  <c r="T1997" i="1"/>
  <c r="S1997" i="1" s="1"/>
  <c r="T1998" i="1"/>
  <c r="S1998" i="1" s="1"/>
  <c r="T1999" i="1"/>
  <c r="S1999" i="1" s="1"/>
  <c r="T2000" i="1"/>
  <c r="S2000" i="1" s="1"/>
  <c r="T2001" i="1"/>
  <c r="S2001" i="1" s="1"/>
  <c r="T2002" i="1"/>
  <c r="S2002" i="1" s="1"/>
  <c r="T2003" i="1"/>
  <c r="S2003" i="1" s="1"/>
  <c r="T2004" i="1"/>
  <c r="S2004" i="1" s="1"/>
  <c r="T2005" i="1"/>
  <c r="S2005" i="1" s="1"/>
  <c r="T2006" i="1"/>
  <c r="S2006" i="1" s="1"/>
  <c r="T2007" i="1"/>
  <c r="S2007" i="1" s="1"/>
  <c r="T2008" i="1"/>
  <c r="S2008" i="1" s="1"/>
  <c r="T2009" i="1"/>
  <c r="S2009" i="1" s="1"/>
  <c r="T2010" i="1"/>
  <c r="S2010" i="1" s="1"/>
  <c r="T2011" i="1"/>
  <c r="S2011" i="1" s="1"/>
  <c r="T2012" i="1"/>
  <c r="S2012" i="1" s="1"/>
  <c r="T2013" i="1"/>
  <c r="S2013" i="1" s="1"/>
  <c r="T2014" i="1"/>
  <c r="S2014" i="1" s="1"/>
  <c r="T2015" i="1"/>
  <c r="S2015" i="1" s="1"/>
  <c r="T2016" i="1"/>
  <c r="S2016" i="1" s="1"/>
  <c r="T2017" i="1"/>
  <c r="S2017" i="1" s="1"/>
  <c r="T2018" i="1"/>
  <c r="S2018" i="1" s="1"/>
  <c r="T2019" i="1"/>
  <c r="S2019" i="1" s="1"/>
  <c r="T2020" i="1"/>
  <c r="S2020" i="1" s="1"/>
  <c r="T2021" i="1"/>
  <c r="S2021" i="1" s="1"/>
  <c r="T2022" i="1"/>
  <c r="S2022" i="1" s="1"/>
  <c r="T2023" i="1"/>
  <c r="S2023" i="1" s="1"/>
  <c r="T2024" i="1"/>
  <c r="S2024" i="1" s="1"/>
  <c r="T2025" i="1"/>
  <c r="S2025" i="1" s="1"/>
  <c r="T2026" i="1"/>
  <c r="S2026" i="1" s="1"/>
  <c r="T2027" i="1"/>
  <c r="S2027" i="1" s="1"/>
  <c r="T2028" i="1"/>
  <c r="S2028" i="1" s="1"/>
  <c r="T2029" i="1"/>
  <c r="S2029" i="1" s="1"/>
  <c r="T2030" i="1"/>
  <c r="S2030" i="1" s="1"/>
  <c r="T2031" i="1"/>
  <c r="S2031" i="1" s="1"/>
  <c r="T2032" i="1"/>
  <c r="S2032" i="1" s="1"/>
  <c r="T2033" i="1"/>
  <c r="S2033" i="1" s="1"/>
  <c r="T2034" i="1"/>
  <c r="S2034" i="1" s="1"/>
  <c r="T2035" i="1"/>
  <c r="S2035" i="1" s="1"/>
  <c r="T2036" i="1"/>
  <c r="S2036" i="1" s="1"/>
  <c r="T2037" i="1"/>
  <c r="S2037" i="1" s="1"/>
  <c r="T2038" i="1"/>
  <c r="S2038" i="1" s="1"/>
  <c r="T2039" i="1"/>
  <c r="S2039" i="1" s="1"/>
  <c r="T2040" i="1"/>
  <c r="S2040" i="1" s="1"/>
  <c r="T2041" i="1"/>
  <c r="S2041" i="1" s="1"/>
  <c r="T2042" i="1"/>
  <c r="S2042" i="1" s="1"/>
  <c r="T2043" i="1"/>
  <c r="S2043" i="1" s="1"/>
  <c r="T2044" i="1"/>
  <c r="S2044" i="1" s="1"/>
  <c r="T2045" i="1"/>
  <c r="S2045" i="1" s="1"/>
  <c r="T2046" i="1"/>
  <c r="S2046" i="1" s="1"/>
  <c r="T2047" i="1"/>
  <c r="S2047" i="1" s="1"/>
  <c r="T2048" i="1"/>
  <c r="S2048" i="1" s="1"/>
  <c r="T2049" i="1"/>
  <c r="S2049" i="1" s="1"/>
  <c r="T2050" i="1"/>
  <c r="S2050" i="1" s="1"/>
  <c r="T2051" i="1"/>
  <c r="S2051" i="1" s="1"/>
  <c r="T2052" i="1"/>
  <c r="S2052" i="1" s="1"/>
  <c r="T2053" i="1"/>
  <c r="S2053" i="1" s="1"/>
  <c r="T2054" i="1"/>
  <c r="S2054" i="1" s="1"/>
  <c r="T2055" i="1"/>
  <c r="S2055" i="1" s="1"/>
  <c r="T2056" i="1"/>
  <c r="S2056" i="1" s="1"/>
  <c r="T2057" i="1"/>
  <c r="S2057" i="1" s="1"/>
  <c r="T2058" i="1"/>
  <c r="S2058" i="1" s="1"/>
  <c r="T2059" i="1"/>
  <c r="S2059" i="1" s="1"/>
  <c r="T2060" i="1"/>
  <c r="S2060" i="1" s="1"/>
  <c r="T2061" i="1"/>
  <c r="S2061" i="1" s="1"/>
  <c r="T2062" i="1"/>
  <c r="S2062" i="1" s="1"/>
  <c r="T2063" i="1"/>
  <c r="S2063" i="1" s="1"/>
  <c r="T2064" i="1"/>
  <c r="S2064" i="1" s="1"/>
  <c r="T2065" i="1"/>
  <c r="S2065" i="1" s="1"/>
  <c r="T2066" i="1"/>
  <c r="S2066" i="1" s="1"/>
  <c r="T2067" i="1"/>
  <c r="S2067" i="1" s="1"/>
  <c r="T2068" i="1"/>
  <c r="S2068" i="1" s="1"/>
  <c r="T2069" i="1"/>
  <c r="S2069" i="1" s="1"/>
  <c r="T2070" i="1"/>
  <c r="S2070" i="1" s="1"/>
  <c r="T2071" i="1"/>
  <c r="S2071" i="1" s="1"/>
  <c r="T2072" i="1"/>
  <c r="S2072" i="1" s="1"/>
  <c r="T2073" i="1"/>
  <c r="S2073" i="1" s="1"/>
  <c r="T2074" i="1"/>
  <c r="S2074" i="1" s="1"/>
  <c r="T2075" i="1"/>
  <c r="S2075" i="1" s="1"/>
  <c r="T2076" i="1"/>
  <c r="S2076" i="1" s="1"/>
  <c r="T2077" i="1"/>
  <c r="S2077" i="1" s="1"/>
  <c r="T2078" i="1"/>
  <c r="S2078" i="1" s="1"/>
  <c r="T2079" i="1"/>
  <c r="S2079" i="1" s="1"/>
  <c r="T2080" i="1"/>
  <c r="S2080" i="1" s="1"/>
  <c r="T2081" i="1"/>
  <c r="S2081" i="1" s="1"/>
  <c r="T2082" i="1"/>
  <c r="S2082" i="1" s="1"/>
  <c r="T2083" i="1"/>
  <c r="S2083" i="1" s="1"/>
  <c r="T2084" i="1"/>
  <c r="S2084" i="1" s="1"/>
  <c r="T2085" i="1"/>
  <c r="S2085" i="1" s="1"/>
  <c r="T2086" i="1"/>
  <c r="S2086" i="1" s="1"/>
  <c r="T2087" i="1"/>
  <c r="S2087" i="1" s="1"/>
  <c r="T2088" i="1"/>
  <c r="S2088" i="1" s="1"/>
  <c r="T2089" i="1"/>
  <c r="S2089" i="1" s="1"/>
  <c r="T2090" i="1"/>
  <c r="S2090" i="1" s="1"/>
  <c r="T2091" i="1"/>
  <c r="S2091" i="1" s="1"/>
  <c r="T2092" i="1"/>
  <c r="S2092" i="1" s="1"/>
  <c r="T2093" i="1"/>
  <c r="S2093" i="1" s="1"/>
  <c r="T2094" i="1"/>
  <c r="S2094" i="1" s="1"/>
  <c r="T2095" i="1"/>
  <c r="S2095" i="1" s="1"/>
  <c r="T2096" i="1"/>
  <c r="S2096" i="1" s="1"/>
  <c r="T2097" i="1"/>
  <c r="S2097" i="1" s="1"/>
  <c r="T2098" i="1"/>
  <c r="S2098" i="1" s="1"/>
  <c r="T2099" i="1"/>
  <c r="S2099" i="1" s="1"/>
  <c r="T2100" i="1"/>
  <c r="S2100" i="1" s="1"/>
  <c r="T2101" i="1"/>
  <c r="S2101" i="1" s="1"/>
  <c r="T2102" i="1"/>
  <c r="S2102" i="1" s="1"/>
  <c r="T2103" i="1"/>
  <c r="S2103" i="1" s="1"/>
  <c r="T2104" i="1"/>
  <c r="S2104" i="1" s="1"/>
  <c r="T2105" i="1"/>
  <c r="S2105" i="1" s="1"/>
  <c r="T2106" i="1"/>
  <c r="S2106" i="1" s="1"/>
  <c r="T2107" i="1"/>
  <c r="S2107" i="1" s="1"/>
  <c r="T2108" i="1"/>
  <c r="S2108" i="1" s="1"/>
  <c r="T2109" i="1"/>
  <c r="S2109" i="1" s="1"/>
  <c r="T2110" i="1"/>
  <c r="S2110" i="1" s="1"/>
  <c r="T2111" i="1"/>
  <c r="S2111" i="1" s="1"/>
  <c r="T2112" i="1"/>
  <c r="S2112" i="1" s="1"/>
  <c r="T2113" i="1"/>
  <c r="S2113" i="1" s="1"/>
  <c r="T2114" i="1"/>
  <c r="S2114" i="1" s="1"/>
  <c r="T2115" i="1"/>
  <c r="S2115" i="1" s="1"/>
  <c r="T2116" i="1"/>
  <c r="S2116" i="1" s="1"/>
  <c r="T2117" i="1"/>
  <c r="S2117" i="1" s="1"/>
  <c r="T2118" i="1"/>
  <c r="S2118" i="1" s="1"/>
  <c r="T2119" i="1"/>
  <c r="S2119" i="1" s="1"/>
  <c r="T2120" i="1"/>
  <c r="S2120" i="1" s="1"/>
  <c r="T2121" i="1"/>
  <c r="S2121" i="1" s="1"/>
  <c r="T2122" i="1"/>
  <c r="S2122" i="1" s="1"/>
  <c r="T2123" i="1"/>
  <c r="S2123" i="1" s="1"/>
  <c r="T2124" i="1"/>
  <c r="S2124" i="1" s="1"/>
  <c r="T2125" i="1"/>
  <c r="S2125" i="1" s="1"/>
  <c r="T2126" i="1"/>
  <c r="S2126" i="1" s="1"/>
  <c r="T2127" i="1"/>
  <c r="S2127" i="1" s="1"/>
  <c r="T2128" i="1"/>
  <c r="S2128" i="1" s="1"/>
  <c r="T2129" i="1"/>
  <c r="S2129" i="1" s="1"/>
  <c r="T2130" i="1"/>
  <c r="S2130" i="1" s="1"/>
  <c r="T2131" i="1"/>
  <c r="S2131" i="1" s="1"/>
  <c r="T2132" i="1"/>
  <c r="S2132" i="1" s="1"/>
  <c r="T2133" i="1"/>
  <c r="S2133" i="1" s="1"/>
  <c r="T2134" i="1"/>
  <c r="S2134" i="1" s="1"/>
  <c r="T2135" i="1"/>
  <c r="S2135" i="1" s="1"/>
  <c r="T2136" i="1"/>
  <c r="S2136" i="1" s="1"/>
  <c r="T2137" i="1"/>
  <c r="S2137" i="1" s="1"/>
  <c r="T2138" i="1"/>
  <c r="S2138" i="1" s="1"/>
  <c r="T2139" i="1"/>
  <c r="S2139" i="1" s="1"/>
  <c r="T2140" i="1"/>
  <c r="S2140" i="1" s="1"/>
  <c r="T2141" i="1"/>
  <c r="S2141" i="1" s="1"/>
  <c r="T2142" i="1"/>
  <c r="S2142" i="1" s="1"/>
  <c r="T2143" i="1"/>
  <c r="S2143" i="1" s="1"/>
  <c r="T2144" i="1"/>
  <c r="S2144" i="1" s="1"/>
  <c r="T2145" i="1"/>
  <c r="S2145" i="1" s="1"/>
  <c r="T2146" i="1"/>
  <c r="S2146" i="1" s="1"/>
  <c r="T2147" i="1"/>
  <c r="S2147" i="1" s="1"/>
  <c r="T2148" i="1"/>
  <c r="S2148" i="1" s="1"/>
  <c r="T2149" i="1"/>
  <c r="S2149" i="1" s="1"/>
  <c r="T2150" i="1"/>
  <c r="S2150" i="1" s="1"/>
  <c r="T2151" i="1"/>
  <c r="S2151" i="1" s="1"/>
  <c r="T2152" i="1"/>
  <c r="S2152" i="1" s="1"/>
  <c r="T2153" i="1"/>
  <c r="S2153" i="1" s="1"/>
  <c r="T2154" i="1"/>
  <c r="S2154" i="1" s="1"/>
  <c r="T2155" i="1"/>
  <c r="S2155" i="1" s="1"/>
  <c r="T2156" i="1"/>
  <c r="S2156" i="1" s="1"/>
  <c r="T2157" i="1"/>
  <c r="S2157" i="1" s="1"/>
  <c r="T2158" i="1"/>
  <c r="S2158" i="1" s="1"/>
  <c r="T2159" i="1"/>
  <c r="S2159" i="1" s="1"/>
  <c r="T2160" i="1"/>
  <c r="S2160" i="1" s="1"/>
  <c r="T2161" i="1"/>
  <c r="S2161" i="1" s="1"/>
  <c r="T2162" i="1"/>
  <c r="S2162" i="1" s="1"/>
  <c r="T2163" i="1"/>
  <c r="S2163" i="1" s="1"/>
  <c r="T2164" i="1"/>
  <c r="S2164" i="1" s="1"/>
  <c r="T2165" i="1"/>
  <c r="S2165" i="1" s="1"/>
  <c r="T2166" i="1"/>
  <c r="S2166" i="1" s="1"/>
  <c r="T2167" i="1"/>
  <c r="S2167" i="1" s="1"/>
  <c r="T2168" i="1"/>
  <c r="S2168" i="1" s="1"/>
  <c r="T2169" i="1"/>
  <c r="S2169" i="1" s="1"/>
  <c r="T2170" i="1"/>
  <c r="S2170" i="1" s="1"/>
  <c r="T2171" i="1"/>
  <c r="S2171" i="1" s="1"/>
  <c r="T2172" i="1"/>
  <c r="S2172" i="1" s="1"/>
  <c r="T2173" i="1"/>
  <c r="S2173" i="1" s="1"/>
  <c r="T2174" i="1"/>
  <c r="S2174" i="1" s="1"/>
  <c r="T2175" i="1"/>
  <c r="S2175" i="1" s="1"/>
  <c r="T2176" i="1"/>
  <c r="S2176" i="1" s="1"/>
  <c r="T2177" i="1"/>
  <c r="S2177" i="1" s="1"/>
  <c r="T2178" i="1"/>
  <c r="S2178" i="1" s="1"/>
  <c r="T2179" i="1"/>
  <c r="S2179" i="1" s="1"/>
  <c r="T2180" i="1"/>
  <c r="S2180" i="1" s="1"/>
  <c r="T2181" i="1"/>
  <c r="S2181" i="1" s="1"/>
  <c r="T2182" i="1"/>
  <c r="S2182" i="1" s="1"/>
  <c r="T2183" i="1"/>
  <c r="S2183" i="1" s="1"/>
  <c r="T2184" i="1"/>
  <c r="S2184" i="1" s="1"/>
  <c r="T2185" i="1"/>
  <c r="S2185" i="1" s="1"/>
  <c r="T2186" i="1"/>
  <c r="S2186" i="1" s="1"/>
  <c r="T2187" i="1"/>
  <c r="S2187" i="1" s="1"/>
  <c r="T2188" i="1"/>
  <c r="S2188" i="1" s="1"/>
  <c r="T2189" i="1"/>
  <c r="S2189" i="1" s="1"/>
  <c r="T2190" i="1"/>
  <c r="S2190" i="1" s="1"/>
  <c r="T2191" i="1"/>
  <c r="S2191" i="1" s="1"/>
  <c r="T2192" i="1"/>
  <c r="S2192" i="1" s="1"/>
  <c r="T2193" i="1"/>
  <c r="S2193" i="1" s="1"/>
  <c r="T2194" i="1"/>
  <c r="S2194" i="1" s="1"/>
  <c r="T2195" i="1"/>
  <c r="S2195" i="1" s="1"/>
  <c r="T2196" i="1"/>
  <c r="S2196" i="1" s="1"/>
  <c r="T2197" i="1"/>
  <c r="S2197" i="1" s="1"/>
  <c r="T2198" i="1"/>
  <c r="S2198" i="1" s="1"/>
  <c r="T2199" i="1"/>
  <c r="S2199" i="1" s="1"/>
  <c r="T2200" i="1"/>
  <c r="S2200" i="1" s="1"/>
  <c r="T2201" i="1"/>
  <c r="S2201" i="1" s="1"/>
  <c r="T2202" i="1"/>
  <c r="S2202" i="1" s="1"/>
  <c r="T2203" i="1"/>
  <c r="S2203" i="1" s="1"/>
  <c r="T2204" i="1"/>
  <c r="S2204" i="1" s="1"/>
  <c r="T2205" i="1"/>
  <c r="S2205" i="1" s="1"/>
  <c r="T2206" i="1"/>
  <c r="S2206" i="1" s="1"/>
  <c r="T2207" i="1"/>
  <c r="S2207" i="1" s="1"/>
  <c r="T2208" i="1"/>
  <c r="S2208" i="1" s="1"/>
  <c r="T2209" i="1"/>
  <c r="S2209" i="1" s="1"/>
  <c r="T2210" i="1"/>
  <c r="S2210" i="1" s="1"/>
  <c r="T2211" i="1"/>
  <c r="S2211" i="1" s="1"/>
  <c r="T2212" i="1"/>
  <c r="S2212" i="1" s="1"/>
  <c r="T2213" i="1"/>
  <c r="S2213" i="1" s="1"/>
  <c r="T2214" i="1"/>
  <c r="S2214" i="1" s="1"/>
  <c r="T2215" i="1"/>
  <c r="S2215" i="1" s="1"/>
  <c r="T2216" i="1"/>
  <c r="S2216" i="1" s="1"/>
  <c r="T2217" i="1"/>
  <c r="S2217" i="1" s="1"/>
  <c r="T2218" i="1"/>
  <c r="S2218" i="1" s="1"/>
  <c r="T2219" i="1"/>
  <c r="S2219" i="1" s="1"/>
  <c r="T2220" i="1"/>
  <c r="S2220" i="1" s="1"/>
  <c r="T2221" i="1"/>
  <c r="S2221" i="1" s="1"/>
  <c r="T2222" i="1"/>
  <c r="S2222" i="1" s="1"/>
  <c r="T2223" i="1"/>
  <c r="S2223" i="1" s="1"/>
  <c r="T2224" i="1"/>
  <c r="S2224" i="1" s="1"/>
  <c r="T2225" i="1"/>
  <c r="S2225" i="1" s="1"/>
  <c r="T2226" i="1"/>
  <c r="S2226" i="1" s="1"/>
  <c r="T2227" i="1"/>
  <c r="S2227" i="1" s="1"/>
  <c r="T2228" i="1"/>
  <c r="S2228" i="1" s="1"/>
  <c r="T2229" i="1"/>
  <c r="S2229" i="1" s="1"/>
  <c r="T2230" i="1"/>
  <c r="S2230" i="1" s="1"/>
  <c r="T2231" i="1"/>
  <c r="S2231" i="1" s="1"/>
  <c r="T2232" i="1"/>
  <c r="S2232" i="1" s="1"/>
  <c r="T2233" i="1"/>
  <c r="S2233" i="1" s="1"/>
  <c r="T2234" i="1"/>
  <c r="S2234" i="1" s="1"/>
  <c r="T2235" i="1"/>
  <c r="S2235" i="1" s="1"/>
  <c r="T2236" i="1"/>
  <c r="S2236" i="1" s="1"/>
  <c r="T2237" i="1"/>
  <c r="S2237" i="1" s="1"/>
  <c r="T2238" i="1"/>
  <c r="S2238" i="1" s="1"/>
  <c r="T2239" i="1"/>
  <c r="S2239" i="1" s="1"/>
  <c r="T2240" i="1"/>
  <c r="S2240" i="1" s="1"/>
  <c r="T2241" i="1"/>
  <c r="S2241" i="1" s="1"/>
  <c r="T2242" i="1"/>
  <c r="S2242" i="1" s="1"/>
  <c r="T2243" i="1"/>
  <c r="S2243" i="1" s="1"/>
  <c r="T2244" i="1"/>
  <c r="S2244" i="1" s="1"/>
  <c r="T2245" i="1"/>
  <c r="S2245" i="1" s="1"/>
  <c r="T2246" i="1"/>
  <c r="S2246" i="1" s="1"/>
  <c r="T2247" i="1"/>
  <c r="S2247" i="1" s="1"/>
  <c r="T2248" i="1"/>
  <c r="S2248" i="1" s="1"/>
  <c r="T2249" i="1"/>
  <c r="S2249" i="1" s="1"/>
  <c r="T2250" i="1"/>
  <c r="S2250" i="1" s="1"/>
  <c r="T2251" i="1"/>
  <c r="S2251" i="1" s="1"/>
  <c r="T2252" i="1"/>
  <c r="S2252" i="1" s="1"/>
  <c r="T2253" i="1"/>
  <c r="S2253" i="1" s="1"/>
  <c r="T2254" i="1"/>
  <c r="S2254" i="1" s="1"/>
  <c r="T2255" i="1"/>
  <c r="S2255" i="1" s="1"/>
  <c r="T2256" i="1"/>
  <c r="S2256" i="1" s="1"/>
  <c r="T2257" i="1"/>
  <c r="S2257" i="1" s="1"/>
  <c r="T2258" i="1"/>
  <c r="S2258" i="1" s="1"/>
  <c r="T2259" i="1"/>
  <c r="S2259" i="1" s="1"/>
  <c r="T2260" i="1"/>
  <c r="S2260" i="1" s="1"/>
  <c r="T2261" i="1"/>
  <c r="S2261" i="1" s="1"/>
  <c r="T2262" i="1"/>
  <c r="S2262" i="1" s="1"/>
  <c r="T2263" i="1"/>
  <c r="S2263" i="1" s="1"/>
  <c r="T2264" i="1"/>
  <c r="S2264" i="1" s="1"/>
  <c r="T2265" i="1"/>
  <c r="S2265" i="1" s="1"/>
  <c r="T2266" i="1"/>
  <c r="S2266" i="1" s="1"/>
  <c r="T2267" i="1"/>
  <c r="S2267" i="1" s="1"/>
  <c r="T2268" i="1"/>
  <c r="S2268" i="1" s="1"/>
  <c r="T2269" i="1"/>
  <c r="S2269" i="1" s="1"/>
  <c r="T2270" i="1"/>
  <c r="S2270" i="1" s="1"/>
  <c r="T2271" i="1"/>
  <c r="S2271" i="1" s="1"/>
  <c r="T2272" i="1"/>
  <c r="S2272" i="1" s="1"/>
  <c r="T2273" i="1"/>
  <c r="S2273" i="1" s="1"/>
  <c r="T2274" i="1"/>
  <c r="S2274" i="1" s="1"/>
  <c r="T2275" i="1"/>
  <c r="S2275" i="1" s="1"/>
  <c r="T2276" i="1"/>
  <c r="S2276" i="1" s="1"/>
  <c r="T2277" i="1"/>
  <c r="S2277" i="1" s="1"/>
  <c r="T2278" i="1"/>
  <c r="S2278" i="1" s="1"/>
  <c r="T2279" i="1"/>
  <c r="S2279" i="1" s="1"/>
  <c r="T2280" i="1"/>
  <c r="S2280" i="1" s="1"/>
  <c r="T2281" i="1"/>
  <c r="S2281" i="1" s="1"/>
  <c r="T2282" i="1"/>
  <c r="S2282" i="1" s="1"/>
  <c r="T2283" i="1"/>
  <c r="S2283" i="1" s="1"/>
  <c r="T2284" i="1"/>
  <c r="S2284" i="1" s="1"/>
  <c r="T2285" i="1"/>
  <c r="S2285" i="1" s="1"/>
  <c r="T2286" i="1"/>
  <c r="S2286" i="1" s="1"/>
  <c r="T2287" i="1"/>
  <c r="S2287" i="1" s="1"/>
  <c r="T2288" i="1"/>
  <c r="S2288" i="1" s="1"/>
  <c r="T2289" i="1"/>
  <c r="S2289" i="1" s="1"/>
  <c r="T2290" i="1"/>
  <c r="S2290" i="1" s="1"/>
  <c r="T2291" i="1"/>
  <c r="S2291" i="1" s="1"/>
  <c r="T2292" i="1"/>
  <c r="S2292" i="1" s="1"/>
  <c r="T2293" i="1"/>
  <c r="S2293" i="1" s="1"/>
  <c r="T2294" i="1"/>
  <c r="S2294" i="1" s="1"/>
  <c r="T2295" i="1"/>
  <c r="S2295" i="1" s="1"/>
  <c r="T2296" i="1"/>
  <c r="S2296" i="1" s="1"/>
  <c r="T2297" i="1"/>
  <c r="S2297" i="1" s="1"/>
  <c r="T2298" i="1"/>
  <c r="S2298" i="1" s="1"/>
  <c r="T2299" i="1"/>
  <c r="S2299" i="1" s="1"/>
  <c r="T2300" i="1"/>
  <c r="S2300" i="1" s="1"/>
  <c r="T2301" i="1"/>
  <c r="S2301" i="1" s="1"/>
  <c r="T2302" i="1"/>
  <c r="S2302" i="1" s="1"/>
  <c r="T2303" i="1"/>
  <c r="S2303" i="1" s="1"/>
  <c r="T2304" i="1"/>
  <c r="S2304" i="1" s="1"/>
  <c r="T2305" i="1"/>
  <c r="S2305" i="1" s="1"/>
  <c r="T2306" i="1"/>
  <c r="S2306" i="1" s="1"/>
  <c r="T2307" i="1"/>
  <c r="S2307" i="1" s="1"/>
  <c r="T2308" i="1"/>
  <c r="S2308" i="1" s="1"/>
  <c r="T2309" i="1"/>
  <c r="S2309" i="1" s="1"/>
  <c r="T2310" i="1"/>
  <c r="S2310" i="1" s="1"/>
  <c r="T2311" i="1"/>
  <c r="S2311" i="1" s="1"/>
  <c r="T2312" i="1"/>
  <c r="S2312" i="1" s="1"/>
  <c r="T2313" i="1"/>
  <c r="S2313" i="1" s="1"/>
  <c r="T2314" i="1"/>
  <c r="S2314" i="1" s="1"/>
  <c r="T2315" i="1"/>
  <c r="S2315" i="1" s="1"/>
  <c r="T2316" i="1"/>
  <c r="S2316" i="1" s="1"/>
  <c r="T2317" i="1"/>
  <c r="S2317" i="1" s="1"/>
  <c r="T2318" i="1"/>
  <c r="S2318" i="1" s="1"/>
  <c r="T2319" i="1"/>
  <c r="S2319" i="1" s="1"/>
  <c r="T2320" i="1"/>
  <c r="S2320" i="1" s="1"/>
  <c r="T2321" i="1"/>
  <c r="S2321" i="1" s="1"/>
  <c r="T2322" i="1"/>
  <c r="S2322" i="1" s="1"/>
  <c r="T2323" i="1"/>
  <c r="S2323" i="1" s="1"/>
  <c r="T2324" i="1"/>
  <c r="S2324" i="1" s="1"/>
  <c r="T2325" i="1"/>
  <c r="S2325" i="1" s="1"/>
  <c r="T2326" i="1"/>
  <c r="S2326" i="1" s="1"/>
  <c r="T2327" i="1"/>
  <c r="S2327" i="1" s="1"/>
  <c r="T2328" i="1"/>
  <c r="S2328" i="1" s="1"/>
  <c r="T2329" i="1"/>
  <c r="S2329" i="1" s="1"/>
  <c r="T2330" i="1"/>
  <c r="S2330" i="1" s="1"/>
  <c r="T2331" i="1"/>
  <c r="S2331" i="1" s="1"/>
  <c r="T2332" i="1"/>
  <c r="S2332" i="1" s="1"/>
  <c r="T2333" i="1"/>
  <c r="S2333" i="1" s="1"/>
  <c r="T2334" i="1"/>
  <c r="S2334" i="1" s="1"/>
  <c r="T2335" i="1"/>
  <c r="S2335" i="1" s="1"/>
  <c r="T2336" i="1"/>
  <c r="S2336" i="1" s="1"/>
  <c r="T2337" i="1"/>
  <c r="S2337" i="1" s="1"/>
  <c r="T2338" i="1"/>
  <c r="S2338" i="1" s="1"/>
  <c r="T2339" i="1"/>
  <c r="S2339" i="1" s="1"/>
  <c r="T2340" i="1"/>
  <c r="S2340" i="1" s="1"/>
  <c r="T2341" i="1"/>
  <c r="S2341" i="1" s="1"/>
  <c r="T2342" i="1"/>
  <c r="S2342" i="1" s="1"/>
  <c r="T2343" i="1"/>
  <c r="S2343" i="1" s="1"/>
  <c r="T2344" i="1"/>
  <c r="S2344" i="1" s="1"/>
  <c r="T2345" i="1"/>
  <c r="S2345" i="1" s="1"/>
  <c r="T2346" i="1"/>
  <c r="S2346" i="1" s="1"/>
  <c r="T2347" i="1"/>
  <c r="S2347" i="1" s="1"/>
  <c r="T2348" i="1"/>
  <c r="S2348" i="1" s="1"/>
  <c r="T2349" i="1"/>
  <c r="S2349" i="1" s="1"/>
  <c r="T2350" i="1"/>
  <c r="S2350" i="1" s="1"/>
  <c r="T2351" i="1"/>
  <c r="S2351" i="1" s="1"/>
  <c r="T2352" i="1"/>
  <c r="S2352" i="1" s="1"/>
  <c r="T2353" i="1"/>
  <c r="S2353" i="1" s="1"/>
  <c r="T2354" i="1"/>
  <c r="S2354" i="1" s="1"/>
  <c r="T2355" i="1"/>
  <c r="S2355" i="1" s="1"/>
  <c r="T2356" i="1"/>
  <c r="S2356" i="1" s="1"/>
  <c r="T2357" i="1"/>
  <c r="S2357" i="1" s="1"/>
  <c r="T2358" i="1"/>
  <c r="S2358" i="1" s="1"/>
  <c r="T2359" i="1"/>
  <c r="S2359" i="1" s="1"/>
  <c r="T2360" i="1"/>
  <c r="S2360" i="1" s="1"/>
  <c r="T2361" i="1"/>
  <c r="S2361" i="1" s="1"/>
  <c r="T2362" i="1"/>
  <c r="S2362" i="1" s="1"/>
  <c r="T2363" i="1"/>
  <c r="S2363" i="1" s="1"/>
  <c r="T2364" i="1"/>
  <c r="S2364" i="1" s="1"/>
  <c r="T2365" i="1"/>
  <c r="S2365" i="1" s="1"/>
  <c r="T2366" i="1"/>
  <c r="S2366" i="1" s="1"/>
  <c r="T2367" i="1"/>
  <c r="S2367" i="1" s="1"/>
  <c r="T2368" i="1"/>
  <c r="S2368" i="1" s="1"/>
  <c r="T2369" i="1"/>
  <c r="S2369" i="1" s="1"/>
  <c r="T2370" i="1"/>
  <c r="S2370" i="1" s="1"/>
  <c r="T2371" i="1"/>
  <c r="S2371" i="1" s="1"/>
  <c r="T2372" i="1"/>
  <c r="S2372" i="1" s="1"/>
  <c r="T2373" i="1"/>
  <c r="S2373" i="1" s="1"/>
  <c r="T2374" i="1"/>
  <c r="S2374" i="1" s="1"/>
  <c r="T2375" i="1"/>
  <c r="S2375" i="1" s="1"/>
  <c r="T2376" i="1"/>
  <c r="S2376" i="1" s="1"/>
  <c r="T2377" i="1"/>
  <c r="S2377" i="1" s="1"/>
  <c r="T2378" i="1"/>
  <c r="S2378" i="1" s="1"/>
  <c r="T2379" i="1"/>
  <c r="S2379" i="1" s="1"/>
  <c r="T2380" i="1"/>
  <c r="S2380" i="1" s="1"/>
  <c r="T2381" i="1"/>
  <c r="S2381" i="1" s="1"/>
  <c r="T2382" i="1"/>
  <c r="S2382" i="1" s="1"/>
  <c r="T2383" i="1"/>
  <c r="S2383" i="1" s="1"/>
  <c r="T2384" i="1"/>
  <c r="S2384" i="1" s="1"/>
  <c r="T2385" i="1"/>
  <c r="S2385" i="1" s="1"/>
  <c r="T2386" i="1"/>
  <c r="S2386" i="1" s="1"/>
  <c r="T2387" i="1"/>
  <c r="S2387" i="1" s="1"/>
  <c r="T2388" i="1"/>
  <c r="S2388" i="1" s="1"/>
  <c r="T2389" i="1"/>
  <c r="S2389" i="1" s="1"/>
  <c r="T2390" i="1"/>
  <c r="S2390" i="1" s="1"/>
  <c r="T2391" i="1"/>
  <c r="S2391" i="1" s="1"/>
  <c r="T2392" i="1"/>
  <c r="S2392" i="1" s="1"/>
  <c r="T2393" i="1"/>
  <c r="S2393" i="1" s="1"/>
  <c r="T2394" i="1"/>
  <c r="S2394" i="1" s="1"/>
  <c r="T2395" i="1"/>
  <c r="S2395" i="1" s="1"/>
  <c r="T2396" i="1"/>
  <c r="S2396" i="1" s="1"/>
  <c r="T2397" i="1"/>
  <c r="S2397" i="1" s="1"/>
  <c r="T2398" i="1"/>
  <c r="S2398" i="1" s="1"/>
  <c r="T2399" i="1"/>
  <c r="S2399" i="1" s="1"/>
  <c r="T2400" i="1"/>
  <c r="S2400" i="1" s="1"/>
  <c r="T2401" i="1"/>
  <c r="S2401" i="1" s="1"/>
  <c r="T2402" i="1"/>
  <c r="S2402" i="1" s="1"/>
  <c r="T2403" i="1"/>
  <c r="S2403" i="1" s="1"/>
  <c r="T2404" i="1"/>
  <c r="S2404" i="1" s="1"/>
  <c r="T2405" i="1"/>
  <c r="S2405" i="1" s="1"/>
  <c r="T2406" i="1"/>
  <c r="S2406" i="1" s="1"/>
  <c r="T2407" i="1"/>
  <c r="S2407" i="1" s="1"/>
  <c r="T2408" i="1"/>
  <c r="S2408" i="1" s="1"/>
  <c r="T2409" i="1"/>
  <c r="S2409" i="1" s="1"/>
  <c r="T2410" i="1"/>
  <c r="S2410" i="1" s="1"/>
  <c r="T2411" i="1"/>
  <c r="S2411" i="1" s="1"/>
  <c r="T2412" i="1"/>
  <c r="S2412" i="1" s="1"/>
  <c r="T2413" i="1"/>
  <c r="S2413" i="1" s="1"/>
  <c r="T2414" i="1"/>
  <c r="S2414" i="1" s="1"/>
  <c r="T2415" i="1"/>
  <c r="S2415" i="1" s="1"/>
  <c r="T2416" i="1"/>
  <c r="S2416" i="1" s="1"/>
  <c r="T2417" i="1"/>
  <c r="S2417" i="1" s="1"/>
  <c r="T2418" i="1"/>
  <c r="S2418" i="1" s="1"/>
  <c r="T2419" i="1"/>
  <c r="S2419" i="1" s="1"/>
  <c r="T2420" i="1"/>
  <c r="S2420" i="1" s="1"/>
  <c r="T2421" i="1"/>
  <c r="S2421" i="1" s="1"/>
  <c r="T2422" i="1"/>
  <c r="S2422" i="1" s="1"/>
  <c r="T2423" i="1"/>
  <c r="S2423" i="1" s="1"/>
  <c r="T2424" i="1"/>
  <c r="S2424" i="1" s="1"/>
  <c r="T2425" i="1"/>
  <c r="S2425" i="1" s="1"/>
  <c r="T2426" i="1"/>
  <c r="S2426" i="1" s="1"/>
  <c r="T2427" i="1"/>
  <c r="S2427" i="1" s="1"/>
  <c r="T2428" i="1"/>
  <c r="S2428" i="1" s="1"/>
  <c r="T2429" i="1"/>
  <c r="S2429" i="1" s="1"/>
  <c r="T2430" i="1"/>
  <c r="S2430" i="1" s="1"/>
  <c r="T2431" i="1"/>
  <c r="S2431" i="1" s="1"/>
  <c r="T2432" i="1"/>
  <c r="S2432" i="1" s="1"/>
  <c r="T2433" i="1"/>
  <c r="S2433" i="1" s="1"/>
  <c r="T2434" i="1"/>
  <c r="S2434" i="1" s="1"/>
  <c r="T2435" i="1"/>
  <c r="S2435" i="1" s="1"/>
  <c r="T2436" i="1"/>
  <c r="S2436" i="1" s="1"/>
  <c r="T2437" i="1"/>
  <c r="S2437" i="1" s="1"/>
  <c r="T2438" i="1"/>
  <c r="S2438" i="1" s="1"/>
  <c r="T2439" i="1"/>
  <c r="S2439" i="1" s="1"/>
  <c r="T2440" i="1"/>
  <c r="S2440" i="1" s="1"/>
  <c r="T2441" i="1"/>
  <c r="S2441" i="1" s="1"/>
  <c r="T2442" i="1"/>
  <c r="S2442" i="1" s="1"/>
  <c r="T2443" i="1"/>
  <c r="S2443" i="1" s="1"/>
  <c r="T2444" i="1"/>
  <c r="S2444" i="1" s="1"/>
  <c r="T2445" i="1"/>
  <c r="S2445" i="1" s="1"/>
  <c r="T2446" i="1"/>
  <c r="S2446" i="1" s="1"/>
  <c r="T2447" i="1"/>
  <c r="S2447" i="1" s="1"/>
  <c r="T2448" i="1"/>
  <c r="S2448" i="1" s="1"/>
  <c r="T2449" i="1"/>
  <c r="S2449" i="1" s="1"/>
  <c r="T2450" i="1"/>
  <c r="S2450" i="1" s="1"/>
  <c r="T2451" i="1"/>
  <c r="S2451" i="1" s="1"/>
  <c r="T2452" i="1"/>
  <c r="S2452" i="1" s="1"/>
  <c r="T2453" i="1"/>
  <c r="S2453" i="1" s="1"/>
  <c r="T2454" i="1"/>
  <c r="S2454" i="1" s="1"/>
  <c r="T2455" i="1"/>
  <c r="S2455" i="1" s="1"/>
  <c r="T2456" i="1"/>
  <c r="S2456" i="1" s="1"/>
  <c r="T2457" i="1"/>
  <c r="S2457" i="1" s="1"/>
  <c r="T2458" i="1"/>
  <c r="S2458" i="1" s="1"/>
  <c r="T2459" i="1"/>
  <c r="S2459" i="1" s="1"/>
  <c r="T2460" i="1"/>
  <c r="S2460" i="1" s="1"/>
  <c r="T2461" i="1"/>
  <c r="S2461" i="1" s="1"/>
  <c r="T2462" i="1"/>
  <c r="S2462" i="1" s="1"/>
  <c r="T2463" i="1"/>
  <c r="S2463" i="1" s="1"/>
  <c r="T2464" i="1"/>
  <c r="S2464" i="1" s="1"/>
  <c r="T2465" i="1"/>
  <c r="S2465" i="1" s="1"/>
  <c r="T2466" i="1"/>
  <c r="S2466" i="1" s="1"/>
  <c r="T2467" i="1"/>
  <c r="S2467" i="1" s="1"/>
  <c r="T2468" i="1"/>
  <c r="S2468" i="1" s="1"/>
  <c r="T2469" i="1"/>
  <c r="S2469" i="1" s="1"/>
  <c r="T2470" i="1"/>
  <c r="S2470" i="1" s="1"/>
  <c r="T2471" i="1"/>
  <c r="S2471" i="1" s="1"/>
  <c r="T2472" i="1"/>
  <c r="S2472" i="1" s="1"/>
  <c r="T2473" i="1"/>
  <c r="S2473" i="1" s="1"/>
  <c r="T2474" i="1"/>
  <c r="S2474" i="1" s="1"/>
  <c r="T2475" i="1"/>
  <c r="S2475" i="1" s="1"/>
  <c r="T2476" i="1"/>
  <c r="S2476" i="1" s="1"/>
  <c r="T2477" i="1"/>
  <c r="S2477" i="1" s="1"/>
  <c r="T2478" i="1"/>
  <c r="S2478" i="1" s="1"/>
  <c r="T2479" i="1"/>
  <c r="S2479" i="1" s="1"/>
  <c r="T2480" i="1"/>
  <c r="S2480" i="1" s="1"/>
  <c r="T2481" i="1"/>
  <c r="S2481" i="1" s="1"/>
  <c r="T2482" i="1"/>
  <c r="S2482" i="1" s="1"/>
  <c r="T2483" i="1"/>
  <c r="S2483" i="1" s="1"/>
  <c r="T2484" i="1"/>
  <c r="S2484" i="1" s="1"/>
  <c r="T2485" i="1"/>
  <c r="S2485" i="1" s="1"/>
  <c r="T2486" i="1"/>
  <c r="S2486" i="1" s="1"/>
  <c r="T2487" i="1"/>
  <c r="S2487" i="1" s="1"/>
  <c r="T2488" i="1"/>
  <c r="S2488" i="1" s="1"/>
  <c r="T2489" i="1"/>
  <c r="S2489" i="1" s="1"/>
  <c r="T2490" i="1"/>
  <c r="S2490" i="1" s="1"/>
  <c r="T2491" i="1"/>
  <c r="S2491" i="1" s="1"/>
  <c r="T2492" i="1"/>
  <c r="S2492" i="1" s="1"/>
  <c r="T2493" i="1"/>
  <c r="S2493" i="1" s="1"/>
  <c r="T2494" i="1"/>
  <c r="S2494" i="1" s="1"/>
  <c r="T2495" i="1"/>
  <c r="S2495" i="1" s="1"/>
  <c r="T2496" i="1"/>
  <c r="S2496" i="1" s="1"/>
  <c r="T2497" i="1"/>
  <c r="S2497" i="1" s="1"/>
  <c r="T2498" i="1"/>
  <c r="S2498" i="1" s="1"/>
  <c r="T2499" i="1"/>
  <c r="S2499" i="1" s="1"/>
  <c r="T2500" i="1"/>
  <c r="S2500" i="1" s="1"/>
  <c r="T2501" i="1"/>
  <c r="S2501" i="1" s="1"/>
  <c r="T2502" i="1"/>
  <c r="S2502" i="1" s="1"/>
  <c r="T2503" i="1"/>
  <c r="S2503" i="1" s="1"/>
  <c r="T2504" i="1"/>
  <c r="S2504" i="1" s="1"/>
  <c r="T2505" i="1"/>
  <c r="S2505" i="1" s="1"/>
  <c r="T2506" i="1"/>
  <c r="S2506" i="1" s="1"/>
  <c r="T2507" i="1"/>
  <c r="S2507" i="1" s="1"/>
  <c r="T2508" i="1"/>
  <c r="S2508" i="1" s="1"/>
  <c r="T2509" i="1"/>
  <c r="S2509" i="1" s="1"/>
  <c r="T2510" i="1"/>
  <c r="S2510" i="1" s="1"/>
  <c r="T2511" i="1"/>
  <c r="S2511" i="1" s="1"/>
  <c r="T2512" i="1"/>
  <c r="S2512" i="1" s="1"/>
  <c r="T2513" i="1"/>
  <c r="S2513" i="1" s="1"/>
  <c r="T2514" i="1"/>
  <c r="S2514" i="1" s="1"/>
  <c r="T2515" i="1"/>
  <c r="S2515" i="1" s="1"/>
  <c r="T2516" i="1"/>
  <c r="S2516" i="1" s="1"/>
  <c r="T2517" i="1"/>
  <c r="S2517" i="1" s="1"/>
  <c r="T2518" i="1"/>
  <c r="S2518" i="1" s="1"/>
  <c r="T2519" i="1"/>
  <c r="S2519" i="1" s="1"/>
  <c r="T2520" i="1"/>
  <c r="S2520" i="1" s="1"/>
  <c r="T2521" i="1"/>
  <c r="S2521" i="1" s="1"/>
  <c r="T2522" i="1"/>
  <c r="S2522" i="1" s="1"/>
  <c r="T2523" i="1"/>
  <c r="S2523" i="1" s="1"/>
  <c r="T2524" i="1"/>
  <c r="S2524" i="1" s="1"/>
  <c r="T2525" i="1"/>
  <c r="S2525" i="1" s="1"/>
  <c r="T2526" i="1"/>
  <c r="S2526" i="1" s="1"/>
  <c r="T2527" i="1"/>
  <c r="S2527" i="1" s="1"/>
  <c r="T2528" i="1"/>
  <c r="S2528" i="1" s="1"/>
  <c r="T2529" i="1"/>
  <c r="S2529" i="1" s="1"/>
  <c r="T2530" i="1"/>
  <c r="S2530" i="1" s="1"/>
  <c r="T2531" i="1"/>
  <c r="S2531" i="1" s="1"/>
  <c r="T2532" i="1"/>
  <c r="S2532" i="1" s="1"/>
  <c r="T2533" i="1"/>
  <c r="S2533" i="1" s="1"/>
  <c r="T2534" i="1"/>
  <c r="S2534" i="1" s="1"/>
  <c r="T2535" i="1"/>
  <c r="S2535" i="1" s="1"/>
  <c r="T2536" i="1"/>
  <c r="S2536" i="1" s="1"/>
  <c r="T2537" i="1"/>
  <c r="S2537" i="1" s="1"/>
  <c r="T2538" i="1"/>
  <c r="S2538" i="1" s="1"/>
  <c r="T2539" i="1"/>
  <c r="S2539" i="1" s="1"/>
  <c r="T2540" i="1"/>
  <c r="S2540" i="1" s="1"/>
  <c r="T2541" i="1"/>
  <c r="S2541" i="1" s="1"/>
  <c r="T2542" i="1"/>
  <c r="S2542" i="1" s="1"/>
  <c r="T2543" i="1"/>
  <c r="S2543" i="1" s="1"/>
  <c r="T2544" i="1"/>
  <c r="S2544" i="1" s="1"/>
  <c r="T2545" i="1"/>
  <c r="S2545" i="1" s="1"/>
  <c r="T2546" i="1"/>
  <c r="S2546" i="1" s="1"/>
  <c r="T2547" i="1"/>
  <c r="S2547" i="1" s="1"/>
  <c r="T2548" i="1"/>
  <c r="S2548" i="1" s="1"/>
  <c r="T2549" i="1"/>
  <c r="S2549" i="1" s="1"/>
  <c r="T2550" i="1"/>
  <c r="S2550" i="1" s="1"/>
  <c r="T2551" i="1"/>
  <c r="S2551" i="1" s="1"/>
  <c r="T2552" i="1"/>
  <c r="S2552" i="1" s="1"/>
  <c r="T2553" i="1"/>
  <c r="S2553" i="1" s="1"/>
  <c r="T2554" i="1"/>
  <c r="S2554" i="1" s="1"/>
  <c r="T2555" i="1"/>
  <c r="S2555" i="1" s="1"/>
  <c r="T2556" i="1"/>
  <c r="S2556" i="1" s="1"/>
  <c r="T2557" i="1"/>
  <c r="S2557" i="1" s="1"/>
  <c r="T2558" i="1"/>
  <c r="S2558" i="1" s="1"/>
  <c r="T2559" i="1"/>
  <c r="S2559" i="1" s="1"/>
  <c r="T2560" i="1"/>
  <c r="S2560" i="1" s="1"/>
  <c r="T2561" i="1"/>
  <c r="S2561" i="1" s="1"/>
  <c r="T2562" i="1"/>
  <c r="S2562" i="1" s="1"/>
  <c r="T2563" i="1"/>
  <c r="S2563" i="1" s="1"/>
  <c r="T2564" i="1"/>
  <c r="S2564" i="1" s="1"/>
  <c r="T2565" i="1"/>
  <c r="S2565" i="1" s="1"/>
  <c r="T2566" i="1"/>
  <c r="S2566" i="1" s="1"/>
  <c r="T2567" i="1"/>
  <c r="S2567" i="1" s="1"/>
  <c r="T2568" i="1"/>
  <c r="S2568" i="1" s="1"/>
  <c r="T2569" i="1"/>
  <c r="S2569" i="1" s="1"/>
  <c r="T2570" i="1"/>
  <c r="S2570" i="1" s="1"/>
  <c r="T2571" i="1"/>
  <c r="S2571" i="1" s="1"/>
  <c r="T2572" i="1"/>
  <c r="S2572" i="1" s="1"/>
  <c r="T2573" i="1"/>
  <c r="S2573" i="1" s="1"/>
  <c r="T2574" i="1"/>
  <c r="S2574" i="1" s="1"/>
  <c r="T2575" i="1"/>
  <c r="S2575" i="1" s="1"/>
  <c r="T2576" i="1"/>
  <c r="S2576" i="1" s="1"/>
  <c r="T2577" i="1"/>
  <c r="S2577" i="1" s="1"/>
  <c r="T2578" i="1"/>
  <c r="S2578" i="1" s="1"/>
  <c r="T2579" i="1"/>
  <c r="S2579" i="1" s="1"/>
  <c r="T2580" i="1"/>
  <c r="S2580" i="1" s="1"/>
  <c r="T2581" i="1"/>
  <c r="S2581" i="1" s="1"/>
  <c r="T2582" i="1"/>
  <c r="S2582" i="1" s="1"/>
  <c r="T2583" i="1"/>
  <c r="S2583" i="1" s="1"/>
  <c r="T2584" i="1"/>
  <c r="S2584" i="1" s="1"/>
  <c r="T2585" i="1"/>
  <c r="S2585" i="1" s="1"/>
  <c r="T2586" i="1"/>
  <c r="S2586" i="1" s="1"/>
  <c r="T2587" i="1"/>
  <c r="S2587" i="1" s="1"/>
  <c r="T2588" i="1"/>
  <c r="S2588" i="1" s="1"/>
  <c r="T2589" i="1"/>
  <c r="S2589" i="1" s="1"/>
  <c r="T2590" i="1"/>
  <c r="S2590" i="1" s="1"/>
  <c r="T2591" i="1"/>
  <c r="S2591" i="1" s="1"/>
  <c r="T2592" i="1"/>
  <c r="S2592" i="1" s="1"/>
  <c r="T2593" i="1"/>
  <c r="S2593" i="1" s="1"/>
  <c r="T2594" i="1"/>
  <c r="S2594" i="1" s="1"/>
  <c r="T2595" i="1"/>
  <c r="S2595" i="1" s="1"/>
  <c r="T2596" i="1"/>
  <c r="S2596" i="1" s="1"/>
  <c r="T2597" i="1"/>
  <c r="S2597" i="1" s="1"/>
  <c r="T2598" i="1"/>
  <c r="S2598" i="1" s="1"/>
  <c r="T2599" i="1"/>
  <c r="S2599" i="1" s="1"/>
  <c r="T2600" i="1"/>
  <c r="S2600" i="1" s="1"/>
  <c r="T2601" i="1"/>
  <c r="S2601" i="1" s="1"/>
  <c r="T2602" i="1"/>
  <c r="S2602" i="1" s="1"/>
  <c r="T2603" i="1"/>
  <c r="S2603" i="1" s="1"/>
  <c r="T2604" i="1"/>
  <c r="S2604" i="1" s="1"/>
  <c r="T2605" i="1"/>
  <c r="S2605" i="1" s="1"/>
  <c r="T2606" i="1"/>
  <c r="S2606" i="1" s="1"/>
  <c r="T2607" i="1"/>
  <c r="S2607" i="1" s="1"/>
  <c r="T2608" i="1"/>
  <c r="S2608" i="1" s="1"/>
  <c r="T2609" i="1"/>
  <c r="S2609" i="1" s="1"/>
  <c r="T2610" i="1"/>
  <c r="S2610" i="1" s="1"/>
  <c r="T2611" i="1"/>
  <c r="S2611" i="1" s="1"/>
  <c r="T2612" i="1"/>
  <c r="S2612" i="1" s="1"/>
  <c r="T2613" i="1"/>
  <c r="S2613" i="1" s="1"/>
  <c r="T2614" i="1"/>
  <c r="S2614" i="1" s="1"/>
  <c r="T2615" i="1"/>
  <c r="S2615" i="1" s="1"/>
  <c r="T2616" i="1"/>
  <c r="S2616" i="1" s="1"/>
  <c r="T2617" i="1"/>
  <c r="S2617" i="1" s="1"/>
  <c r="T2618" i="1"/>
  <c r="S2618" i="1" s="1"/>
  <c r="T2619" i="1"/>
  <c r="S2619" i="1" s="1"/>
  <c r="T2620" i="1"/>
  <c r="S2620" i="1" s="1"/>
  <c r="T2621" i="1"/>
  <c r="S2621" i="1" s="1"/>
  <c r="T2622" i="1"/>
  <c r="S2622" i="1" s="1"/>
  <c r="T2623" i="1"/>
  <c r="S2623" i="1" s="1"/>
  <c r="T2624" i="1"/>
  <c r="S2624" i="1" s="1"/>
  <c r="T2625" i="1"/>
  <c r="S2625" i="1" s="1"/>
  <c r="T2626" i="1"/>
  <c r="S2626" i="1" s="1"/>
  <c r="T2627" i="1"/>
  <c r="S2627" i="1" s="1"/>
  <c r="T2628" i="1"/>
  <c r="S2628" i="1" s="1"/>
  <c r="T2629" i="1"/>
  <c r="S2629" i="1" s="1"/>
  <c r="T2630" i="1"/>
  <c r="S2630" i="1" s="1"/>
  <c r="T2631" i="1"/>
  <c r="S2631" i="1" s="1"/>
  <c r="T2632" i="1"/>
  <c r="S2632" i="1" s="1"/>
  <c r="T2633" i="1"/>
  <c r="S2633" i="1" s="1"/>
  <c r="T2634" i="1"/>
  <c r="S2634" i="1" s="1"/>
  <c r="T2635" i="1"/>
  <c r="S2635" i="1" s="1"/>
  <c r="T2636" i="1"/>
  <c r="S2636" i="1" s="1"/>
  <c r="T2637" i="1"/>
  <c r="S2637" i="1" s="1"/>
  <c r="T2638" i="1"/>
  <c r="S2638" i="1" s="1"/>
  <c r="T2639" i="1"/>
  <c r="S2639" i="1" s="1"/>
  <c r="T2640" i="1"/>
  <c r="S2640" i="1" s="1"/>
  <c r="T2641" i="1"/>
  <c r="S2641" i="1" s="1"/>
  <c r="T2642" i="1"/>
  <c r="S2642" i="1" s="1"/>
  <c r="T2643" i="1"/>
  <c r="S2643" i="1" s="1"/>
  <c r="T2644" i="1"/>
  <c r="S2644" i="1" s="1"/>
  <c r="T2645" i="1"/>
  <c r="S2645" i="1" s="1"/>
  <c r="T2646" i="1"/>
  <c r="S2646" i="1" s="1"/>
  <c r="T2647" i="1"/>
  <c r="S2647" i="1" s="1"/>
  <c r="T2648" i="1"/>
  <c r="S2648" i="1" s="1"/>
  <c r="T2649" i="1"/>
  <c r="S2649" i="1" s="1"/>
  <c r="T2650" i="1"/>
  <c r="S2650" i="1" s="1"/>
  <c r="T2651" i="1"/>
  <c r="S2651" i="1" s="1"/>
  <c r="T2652" i="1"/>
  <c r="S2652" i="1" s="1"/>
  <c r="T2653" i="1"/>
  <c r="S2653" i="1" s="1"/>
  <c r="T2654" i="1"/>
  <c r="S2654" i="1" s="1"/>
  <c r="T2655" i="1"/>
  <c r="S2655" i="1" s="1"/>
  <c r="T2656" i="1"/>
  <c r="S2656" i="1" s="1"/>
  <c r="T2657" i="1"/>
  <c r="S2657" i="1" s="1"/>
  <c r="T2658" i="1"/>
  <c r="S2658" i="1" s="1"/>
  <c r="T2659" i="1"/>
  <c r="S2659" i="1" s="1"/>
  <c r="T2660" i="1"/>
  <c r="S2660" i="1" s="1"/>
  <c r="T2661" i="1"/>
  <c r="S2661" i="1" s="1"/>
  <c r="T2662" i="1"/>
  <c r="S2662" i="1" s="1"/>
  <c r="T2663" i="1"/>
  <c r="S2663" i="1" s="1"/>
  <c r="T2664" i="1"/>
  <c r="S2664" i="1" s="1"/>
  <c r="T2665" i="1"/>
  <c r="S2665" i="1" s="1"/>
  <c r="T2666" i="1"/>
  <c r="S2666" i="1" s="1"/>
  <c r="T2667" i="1"/>
  <c r="S2667" i="1" s="1"/>
  <c r="T2668" i="1"/>
  <c r="S2668" i="1" s="1"/>
  <c r="T2669" i="1"/>
  <c r="S2669" i="1" s="1"/>
  <c r="T2670" i="1"/>
  <c r="S2670" i="1" s="1"/>
  <c r="T2671" i="1"/>
  <c r="S2671" i="1" s="1"/>
  <c r="T2672" i="1"/>
  <c r="S2672" i="1" s="1"/>
  <c r="T2673" i="1"/>
  <c r="S2673" i="1" s="1"/>
  <c r="T2674" i="1"/>
  <c r="S2674" i="1" s="1"/>
  <c r="T2675" i="1"/>
  <c r="S2675" i="1" s="1"/>
  <c r="T2676" i="1"/>
  <c r="S2676" i="1" s="1"/>
  <c r="T2677" i="1"/>
  <c r="S2677" i="1" s="1"/>
  <c r="T2678" i="1"/>
  <c r="S2678" i="1" s="1"/>
  <c r="T2679" i="1"/>
  <c r="S2679" i="1" s="1"/>
  <c r="T2680" i="1"/>
  <c r="S2680" i="1" s="1"/>
  <c r="T2681" i="1"/>
  <c r="S2681" i="1" s="1"/>
  <c r="T2682" i="1"/>
  <c r="S2682" i="1" s="1"/>
  <c r="T2683" i="1"/>
  <c r="S2683" i="1" s="1"/>
  <c r="T2684" i="1"/>
  <c r="S2684" i="1" s="1"/>
  <c r="T2685" i="1"/>
  <c r="S2685" i="1" s="1"/>
  <c r="T2686" i="1"/>
  <c r="S2686" i="1" s="1"/>
  <c r="T2687" i="1"/>
  <c r="S2687" i="1" s="1"/>
  <c r="T2688" i="1"/>
  <c r="S2688" i="1" s="1"/>
  <c r="T2689" i="1"/>
  <c r="S2689" i="1" s="1"/>
  <c r="T2690" i="1"/>
  <c r="S2690" i="1" s="1"/>
  <c r="T2691" i="1"/>
  <c r="S2691" i="1" s="1"/>
  <c r="T2692" i="1"/>
  <c r="S2692" i="1" s="1"/>
  <c r="T2693" i="1"/>
  <c r="S2693" i="1" s="1"/>
  <c r="T2694" i="1"/>
  <c r="S2694" i="1" s="1"/>
  <c r="T2695" i="1"/>
  <c r="S2695" i="1" s="1"/>
  <c r="T2696" i="1"/>
  <c r="S2696" i="1" s="1"/>
  <c r="T2697" i="1"/>
  <c r="S2697" i="1" s="1"/>
  <c r="T2698" i="1"/>
  <c r="S2698" i="1" s="1"/>
  <c r="T2699" i="1"/>
  <c r="S2699" i="1" s="1"/>
  <c r="T2700" i="1"/>
  <c r="S2700" i="1" s="1"/>
  <c r="T2701" i="1"/>
  <c r="S2701" i="1" s="1"/>
  <c r="T2702" i="1"/>
  <c r="S2702" i="1" s="1"/>
  <c r="T2703" i="1"/>
  <c r="S2703" i="1" s="1"/>
  <c r="T2704" i="1"/>
  <c r="S2704" i="1" s="1"/>
  <c r="T2705" i="1"/>
  <c r="S2705" i="1" s="1"/>
  <c r="T2706" i="1"/>
  <c r="S2706" i="1" s="1"/>
  <c r="T2707" i="1"/>
  <c r="S2707" i="1" s="1"/>
  <c r="T2708" i="1"/>
  <c r="S2708" i="1" s="1"/>
  <c r="T2709" i="1"/>
  <c r="S2709" i="1" s="1"/>
  <c r="T2710" i="1"/>
  <c r="S2710" i="1" s="1"/>
  <c r="T2711" i="1"/>
  <c r="S2711" i="1" s="1"/>
  <c r="T2712" i="1"/>
  <c r="S2712" i="1" s="1"/>
  <c r="T2713" i="1"/>
  <c r="S2713" i="1" s="1"/>
  <c r="T2714" i="1"/>
  <c r="S2714" i="1" s="1"/>
  <c r="T2715" i="1"/>
  <c r="S2715" i="1" s="1"/>
  <c r="T2716" i="1"/>
  <c r="S2716" i="1" s="1"/>
  <c r="T2717" i="1"/>
  <c r="S2717" i="1" s="1"/>
  <c r="T2718" i="1"/>
  <c r="S2718" i="1" s="1"/>
  <c r="T2719" i="1"/>
  <c r="S2719" i="1" s="1"/>
  <c r="T2720" i="1"/>
  <c r="S2720" i="1" s="1"/>
  <c r="T2721" i="1"/>
  <c r="S2721" i="1" s="1"/>
  <c r="T2722" i="1"/>
  <c r="S2722" i="1" s="1"/>
  <c r="T2723" i="1"/>
  <c r="S2723" i="1" s="1"/>
  <c r="T2724" i="1"/>
  <c r="S2724" i="1" s="1"/>
  <c r="T2725" i="1"/>
  <c r="S2725" i="1" s="1"/>
  <c r="T2726" i="1"/>
  <c r="S2726" i="1" s="1"/>
  <c r="T2727" i="1"/>
  <c r="S2727" i="1" s="1"/>
  <c r="T2728" i="1"/>
  <c r="S2728" i="1" s="1"/>
  <c r="T2729" i="1"/>
  <c r="S2729" i="1" s="1"/>
  <c r="T2730" i="1"/>
  <c r="S2730" i="1" s="1"/>
  <c r="T2731" i="1"/>
  <c r="S2731" i="1" s="1"/>
  <c r="T2732" i="1"/>
  <c r="S2732" i="1" s="1"/>
  <c r="T2733" i="1"/>
  <c r="S2733" i="1" s="1"/>
  <c r="T2734" i="1"/>
  <c r="S2734" i="1" s="1"/>
  <c r="T2735" i="1"/>
  <c r="S2735" i="1" s="1"/>
  <c r="T2736" i="1"/>
  <c r="S2736" i="1" s="1"/>
  <c r="T2737" i="1"/>
  <c r="S2737" i="1" s="1"/>
  <c r="T2738" i="1"/>
  <c r="S2738" i="1" s="1"/>
  <c r="T2739" i="1"/>
  <c r="S2739" i="1" s="1"/>
  <c r="T2740" i="1"/>
  <c r="S2740" i="1" s="1"/>
  <c r="T2741" i="1"/>
  <c r="S2741" i="1" s="1"/>
  <c r="T2742" i="1"/>
  <c r="S2742" i="1" s="1"/>
  <c r="T2743" i="1"/>
  <c r="S2743" i="1" s="1"/>
  <c r="T2744" i="1"/>
  <c r="S2744" i="1" s="1"/>
  <c r="T2745" i="1"/>
  <c r="S2745" i="1" s="1"/>
  <c r="T2746" i="1"/>
  <c r="S2746" i="1" s="1"/>
  <c r="T2747" i="1"/>
  <c r="S2747" i="1" s="1"/>
  <c r="T2748" i="1"/>
  <c r="S2748" i="1" s="1"/>
  <c r="T2749" i="1"/>
  <c r="S2749" i="1" s="1"/>
  <c r="T2750" i="1"/>
  <c r="S2750" i="1" s="1"/>
  <c r="T2751" i="1"/>
  <c r="S2751" i="1" s="1"/>
  <c r="T2752" i="1"/>
  <c r="S2752" i="1" s="1"/>
  <c r="T2753" i="1"/>
  <c r="S2753" i="1" s="1"/>
  <c r="T2754" i="1"/>
  <c r="S2754" i="1" s="1"/>
  <c r="T2755" i="1"/>
  <c r="S2755" i="1" s="1"/>
  <c r="T2756" i="1"/>
  <c r="S2756" i="1" s="1"/>
  <c r="T2757" i="1"/>
  <c r="S2757" i="1" s="1"/>
  <c r="T2758" i="1"/>
  <c r="S2758" i="1" s="1"/>
  <c r="T2759" i="1"/>
  <c r="S2759" i="1" s="1"/>
  <c r="T2760" i="1"/>
  <c r="S2760" i="1" s="1"/>
  <c r="T2761" i="1"/>
  <c r="S2761" i="1" s="1"/>
  <c r="T2762" i="1"/>
  <c r="S2762" i="1" s="1"/>
  <c r="T2763" i="1"/>
  <c r="S2763" i="1" s="1"/>
  <c r="T2764" i="1"/>
  <c r="S2764" i="1" s="1"/>
  <c r="T2765" i="1"/>
  <c r="S2765" i="1" s="1"/>
  <c r="T2766" i="1"/>
  <c r="S2766" i="1" s="1"/>
  <c r="T2767" i="1"/>
  <c r="S2767" i="1" s="1"/>
  <c r="T2768" i="1"/>
  <c r="S2768" i="1" s="1"/>
  <c r="T2769" i="1"/>
  <c r="S2769" i="1" s="1"/>
  <c r="T2770" i="1"/>
  <c r="S2770" i="1" s="1"/>
  <c r="T2771" i="1"/>
  <c r="S2771" i="1" s="1"/>
  <c r="T2772" i="1"/>
  <c r="S2772" i="1" s="1"/>
  <c r="T2773" i="1"/>
  <c r="S2773" i="1" s="1"/>
  <c r="T2774" i="1"/>
  <c r="S2774" i="1" s="1"/>
  <c r="T2775" i="1"/>
  <c r="S2775" i="1" s="1"/>
  <c r="T2776" i="1"/>
  <c r="S2776" i="1" s="1"/>
  <c r="T2777" i="1"/>
  <c r="S2777" i="1" s="1"/>
  <c r="T2778" i="1"/>
  <c r="S2778" i="1" s="1"/>
  <c r="T2779" i="1"/>
  <c r="S2779" i="1" s="1"/>
  <c r="T2780" i="1"/>
  <c r="S2780" i="1" s="1"/>
  <c r="T2781" i="1"/>
  <c r="S2781" i="1" s="1"/>
  <c r="T2782" i="1"/>
  <c r="S2782" i="1" s="1"/>
  <c r="T2783" i="1"/>
  <c r="S2783" i="1" s="1"/>
  <c r="T2784" i="1"/>
  <c r="S2784" i="1" s="1"/>
  <c r="T2785" i="1"/>
  <c r="S2785" i="1" s="1"/>
  <c r="T2786" i="1"/>
  <c r="S2786" i="1" s="1"/>
  <c r="T2787" i="1"/>
  <c r="S2787" i="1" s="1"/>
  <c r="T2788" i="1"/>
  <c r="S2788" i="1" s="1"/>
  <c r="T2789" i="1"/>
  <c r="S2789" i="1" s="1"/>
  <c r="T2790" i="1"/>
  <c r="S2790" i="1" s="1"/>
  <c r="T2791" i="1"/>
  <c r="S2791" i="1" s="1"/>
  <c r="T2792" i="1"/>
  <c r="S2792" i="1" s="1"/>
  <c r="T2793" i="1"/>
  <c r="S2793" i="1" s="1"/>
  <c r="T2794" i="1"/>
  <c r="S2794" i="1" s="1"/>
  <c r="T2795" i="1"/>
  <c r="S2795" i="1" s="1"/>
  <c r="T2796" i="1"/>
  <c r="S2796" i="1" s="1"/>
  <c r="T2797" i="1"/>
  <c r="S2797" i="1" s="1"/>
  <c r="T2798" i="1"/>
  <c r="S2798" i="1" s="1"/>
  <c r="T2799" i="1"/>
  <c r="S2799" i="1" s="1"/>
  <c r="T2800" i="1"/>
  <c r="S2800" i="1" s="1"/>
  <c r="T2801" i="1"/>
  <c r="S2801" i="1" s="1"/>
  <c r="T2802" i="1"/>
  <c r="S2802" i="1" s="1"/>
  <c r="T2803" i="1"/>
  <c r="S2803" i="1" s="1"/>
  <c r="T2804" i="1"/>
  <c r="S2804" i="1" s="1"/>
  <c r="T2805" i="1"/>
  <c r="S2805" i="1" s="1"/>
  <c r="T2806" i="1"/>
  <c r="S2806" i="1" s="1"/>
  <c r="T2807" i="1"/>
  <c r="S2807" i="1" s="1"/>
  <c r="T2808" i="1"/>
  <c r="S2808" i="1" s="1"/>
  <c r="T2809" i="1"/>
  <c r="S2809" i="1" s="1"/>
  <c r="T2810" i="1"/>
  <c r="S2810" i="1" s="1"/>
  <c r="T2811" i="1"/>
  <c r="S2811" i="1" s="1"/>
  <c r="T2812" i="1"/>
  <c r="S2812" i="1" s="1"/>
  <c r="T2813" i="1"/>
  <c r="S2813" i="1" s="1"/>
  <c r="T2814" i="1"/>
  <c r="S2814" i="1" s="1"/>
  <c r="T2815" i="1"/>
  <c r="S2815" i="1" s="1"/>
  <c r="T2816" i="1"/>
  <c r="S2816" i="1" s="1"/>
  <c r="T2817" i="1"/>
  <c r="S2817" i="1" s="1"/>
  <c r="T2818" i="1"/>
  <c r="S2818" i="1" s="1"/>
  <c r="T2819" i="1"/>
  <c r="S2819" i="1" s="1"/>
  <c r="T2820" i="1"/>
  <c r="S2820" i="1" s="1"/>
  <c r="T2821" i="1"/>
  <c r="S2821" i="1" s="1"/>
  <c r="T2822" i="1"/>
  <c r="S2822" i="1" s="1"/>
  <c r="T2823" i="1"/>
  <c r="S2823" i="1" s="1"/>
  <c r="T2824" i="1"/>
  <c r="S2824" i="1" s="1"/>
  <c r="T2825" i="1"/>
  <c r="S2825" i="1" s="1"/>
  <c r="T2826" i="1"/>
  <c r="S2826" i="1" s="1"/>
  <c r="T2827" i="1"/>
  <c r="S2827" i="1" s="1"/>
  <c r="T2828" i="1"/>
  <c r="S2828" i="1" s="1"/>
  <c r="T2829" i="1"/>
  <c r="S2829" i="1" s="1"/>
  <c r="T2830" i="1"/>
  <c r="S2830" i="1" s="1"/>
  <c r="T2831" i="1"/>
  <c r="S2831" i="1" s="1"/>
  <c r="T2832" i="1"/>
  <c r="S2832" i="1" s="1"/>
  <c r="T2833" i="1"/>
  <c r="S2833" i="1" s="1"/>
  <c r="T2834" i="1"/>
  <c r="S2834" i="1" s="1"/>
  <c r="T2835" i="1"/>
  <c r="S2835" i="1" s="1"/>
  <c r="T2836" i="1"/>
  <c r="S2836" i="1" s="1"/>
  <c r="T2837" i="1"/>
  <c r="S2837" i="1" s="1"/>
  <c r="T2838" i="1"/>
  <c r="S2838" i="1" s="1"/>
  <c r="T2839" i="1"/>
  <c r="S2839" i="1" s="1"/>
  <c r="T2840" i="1"/>
  <c r="S2840" i="1" s="1"/>
  <c r="T2841" i="1"/>
  <c r="S2841" i="1" s="1"/>
  <c r="T2842" i="1"/>
  <c r="S2842" i="1" s="1"/>
  <c r="T2843" i="1"/>
  <c r="S2843" i="1" s="1"/>
  <c r="T2844" i="1"/>
  <c r="S2844" i="1" s="1"/>
  <c r="T2845" i="1"/>
  <c r="S2845" i="1" s="1"/>
  <c r="T2846" i="1"/>
  <c r="S2846" i="1" s="1"/>
  <c r="T2847" i="1"/>
  <c r="S2847" i="1" s="1"/>
  <c r="T2848" i="1"/>
  <c r="S2848" i="1" s="1"/>
  <c r="T2849" i="1"/>
  <c r="S2849" i="1" s="1"/>
  <c r="T2850" i="1"/>
  <c r="S2850" i="1" s="1"/>
  <c r="T2851" i="1"/>
  <c r="S2851" i="1" s="1"/>
  <c r="T2852" i="1"/>
  <c r="S2852" i="1" s="1"/>
  <c r="T2853" i="1"/>
  <c r="S2853" i="1" s="1"/>
  <c r="T2854" i="1"/>
  <c r="S2854" i="1" s="1"/>
  <c r="T2855" i="1"/>
  <c r="S2855" i="1" s="1"/>
  <c r="T2856" i="1"/>
  <c r="S2856" i="1" s="1"/>
  <c r="T2857" i="1"/>
  <c r="S2857" i="1" s="1"/>
  <c r="T2858" i="1"/>
  <c r="S2858" i="1" s="1"/>
  <c r="T2859" i="1"/>
  <c r="S2859" i="1" s="1"/>
  <c r="T2860" i="1"/>
  <c r="S2860" i="1" s="1"/>
  <c r="T2861" i="1"/>
  <c r="S2861" i="1" s="1"/>
  <c r="T2862" i="1"/>
  <c r="S2862" i="1" s="1"/>
  <c r="T2863" i="1"/>
  <c r="S2863" i="1" s="1"/>
  <c r="T2864" i="1"/>
  <c r="S2864" i="1" s="1"/>
  <c r="T2865" i="1"/>
  <c r="S2865" i="1" s="1"/>
  <c r="T2866" i="1"/>
  <c r="S2866" i="1" s="1"/>
  <c r="T2867" i="1"/>
  <c r="S2867" i="1" s="1"/>
  <c r="T2868" i="1"/>
  <c r="S2868" i="1" s="1"/>
  <c r="T2869" i="1"/>
  <c r="S2869" i="1" s="1"/>
  <c r="T2870" i="1"/>
  <c r="S2870" i="1" s="1"/>
  <c r="T2871" i="1"/>
  <c r="S2871" i="1" s="1"/>
  <c r="T2872" i="1"/>
  <c r="S2872" i="1" s="1"/>
  <c r="T2873" i="1"/>
  <c r="S2873" i="1" s="1"/>
  <c r="T2874" i="1"/>
  <c r="S2874" i="1" s="1"/>
  <c r="T2875" i="1"/>
  <c r="S2875" i="1" s="1"/>
  <c r="T2876" i="1"/>
  <c r="S2876" i="1" s="1"/>
  <c r="T2877" i="1"/>
  <c r="S2877" i="1" s="1"/>
  <c r="T2878" i="1"/>
  <c r="S2878" i="1" s="1"/>
  <c r="T2879" i="1"/>
  <c r="S2879" i="1" s="1"/>
  <c r="T2880" i="1"/>
  <c r="S2880" i="1" s="1"/>
  <c r="T2881" i="1"/>
  <c r="S2881" i="1" s="1"/>
  <c r="T2882" i="1"/>
  <c r="S2882" i="1" s="1"/>
  <c r="T2883" i="1"/>
  <c r="S2883" i="1" s="1"/>
  <c r="T2884" i="1"/>
  <c r="S2884" i="1" s="1"/>
  <c r="T2885" i="1"/>
  <c r="S2885" i="1" s="1"/>
  <c r="T2886" i="1"/>
  <c r="S2886" i="1" s="1"/>
  <c r="T2887" i="1"/>
  <c r="S2887" i="1" s="1"/>
  <c r="T2888" i="1"/>
  <c r="S2888" i="1" s="1"/>
  <c r="T2889" i="1"/>
  <c r="S2889" i="1" s="1"/>
  <c r="T2890" i="1"/>
  <c r="S2890" i="1" s="1"/>
  <c r="T2891" i="1"/>
  <c r="S2891" i="1" s="1"/>
  <c r="T2892" i="1"/>
  <c r="S2892" i="1" s="1"/>
  <c r="T2893" i="1"/>
  <c r="S2893" i="1" s="1"/>
  <c r="T2894" i="1"/>
  <c r="S2894" i="1" s="1"/>
  <c r="T2895" i="1"/>
  <c r="S2895" i="1" s="1"/>
  <c r="T2896" i="1"/>
  <c r="S2896" i="1" s="1"/>
  <c r="T2897" i="1"/>
  <c r="S2897" i="1" s="1"/>
  <c r="T2898" i="1"/>
  <c r="S2898" i="1" s="1"/>
  <c r="T2899" i="1"/>
  <c r="S2899" i="1" s="1"/>
  <c r="T2900" i="1"/>
  <c r="S2900" i="1" s="1"/>
  <c r="T2901" i="1"/>
  <c r="S2901" i="1" s="1"/>
  <c r="T2902" i="1"/>
  <c r="S2902" i="1" s="1"/>
  <c r="T2903" i="1"/>
  <c r="S2903" i="1" s="1"/>
  <c r="T2904" i="1"/>
  <c r="S2904" i="1" s="1"/>
  <c r="T2905" i="1"/>
  <c r="S2905" i="1" s="1"/>
  <c r="T2906" i="1"/>
  <c r="S2906" i="1" s="1"/>
  <c r="T2907" i="1"/>
  <c r="S2907" i="1" s="1"/>
  <c r="T2908" i="1"/>
  <c r="S2908" i="1" s="1"/>
  <c r="T2909" i="1"/>
  <c r="S2909" i="1" s="1"/>
  <c r="T2910" i="1"/>
  <c r="S2910" i="1" s="1"/>
  <c r="T2911" i="1"/>
  <c r="S2911" i="1" s="1"/>
  <c r="T2912" i="1"/>
  <c r="S2912" i="1" s="1"/>
  <c r="T2913" i="1"/>
  <c r="S2913" i="1" s="1"/>
  <c r="T2914" i="1"/>
  <c r="S2914" i="1" s="1"/>
  <c r="T2915" i="1"/>
  <c r="S2915" i="1" s="1"/>
  <c r="T2916" i="1"/>
  <c r="S2916" i="1" s="1"/>
  <c r="T2917" i="1"/>
  <c r="S2917" i="1" s="1"/>
  <c r="T2918" i="1"/>
  <c r="S2918" i="1" s="1"/>
  <c r="T2919" i="1"/>
  <c r="S2919" i="1" s="1"/>
  <c r="T2920" i="1"/>
  <c r="S2920" i="1" s="1"/>
  <c r="T2921" i="1"/>
  <c r="S2921" i="1" s="1"/>
  <c r="T2922" i="1"/>
  <c r="S2922" i="1" s="1"/>
  <c r="T2923" i="1"/>
  <c r="S2923" i="1" s="1"/>
  <c r="T2924" i="1"/>
  <c r="S2924" i="1" s="1"/>
  <c r="T2925" i="1"/>
  <c r="S2925" i="1" s="1"/>
  <c r="T2926" i="1"/>
  <c r="S2926" i="1" s="1"/>
  <c r="T2927" i="1"/>
  <c r="S2927" i="1" s="1"/>
  <c r="T2928" i="1"/>
  <c r="S2928" i="1" s="1"/>
  <c r="T2929" i="1"/>
  <c r="S2929" i="1" s="1"/>
  <c r="T2930" i="1"/>
  <c r="S2930" i="1" s="1"/>
  <c r="T2931" i="1"/>
  <c r="S2931" i="1" s="1"/>
  <c r="T2932" i="1"/>
  <c r="S2932" i="1" s="1"/>
  <c r="T2933" i="1"/>
  <c r="S2933" i="1" s="1"/>
  <c r="T2934" i="1"/>
  <c r="S2934" i="1" s="1"/>
  <c r="T2935" i="1"/>
  <c r="S2935" i="1" s="1"/>
  <c r="T2936" i="1"/>
  <c r="S2936" i="1" s="1"/>
  <c r="T2937" i="1"/>
  <c r="S2937" i="1" s="1"/>
  <c r="T2938" i="1"/>
  <c r="S2938" i="1" s="1"/>
  <c r="T2939" i="1"/>
  <c r="S2939" i="1" s="1"/>
  <c r="T2940" i="1"/>
  <c r="S2940" i="1" s="1"/>
  <c r="T2941" i="1"/>
  <c r="S2941" i="1" s="1"/>
  <c r="T2942" i="1"/>
  <c r="S2942" i="1" s="1"/>
  <c r="T2943" i="1"/>
  <c r="S2943" i="1" s="1"/>
  <c r="T2944" i="1"/>
  <c r="S2944" i="1" s="1"/>
  <c r="T2945" i="1"/>
  <c r="S2945" i="1" s="1"/>
  <c r="T2946" i="1"/>
  <c r="S2946" i="1" s="1"/>
  <c r="T2947" i="1"/>
  <c r="S2947" i="1" s="1"/>
  <c r="T2948" i="1"/>
  <c r="S2948" i="1" s="1"/>
  <c r="T2949" i="1"/>
  <c r="S2949" i="1" s="1"/>
  <c r="T2950" i="1"/>
  <c r="S2950" i="1" s="1"/>
  <c r="T2951" i="1"/>
  <c r="S2951" i="1" s="1"/>
  <c r="T2952" i="1"/>
  <c r="S2952" i="1" s="1"/>
  <c r="T2953" i="1"/>
  <c r="S2953" i="1" s="1"/>
  <c r="T2954" i="1"/>
  <c r="S2954" i="1" s="1"/>
  <c r="T2955" i="1"/>
  <c r="S2955" i="1" s="1"/>
  <c r="T2956" i="1"/>
  <c r="S2956" i="1" s="1"/>
  <c r="T2957" i="1"/>
  <c r="S2957" i="1" s="1"/>
  <c r="T2958" i="1"/>
  <c r="S2958" i="1" s="1"/>
  <c r="T2959" i="1"/>
  <c r="S2959" i="1" s="1"/>
  <c r="T2960" i="1"/>
  <c r="S2960" i="1" s="1"/>
  <c r="T2961" i="1"/>
  <c r="S2961" i="1" s="1"/>
  <c r="T2962" i="1"/>
  <c r="S2962" i="1" s="1"/>
  <c r="T2963" i="1"/>
  <c r="S2963" i="1" s="1"/>
  <c r="T2964" i="1"/>
  <c r="S2964" i="1" s="1"/>
  <c r="T2965" i="1"/>
  <c r="S2965" i="1" s="1"/>
  <c r="T2966" i="1"/>
  <c r="S2966" i="1" s="1"/>
  <c r="T2967" i="1"/>
  <c r="S2967" i="1" s="1"/>
  <c r="T2968" i="1"/>
  <c r="S2968" i="1" s="1"/>
  <c r="T2969" i="1"/>
  <c r="S2969" i="1" s="1"/>
  <c r="T2970" i="1"/>
  <c r="S2970" i="1" s="1"/>
  <c r="T2971" i="1"/>
  <c r="S2971" i="1" s="1"/>
  <c r="T2972" i="1"/>
  <c r="S2972" i="1" s="1"/>
  <c r="T2973" i="1"/>
  <c r="S2973" i="1" s="1"/>
  <c r="T2974" i="1"/>
  <c r="S2974" i="1" s="1"/>
  <c r="T2975" i="1"/>
  <c r="S2975" i="1" s="1"/>
  <c r="T2976" i="1"/>
  <c r="S2976" i="1" s="1"/>
  <c r="T2977" i="1"/>
  <c r="S2977" i="1" s="1"/>
  <c r="T2978" i="1"/>
  <c r="S2978" i="1" s="1"/>
  <c r="T2979" i="1"/>
  <c r="S2979" i="1" s="1"/>
  <c r="T2980" i="1"/>
  <c r="S2980" i="1" s="1"/>
  <c r="T2981" i="1"/>
  <c r="S2981" i="1" s="1"/>
  <c r="T2982" i="1"/>
  <c r="S2982" i="1" s="1"/>
  <c r="T2983" i="1"/>
  <c r="S2983" i="1" s="1"/>
  <c r="T2984" i="1"/>
  <c r="S2984" i="1" s="1"/>
  <c r="T2985" i="1"/>
  <c r="S2985" i="1" s="1"/>
  <c r="T2986" i="1"/>
  <c r="S2986" i="1" s="1"/>
  <c r="T2987" i="1"/>
  <c r="S2987" i="1" s="1"/>
  <c r="T2988" i="1"/>
  <c r="S2988" i="1" s="1"/>
  <c r="T2989" i="1"/>
  <c r="S2989" i="1" s="1"/>
  <c r="T2990" i="1"/>
  <c r="S2990" i="1" s="1"/>
  <c r="T2991" i="1"/>
  <c r="S2991" i="1" s="1"/>
  <c r="T2992" i="1"/>
  <c r="S2992" i="1" s="1"/>
  <c r="T2993" i="1"/>
  <c r="S2993" i="1" s="1"/>
  <c r="T2994" i="1"/>
  <c r="S2994" i="1" s="1"/>
  <c r="T2995" i="1"/>
  <c r="S2995" i="1" s="1"/>
  <c r="T2996" i="1"/>
  <c r="S2996" i="1" s="1"/>
  <c r="T2997" i="1"/>
  <c r="S2997" i="1" s="1"/>
  <c r="T2998" i="1"/>
  <c r="S2998" i="1" s="1"/>
  <c r="T2999" i="1"/>
  <c r="S2999" i="1" s="1"/>
  <c r="T3000" i="1"/>
  <c r="S3000" i="1" s="1"/>
  <c r="T3001" i="1"/>
  <c r="S3001" i="1" s="1"/>
  <c r="T3002" i="1"/>
  <c r="S3002" i="1" s="1"/>
  <c r="T3003" i="1"/>
  <c r="S3003" i="1" s="1"/>
  <c r="T3004" i="1"/>
  <c r="S3004" i="1" s="1"/>
  <c r="T3005" i="1"/>
  <c r="S3005" i="1" s="1"/>
  <c r="T3006" i="1"/>
  <c r="S3006" i="1" s="1"/>
  <c r="T3007" i="1"/>
  <c r="S3007" i="1" s="1"/>
  <c r="T3008" i="1"/>
  <c r="S3008" i="1" s="1"/>
  <c r="T3009" i="1"/>
  <c r="S3009" i="1" s="1"/>
  <c r="T3010" i="1"/>
  <c r="S3010" i="1" s="1"/>
  <c r="T3011" i="1"/>
  <c r="S3011" i="1" s="1"/>
  <c r="T3012" i="1"/>
  <c r="S3012" i="1" s="1"/>
  <c r="T3013" i="1"/>
  <c r="S3013" i="1" s="1"/>
  <c r="T3014" i="1"/>
  <c r="S3014" i="1" s="1"/>
  <c r="T3015" i="1"/>
  <c r="S3015" i="1" s="1"/>
  <c r="T3016" i="1"/>
  <c r="S3016" i="1" s="1"/>
  <c r="T3017" i="1"/>
  <c r="S3017" i="1" s="1"/>
  <c r="T3018" i="1"/>
  <c r="S3018" i="1" s="1"/>
  <c r="T3019" i="1"/>
  <c r="S3019" i="1" s="1"/>
  <c r="T3020" i="1"/>
  <c r="S3020" i="1" s="1"/>
  <c r="T3021" i="1"/>
  <c r="S3021" i="1" s="1"/>
  <c r="T3022" i="1"/>
  <c r="S3022" i="1" s="1"/>
  <c r="T3023" i="1"/>
  <c r="S3023" i="1" s="1"/>
  <c r="T3024" i="1"/>
  <c r="S3024" i="1" s="1"/>
  <c r="T3025" i="1"/>
  <c r="S3025" i="1" s="1"/>
  <c r="T3026" i="1"/>
  <c r="S3026" i="1" s="1"/>
  <c r="T3027" i="1"/>
  <c r="S3027" i="1" s="1"/>
  <c r="T3028" i="1"/>
  <c r="S3028" i="1" s="1"/>
  <c r="T3029" i="1"/>
  <c r="S3029" i="1" s="1"/>
  <c r="T3030" i="1"/>
  <c r="S3030" i="1" s="1"/>
  <c r="T3031" i="1"/>
  <c r="S3031" i="1" s="1"/>
  <c r="T3032" i="1"/>
  <c r="S3032" i="1" s="1"/>
  <c r="T3033" i="1"/>
  <c r="S3033" i="1" s="1"/>
  <c r="T3034" i="1"/>
  <c r="S3034" i="1" s="1"/>
  <c r="T3035" i="1"/>
  <c r="S3035" i="1" s="1"/>
  <c r="T3036" i="1"/>
  <c r="S3036" i="1" s="1"/>
  <c r="T3037" i="1"/>
  <c r="S3037" i="1" s="1"/>
  <c r="T3038" i="1"/>
  <c r="S3038" i="1" s="1"/>
  <c r="T3039" i="1"/>
  <c r="S3039" i="1" s="1"/>
  <c r="T3040" i="1"/>
  <c r="S3040" i="1" s="1"/>
  <c r="T3041" i="1"/>
  <c r="S3041" i="1" s="1"/>
  <c r="T3042" i="1"/>
  <c r="S3042" i="1" s="1"/>
  <c r="T3043" i="1"/>
  <c r="S3043" i="1" s="1"/>
  <c r="T3044" i="1"/>
  <c r="S3044" i="1" s="1"/>
  <c r="T3045" i="1"/>
  <c r="S3045" i="1" s="1"/>
  <c r="T3046" i="1"/>
  <c r="S3046" i="1" s="1"/>
  <c r="T3047" i="1"/>
  <c r="S3047" i="1" s="1"/>
  <c r="T3048" i="1"/>
  <c r="S3048" i="1" s="1"/>
  <c r="T3049" i="1"/>
  <c r="S3049" i="1" s="1"/>
  <c r="T3050" i="1"/>
  <c r="S3050" i="1" s="1"/>
  <c r="T3051" i="1"/>
  <c r="S3051" i="1" s="1"/>
  <c r="T3052" i="1"/>
  <c r="S3052" i="1" s="1"/>
  <c r="T3053" i="1"/>
  <c r="S3053" i="1" s="1"/>
  <c r="T3054" i="1"/>
  <c r="S3054" i="1" s="1"/>
  <c r="T3055" i="1"/>
  <c r="S3055" i="1" s="1"/>
  <c r="T3056" i="1"/>
  <c r="S3056" i="1" s="1"/>
  <c r="T3057" i="1"/>
  <c r="S3057" i="1" s="1"/>
  <c r="T3058" i="1"/>
  <c r="S3058" i="1" s="1"/>
  <c r="T3059" i="1"/>
  <c r="S3059" i="1" s="1"/>
  <c r="T3060" i="1"/>
  <c r="S3060" i="1" s="1"/>
  <c r="T3061" i="1"/>
  <c r="S3061" i="1" s="1"/>
  <c r="T3062" i="1"/>
  <c r="S3062" i="1" s="1"/>
  <c r="T3063" i="1"/>
  <c r="S3063" i="1" s="1"/>
  <c r="T3064" i="1"/>
  <c r="S3064" i="1" s="1"/>
  <c r="T3065" i="1"/>
  <c r="S3065" i="1" s="1"/>
  <c r="T3066" i="1"/>
  <c r="S3066" i="1" s="1"/>
  <c r="T3067" i="1"/>
  <c r="S3067" i="1" s="1"/>
  <c r="T3068" i="1"/>
  <c r="S3068" i="1" s="1"/>
  <c r="T3069" i="1"/>
  <c r="S3069" i="1" s="1"/>
  <c r="T3070" i="1"/>
  <c r="S3070" i="1" s="1"/>
  <c r="T3071" i="1"/>
  <c r="S3071" i="1" s="1"/>
  <c r="T3072" i="1"/>
  <c r="S3072" i="1" s="1"/>
  <c r="T3073" i="1"/>
  <c r="S3073" i="1" s="1"/>
  <c r="T3074" i="1"/>
  <c r="S3074" i="1" s="1"/>
  <c r="T3075" i="1"/>
  <c r="S3075" i="1" s="1"/>
  <c r="T3076" i="1"/>
  <c r="S3076" i="1" s="1"/>
  <c r="T3077" i="1"/>
  <c r="S3077" i="1" s="1"/>
  <c r="T3078" i="1"/>
  <c r="S3078" i="1" s="1"/>
  <c r="T3079" i="1"/>
  <c r="S3079" i="1" s="1"/>
  <c r="T3080" i="1"/>
  <c r="S3080" i="1" s="1"/>
  <c r="T3081" i="1"/>
  <c r="S3081" i="1" s="1"/>
  <c r="T3082" i="1"/>
  <c r="S3082" i="1" s="1"/>
  <c r="T3083" i="1"/>
  <c r="S3083" i="1" s="1"/>
  <c r="T3084" i="1"/>
  <c r="S3084" i="1" s="1"/>
  <c r="T3085" i="1"/>
  <c r="S3085" i="1" s="1"/>
  <c r="T3086" i="1"/>
  <c r="S3086" i="1" s="1"/>
  <c r="T3087" i="1"/>
  <c r="S3087" i="1" s="1"/>
  <c r="T3088" i="1"/>
  <c r="S3088" i="1" s="1"/>
  <c r="T3089" i="1"/>
  <c r="S3089" i="1" s="1"/>
  <c r="T3090" i="1"/>
  <c r="S3090" i="1" s="1"/>
  <c r="T3091" i="1"/>
  <c r="S3091" i="1" s="1"/>
  <c r="T3092" i="1"/>
  <c r="S3092" i="1" s="1"/>
  <c r="T3093" i="1"/>
  <c r="S3093" i="1" s="1"/>
  <c r="T3094" i="1"/>
  <c r="S3094" i="1" s="1"/>
  <c r="T3095" i="1"/>
  <c r="S3095" i="1" s="1"/>
  <c r="T3096" i="1"/>
  <c r="S3096" i="1" s="1"/>
  <c r="T3097" i="1"/>
  <c r="S3097" i="1" s="1"/>
  <c r="T3098" i="1"/>
  <c r="S3098" i="1" s="1"/>
  <c r="T3099" i="1"/>
  <c r="S3099" i="1" s="1"/>
  <c r="T3100" i="1"/>
  <c r="S3100" i="1" s="1"/>
  <c r="T3101" i="1"/>
  <c r="S3101" i="1" s="1"/>
  <c r="T3102" i="1"/>
  <c r="S3102" i="1" s="1"/>
  <c r="T3103" i="1"/>
  <c r="S3103" i="1" s="1"/>
  <c r="T3104" i="1"/>
  <c r="S3104" i="1" s="1"/>
  <c r="T3105" i="1"/>
  <c r="S3105" i="1" s="1"/>
  <c r="T3106" i="1"/>
  <c r="S3106" i="1" s="1"/>
  <c r="T3107" i="1"/>
  <c r="S3107" i="1" s="1"/>
  <c r="T3108" i="1"/>
  <c r="S3108" i="1" s="1"/>
  <c r="T3109" i="1"/>
  <c r="S3109" i="1" s="1"/>
  <c r="T3110" i="1"/>
  <c r="S3110" i="1" s="1"/>
  <c r="T3111" i="1"/>
  <c r="S3111" i="1" s="1"/>
  <c r="T3112" i="1"/>
  <c r="S3112" i="1" s="1"/>
  <c r="T3113" i="1"/>
  <c r="S3113" i="1" s="1"/>
  <c r="T3114" i="1"/>
  <c r="S3114" i="1" s="1"/>
  <c r="T3115" i="1"/>
  <c r="S3115" i="1" s="1"/>
  <c r="T3116" i="1"/>
  <c r="S3116" i="1" s="1"/>
  <c r="T3117" i="1"/>
  <c r="S3117" i="1" s="1"/>
  <c r="T3118" i="1"/>
  <c r="S3118" i="1" s="1"/>
  <c r="T3119" i="1"/>
  <c r="S3119" i="1" s="1"/>
  <c r="T3120" i="1"/>
  <c r="S3120" i="1" s="1"/>
  <c r="T3121" i="1"/>
  <c r="S3121" i="1" s="1"/>
  <c r="T3122" i="1"/>
  <c r="S3122" i="1" s="1"/>
  <c r="T3123" i="1"/>
  <c r="S3123" i="1" s="1"/>
  <c r="T3124" i="1"/>
  <c r="S3124" i="1" s="1"/>
  <c r="T3125" i="1"/>
  <c r="S3125" i="1" s="1"/>
  <c r="T3126" i="1"/>
  <c r="S3126" i="1" s="1"/>
  <c r="T3127" i="1"/>
  <c r="S3127" i="1" s="1"/>
  <c r="T3128" i="1"/>
  <c r="S3128" i="1" s="1"/>
  <c r="T3129" i="1"/>
  <c r="S3129" i="1" s="1"/>
  <c r="T3130" i="1"/>
  <c r="S3130" i="1" s="1"/>
  <c r="T3131" i="1"/>
  <c r="S3131" i="1" s="1"/>
  <c r="T3132" i="1"/>
  <c r="S3132" i="1" s="1"/>
  <c r="T3133" i="1"/>
  <c r="S3133" i="1" s="1"/>
  <c r="T3134" i="1"/>
  <c r="S3134" i="1" s="1"/>
  <c r="T3135" i="1"/>
  <c r="S3135" i="1" s="1"/>
  <c r="T3136" i="1"/>
  <c r="S3136" i="1" s="1"/>
  <c r="T3137" i="1"/>
  <c r="S3137" i="1" s="1"/>
  <c r="T3138" i="1"/>
  <c r="S3138" i="1" s="1"/>
  <c r="T3139" i="1"/>
  <c r="S3139" i="1" s="1"/>
  <c r="T3140" i="1"/>
  <c r="S3140" i="1" s="1"/>
  <c r="T3141" i="1"/>
  <c r="S3141" i="1" s="1"/>
  <c r="T3142" i="1"/>
  <c r="S3142" i="1" s="1"/>
  <c r="T3143" i="1"/>
  <c r="S3143" i="1" s="1"/>
  <c r="T3144" i="1"/>
  <c r="S3144" i="1" s="1"/>
  <c r="T3145" i="1"/>
  <c r="S3145" i="1" s="1"/>
  <c r="T3146" i="1"/>
  <c r="S3146" i="1" s="1"/>
  <c r="T3147" i="1"/>
  <c r="S3147" i="1" s="1"/>
  <c r="T3148" i="1"/>
  <c r="S3148" i="1" s="1"/>
  <c r="T3149" i="1"/>
  <c r="S3149" i="1" s="1"/>
  <c r="T3150" i="1"/>
  <c r="S3150" i="1" s="1"/>
  <c r="T3151" i="1"/>
  <c r="S3151" i="1" s="1"/>
  <c r="T3152" i="1"/>
  <c r="S3152" i="1" s="1"/>
  <c r="T3153" i="1"/>
  <c r="S3153" i="1" s="1"/>
  <c r="T3154" i="1"/>
  <c r="S3154" i="1" s="1"/>
  <c r="T3155" i="1"/>
  <c r="S3155" i="1" s="1"/>
  <c r="T3156" i="1"/>
  <c r="S3156" i="1" s="1"/>
  <c r="T3157" i="1"/>
  <c r="S3157" i="1" s="1"/>
  <c r="T3158" i="1"/>
  <c r="S3158" i="1" s="1"/>
  <c r="T3159" i="1"/>
  <c r="S3159" i="1" s="1"/>
  <c r="T3160" i="1"/>
  <c r="S3160" i="1" s="1"/>
  <c r="T3161" i="1"/>
  <c r="S3161" i="1" s="1"/>
  <c r="T3162" i="1"/>
  <c r="S3162" i="1" s="1"/>
  <c r="T3163" i="1"/>
  <c r="S3163" i="1" s="1"/>
  <c r="T3164" i="1"/>
  <c r="S3164" i="1" s="1"/>
  <c r="T3165" i="1"/>
  <c r="S3165" i="1" s="1"/>
  <c r="T3166" i="1"/>
  <c r="S3166" i="1" s="1"/>
  <c r="T3167" i="1"/>
  <c r="S3167" i="1" s="1"/>
  <c r="T3168" i="1"/>
  <c r="S3168" i="1" s="1"/>
  <c r="T3169" i="1"/>
  <c r="S3169" i="1" s="1"/>
  <c r="T3170" i="1"/>
  <c r="S3170" i="1" s="1"/>
  <c r="T3171" i="1"/>
  <c r="S3171" i="1" s="1"/>
  <c r="T3172" i="1"/>
  <c r="S3172" i="1" s="1"/>
  <c r="T3173" i="1"/>
  <c r="S3173" i="1" s="1"/>
  <c r="T3174" i="1"/>
  <c r="S3174" i="1" s="1"/>
  <c r="T3175" i="1"/>
  <c r="S3175" i="1" s="1"/>
  <c r="T3176" i="1"/>
  <c r="S3176" i="1" s="1"/>
  <c r="T3177" i="1"/>
  <c r="S3177" i="1" s="1"/>
  <c r="T3178" i="1"/>
  <c r="S3178" i="1" s="1"/>
  <c r="T3179" i="1"/>
  <c r="S3179" i="1" s="1"/>
  <c r="T3180" i="1"/>
  <c r="S3180" i="1" s="1"/>
  <c r="T3181" i="1"/>
  <c r="S3181" i="1" s="1"/>
  <c r="T3182" i="1"/>
  <c r="S3182" i="1" s="1"/>
  <c r="T3183" i="1"/>
  <c r="S3183" i="1" s="1"/>
  <c r="T3184" i="1"/>
  <c r="S3184" i="1" s="1"/>
  <c r="T3185" i="1"/>
  <c r="S3185" i="1" s="1"/>
  <c r="T3186" i="1"/>
  <c r="S3186" i="1" s="1"/>
  <c r="T3187" i="1"/>
  <c r="S3187" i="1" s="1"/>
  <c r="T3188" i="1"/>
  <c r="S3188" i="1" s="1"/>
  <c r="T3189" i="1"/>
  <c r="S3189" i="1" s="1"/>
  <c r="T3190" i="1"/>
  <c r="S3190" i="1" s="1"/>
  <c r="T3191" i="1"/>
  <c r="S3191" i="1" s="1"/>
  <c r="T3192" i="1"/>
  <c r="S3192" i="1" s="1"/>
  <c r="T3193" i="1"/>
  <c r="S3193" i="1" s="1"/>
  <c r="T3194" i="1"/>
  <c r="S3194" i="1" s="1"/>
  <c r="T3195" i="1"/>
  <c r="S3195" i="1" s="1"/>
  <c r="T3196" i="1"/>
  <c r="S3196" i="1" s="1"/>
  <c r="T3197" i="1"/>
  <c r="S3197" i="1" s="1"/>
  <c r="T3198" i="1"/>
  <c r="S3198" i="1" s="1"/>
  <c r="T3199" i="1"/>
  <c r="S3199" i="1" s="1"/>
  <c r="T3200" i="1"/>
  <c r="S3200" i="1" s="1"/>
  <c r="T3201" i="1"/>
  <c r="S3201" i="1" s="1"/>
  <c r="T3202" i="1"/>
  <c r="S3202" i="1" s="1"/>
  <c r="T3203" i="1"/>
  <c r="S3203" i="1" s="1"/>
  <c r="T3204" i="1"/>
  <c r="S3204" i="1" s="1"/>
  <c r="T3205" i="1"/>
  <c r="S3205" i="1" s="1"/>
  <c r="T3206" i="1"/>
  <c r="S3206" i="1" s="1"/>
  <c r="T3207" i="1"/>
  <c r="S3207" i="1" s="1"/>
  <c r="T3208" i="1"/>
  <c r="S3208" i="1" s="1"/>
  <c r="T3209" i="1"/>
  <c r="S3209" i="1" s="1"/>
  <c r="T3210" i="1"/>
  <c r="S3210" i="1" s="1"/>
  <c r="T3211" i="1"/>
  <c r="S3211" i="1" s="1"/>
  <c r="T3212" i="1"/>
  <c r="S3212" i="1" s="1"/>
  <c r="T3213" i="1"/>
  <c r="S3213" i="1" s="1"/>
  <c r="T3214" i="1"/>
  <c r="S3214" i="1" s="1"/>
  <c r="T3215" i="1"/>
  <c r="S3215" i="1" s="1"/>
  <c r="T3216" i="1"/>
  <c r="S3216" i="1" s="1"/>
  <c r="T3217" i="1"/>
  <c r="S3217" i="1" s="1"/>
  <c r="T3218" i="1"/>
  <c r="S3218" i="1" s="1"/>
  <c r="T3219" i="1"/>
  <c r="S3219" i="1" s="1"/>
  <c r="T3220" i="1"/>
  <c r="S3220" i="1" s="1"/>
  <c r="T3221" i="1"/>
  <c r="S3221" i="1" s="1"/>
  <c r="T3222" i="1"/>
  <c r="S3222" i="1" s="1"/>
  <c r="T3223" i="1"/>
  <c r="S3223" i="1" s="1"/>
  <c r="T3224" i="1"/>
  <c r="S3224" i="1" s="1"/>
  <c r="T3225" i="1"/>
  <c r="S3225" i="1" s="1"/>
  <c r="T3226" i="1"/>
  <c r="S3226" i="1" s="1"/>
  <c r="T3227" i="1"/>
  <c r="S3227" i="1" s="1"/>
  <c r="T3228" i="1"/>
  <c r="S3228" i="1" s="1"/>
  <c r="T3229" i="1"/>
  <c r="S3229" i="1" s="1"/>
  <c r="T3230" i="1"/>
  <c r="S3230" i="1" s="1"/>
  <c r="T3231" i="1"/>
  <c r="S3231" i="1" s="1"/>
  <c r="T3232" i="1"/>
  <c r="S3232" i="1" s="1"/>
  <c r="T3233" i="1"/>
  <c r="S3233" i="1" s="1"/>
  <c r="T3234" i="1"/>
  <c r="S3234" i="1" s="1"/>
  <c r="T3235" i="1"/>
  <c r="S3235" i="1" s="1"/>
  <c r="T3236" i="1"/>
  <c r="S3236" i="1" s="1"/>
  <c r="T3237" i="1"/>
  <c r="S3237" i="1" s="1"/>
  <c r="T3238" i="1"/>
  <c r="S3238" i="1" s="1"/>
  <c r="T3239" i="1"/>
  <c r="S3239" i="1" s="1"/>
  <c r="T3240" i="1"/>
  <c r="S3240" i="1" s="1"/>
  <c r="T3241" i="1"/>
  <c r="S3241" i="1" s="1"/>
  <c r="T3242" i="1"/>
  <c r="S3242" i="1" s="1"/>
  <c r="T3243" i="1"/>
  <c r="S3243" i="1" s="1"/>
  <c r="T3244" i="1"/>
  <c r="S3244" i="1" s="1"/>
  <c r="T3245" i="1"/>
  <c r="S3245" i="1" s="1"/>
  <c r="T3246" i="1"/>
  <c r="S3246" i="1" s="1"/>
  <c r="T3247" i="1"/>
  <c r="S3247" i="1" s="1"/>
  <c r="T3248" i="1"/>
  <c r="S3248" i="1" s="1"/>
  <c r="T3249" i="1"/>
  <c r="S3249" i="1" s="1"/>
  <c r="T3250" i="1"/>
  <c r="S3250" i="1" s="1"/>
  <c r="T3251" i="1"/>
  <c r="S3251" i="1" s="1"/>
  <c r="T3252" i="1"/>
  <c r="S3252" i="1" s="1"/>
  <c r="T3253" i="1"/>
  <c r="S3253" i="1" s="1"/>
  <c r="T3254" i="1"/>
  <c r="S3254" i="1" s="1"/>
  <c r="T3255" i="1"/>
  <c r="S3255" i="1" s="1"/>
  <c r="T3256" i="1"/>
  <c r="S3256" i="1" s="1"/>
  <c r="T3257" i="1"/>
  <c r="S3257" i="1" s="1"/>
  <c r="T3258" i="1"/>
  <c r="S3258" i="1" s="1"/>
  <c r="T3259" i="1"/>
  <c r="S3259" i="1" s="1"/>
  <c r="T3260" i="1"/>
  <c r="S3260" i="1" s="1"/>
  <c r="T3261" i="1"/>
  <c r="S3261" i="1" s="1"/>
  <c r="T3262" i="1"/>
  <c r="S3262" i="1" s="1"/>
  <c r="T3263" i="1"/>
  <c r="S3263" i="1" s="1"/>
  <c r="T3264" i="1"/>
  <c r="S3264" i="1" s="1"/>
  <c r="T3265" i="1"/>
  <c r="S3265" i="1" s="1"/>
  <c r="T3266" i="1"/>
  <c r="S3266" i="1" s="1"/>
  <c r="T3267" i="1"/>
  <c r="S3267" i="1" s="1"/>
  <c r="T3268" i="1"/>
  <c r="S3268" i="1" s="1"/>
  <c r="T3269" i="1"/>
  <c r="S3269" i="1" s="1"/>
  <c r="T3270" i="1"/>
  <c r="S3270" i="1" s="1"/>
  <c r="T3271" i="1"/>
  <c r="S3271" i="1" s="1"/>
  <c r="T3272" i="1"/>
  <c r="S3272" i="1" s="1"/>
  <c r="T3273" i="1"/>
  <c r="S3273" i="1" s="1"/>
  <c r="T3274" i="1"/>
  <c r="S3274" i="1" s="1"/>
  <c r="T3275" i="1"/>
  <c r="S3275" i="1" s="1"/>
  <c r="T3276" i="1"/>
  <c r="S3276" i="1" s="1"/>
  <c r="T3277" i="1"/>
  <c r="S3277" i="1" s="1"/>
  <c r="T3278" i="1"/>
  <c r="S3278" i="1" s="1"/>
  <c r="T3279" i="1"/>
  <c r="S3279" i="1" s="1"/>
  <c r="T3280" i="1"/>
  <c r="S3280" i="1" s="1"/>
  <c r="T3281" i="1"/>
  <c r="S3281" i="1" s="1"/>
  <c r="T3282" i="1"/>
  <c r="S3282" i="1" s="1"/>
  <c r="T3283" i="1"/>
  <c r="S3283" i="1" s="1"/>
  <c r="T3284" i="1"/>
  <c r="S3284" i="1" s="1"/>
  <c r="T3285" i="1"/>
  <c r="S3285" i="1" s="1"/>
  <c r="T3286" i="1"/>
  <c r="S3286" i="1" s="1"/>
  <c r="T3287" i="1"/>
  <c r="S3287" i="1" s="1"/>
  <c r="T3288" i="1"/>
  <c r="S3288" i="1" s="1"/>
  <c r="T3289" i="1"/>
  <c r="S3289" i="1" s="1"/>
  <c r="T3290" i="1"/>
  <c r="S3290" i="1" s="1"/>
  <c r="T3291" i="1"/>
  <c r="S3291" i="1" s="1"/>
  <c r="T3292" i="1"/>
  <c r="S3292" i="1" s="1"/>
  <c r="T3293" i="1"/>
  <c r="S3293" i="1" s="1"/>
  <c r="T3294" i="1"/>
  <c r="S3294" i="1" s="1"/>
  <c r="T3295" i="1"/>
  <c r="S3295" i="1" s="1"/>
  <c r="T3296" i="1"/>
  <c r="S3296" i="1" s="1"/>
  <c r="T3297" i="1"/>
  <c r="S3297" i="1" s="1"/>
  <c r="T3298" i="1"/>
  <c r="S3298" i="1" s="1"/>
  <c r="T3299" i="1"/>
  <c r="S3299" i="1" s="1"/>
  <c r="T3300" i="1"/>
  <c r="S3300" i="1" s="1"/>
  <c r="T3301" i="1"/>
  <c r="S3301" i="1" s="1"/>
  <c r="T3302" i="1"/>
  <c r="S3302" i="1" s="1"/>
  <c r="T3303" i="1"/>
  <c r="S3303" i="1" s="1"/>
  <c r="T3304" i="1"/>
  <c r="S3304" i="1" s="1"/>
  <c r="T3305" i="1"/>
  <c r="S3305" i="1" s="1"/>
  <c r="T3306" i="1"/>
  <c r="S3306" i="1" s="1"/>
  <c r="T3307" i="1"/>
  <c r="S3307" i="1" s="1"/>
  <c r="T3308" i="1"/>
  <c r="S3308" i="1" s="1"/>
  <c r="T3309" i="1"/>
  <c r="S3309" i="1" s="1"/>
  <c r="T3310" i="1"/>
  <c r="S3310" i="1" s="1"/>
  <c r="T3311" i="1"/>
  <c r="S3311" i="1" s="1"/>
  <c r="T3312" i="1"/>
  <c r="S3312" i="1" s="1"/>
  <c r="T3313" i="1"/>
  <c r="S3313" i="1" s="1"/>
  <c r="T3314" i="1"/>
  <c r="S3314" i="1" s="1"/>
  <c r="T3315" i="1"/>
  <c r="S3315" i="1" s="1"/>
  <c r="T3316" i="1"/>
  <c r="S3316" i="1" s="1"/>
  <c r="T3317" i="1"/>
  <c r="S3317" i="1" s="1"/>
  <c r="T3318" i="1"/>
  <c r="S3318" i="1" s="1"/>
  <c r="T3319" i="1"/>
  <c r="S3319" i="1" s="1"/>
  <c r="T3320" i="1"/>
  <c r="S3320" i="1" s="1"/>
  <c r="T3321" i="1"/>
  <c r="S3321" i="1" s="1"/>
  <c r="T3322" i="1"/>
  <c r="S3322" i="1" s="1"/>
  <c r="T3323" i="1"/>
  <c r="S3323" i="1" s="1"/>
  <c r="T3324" i="1"/>
  <c r="S3324" i="1" s="1"/>
  <c r="T3325" i="1"/>
  <c r="S3325" i="1" s="1"/>
  <c r="T3326" i="1"/>
  <c r="S3326" i="1" s="1"/>
  <c r="T3327" i="1"/>
  <c r="S3327" i="1" s="1"/>
  <c r="T3328" i="1"/>
  <c r="S3328" i="1" s="1"/>
  <c r="T3329" i="1"/>
  <c r="S3329" i="1" s="1"/>
  <c r="T3330" i="1"/>
  <c r="S3330" i="1" s="1"/>
  <c r="T3331" i="1"/>
  <c r="S3331" i="1" s="1"/>
  <c r="T3332" i="1"/>
  <c r="S3332" i="1" s="1"/>
  <c r="T3333" i="1"/>
  <c r="S3333" i="1" s="1"/>
  <c r="T3334" i="1"/>
  <c r="S3334" i="1" s="1"/>
  <c r="T3335" i="1"/>
  <c r="S3335" i="1" s="1"/>
  <c r="T3336" i="1"/>
  <c r="S3336" i="1" s="1"/>
  <c r="T3337" i="1"/>
  <c r="S3337" i="1" s="1"/>
  <c r="T3338" i="1"/>
  <c r="S3338" i="1" s="1"/>
  <c r="T3339" i="1"/>
  <c r="S3339" i="1" s="1"/>
  <c r="T3340" i="1"/>
  <c r="S3340" i="1" s="1"/>
  <c r="T3341" i="1"/>
  <c r="S3341" i="1" s="1"/>
  <c r="T3342" i="1"/>
  <c r="S3342" i="1" s="1"/>
  <c r="T3343" i="1"/>
  <c r="S3343" i="1" s="1"/>
  <c r="T3344" i="1"/>
  <c r="S3344" i="1" s="1"/>
  <c r="T3345" i="1"/>
  <c r="S3345" i="1" s="1"/>
  <c r="T3346" i="1"/>
  <c r="S3346" i="1" s="1"/>
  <c r="T3347" i="1"/>
  <c r="S3347" i="1" s="1"/>
  <c r="T3348" i="1"/>
  <c r="S3348" i="1" s="1"/>
  <c r="T3349" i="1"/>
  <c r="S3349" i="1" s="1"/>
  <c r="T3350" i="1"/>
  <c r="S3350" i="1" s="1"/>
  <c r="T3351" i="1"/>
  <c r="S3351" i="1" s="1"/>
  <c r="T3352" i="1"/>
  <c r="S3352" i="1" s="1"/>
  <c r="T3353" i="1"/>
  <c r="S3353" i="1" s="1"/>
  <c r="T3354" i="1"/>
  <c r="S3354" i="1" s="1"/>
  <c r="T3355" i="1"/>
  <c r="S3355" i="1" s="1"/>
  <c r="T3356" i="1"/>
  <c r="S3356" i="1" s="1"/>
  <c r="T3357" i="1"/>
  <c r="S3357" i="1" s="1"/>
  <c r="T3358" i="1"/>
  <c r="S3358" i="1" s="1"/>
  <c r="T3359" i="1"/>
  <c r="S3359" i="1" s="1"/>
  <c r="T3360" i="1"/>
  <c r="S3360" i="1" s="1"/>
  <c r="T3361" i="1"/>
  <c r="S3361" i="1" s="1"/>
  <c r="T3362" i="1"/>
  <c r="S3362" i="1" s="1"/>
  <c r="T3363" i="1"/>
  <c r="S3363" i="1" s="1"/>
  <c r="T3364" i="1"/>
  <c r="S3364" i="1" s="1"/>
  <c r="T3365" i="1"/>
  <c r="S3365" i="1" s="1"/>
  <c r="T3366" i="1"/>
  <c r="S3366" i="1" s="1"/>
  <c r="T3367" i="1"/>
  <c r="S3367" i="1" s="1"/>
  <c r="T3368" i="1"/>
  <c r="S3368" i="1" s="1"/>
  <c r="T3369" i="1"/>
  <c r="S3369" i="1" s="1"/>
  <c r="T3370" i="1"/>
  <c r="S3370" i="1" s="1"/>
  <c r="T3371" i="1"/>
  <c r="S3371" i="1" s="1"/>
  <c r="T3372" i="1"/>
  <c r="S3372" i="1" s="1"/>
  <c r="T3373" i="1"/>
  <c r="S3373" i="1" s="1"/>
  <c r="T3374" i="1"/>
  <c r="S3374" i="1" s="1"/>
  <c r="T3375" i="1"/>
  <c r="S3375" i="1" s="1"/>
  <c r="T3376" i="1"/>
  <c r="S3376" i="1" s="1"/>
  <c r="T3377" i="1"/>
  <c r="S3377" i="1" s="1"/>
  <c r="T3378" i="1"/>
  <c r="S3378" i="1" s="1"/>
  <c r="T3379" i="1"/>
  <c r="S3379" i="1" s="1"/>
  <c r="T3380" i="1"/>
  <c r="S3380" i="1" s="1"/>
  <c r="T3381" i="1"/>
  <c r="S3381" i="1" s="1"/>
  <c r="T3382" i="1"/>
  <c r="S3382" i="1" s="1"/>
  <c r="T3383" i="1"/>
  <c r="S3383" i="1" s="1"/>
  <c r="T3384" i="1"/>
  <c r="S3384" i="1" s="1"/>
  <c r="T3385" i="1"/>
  <c r="S3385" i="1" s="1"/>
  <c r="T3386" i="1"/>
  <c r="S3386" i="1" s="1"/>
  <c r="T3387" i="1"/>
  <c r="S3387" i="1" s="1"/>
  <c r="T3388" i="1"/>
  <c r="S3388" i="1" s="1"/>
  <c r="T3389" i="1"/>
  <c r="S3389" i="1" s="1"/>
  <c r="T3390" i="1"/>
  <c r="S3390" i="1" s="1"/>
  <c r="T3391" i="1"/>
  <c r="S3391" i="1" s="1"/>
  <c r="T3392" i="1"/>
  <c r="S3392" i="1" s="1"/>
  <c r="T3393" i="1"/>
  <c r="S3393" i="1" s="1"/>
  <c r="T3394" i="1"/>
  <c r="S3394" i="1" s="1"/>
  <c r="T3395" i="1"/>
  <c r="S3395" i="1" s="1"/>
  <c r="T3396" i="1"/>
  <c r="S3396" i="1" s="1"/>
  <c r="T3397" i="1"/>
  <c r="S3397" i="1" s="1"/>
  <c r="T3398" i="1"/>
  <c r="S3398" i="1" s="1"/>
  <c r="T3399" i="1"/>
  <c r="S3399" i="1" s="1"/>
  <c r="T3400" i="1"/>
  <c r="S3400" i="1" s="1"/>
  <c r="T3401" i="1"/>
  <c r="S3401" i="1" s="1"/>
  <c r="T3402" i="1"/>
  <c r="S3402" i="1" s="1"/>
  <c r="T3403" i="1"/>
  <c r="S3403" i="1" s="1"/>
  <c r="T3404" i="1"/>
  <c r="S3404" i="1" s="1"/>
  <c r="T3405" i="1"/>
  <c r="S3405" i="1" s="1"/>
  <c r="T3406" i="1"/>
  <c r="S3406" i="1" s="1"/>
  <c r="T3407" i="1"/>
  <c r="S3407" i="1" s="1"/>
  <c r="T3408" i="1"/>
  <c r="S3408" i="1" s="1"/>
  <c r="T3409" i="1"/>
  <c r="S3409" i="1" s="1"/>
  <c r="T3410" i="1"/>
  <c r="S3410" i="1" s="1"/>
  <c r="T3411" i="1"/>
  <c r="S3411" i="1" s="1"/>
  <c r="T3412" i="1"/>
  <c r="S3412" i="1" s="1"/>
  <c r="T3413" i="1"/>
  <c r="S3413" i="1" s="1"/>
  <c r="T3414" i="1"/>
  <c r="S3414" i="1" s="1"/>
  <c r="T3415" i="1"/>
  <c r="S3415" i="1" s="1"/>
  <c r="T3416" i="1"/>
  <c r="S3416" i="1" s="1"/>
  <c r="T3417" i="1"/>
  <c r="S3417" i="1" s="1"/>
  <c r="T3418" i="1"/>
  <c r="S3418" i="1" s="1"/>
  <c r="T3419" i="1"/>
  <c r="S3419" i="1" s="1"/>
  <c r="T3420" i="1"/>
  <c r="S3420" i="1" s="1"/>
  <c r="T3421" i="1"/>
  <c r="S3421" i="1" s="1"/>
  <c r="T3422" i="1"/>
  <c r="S3422" i="1" s="1"/>
  <c r="T3423" i="1"/>
  <c r="S3423" i="1" s="1"/>
  <c r="T3424" i="1"/>
  <c r="S3424" i="1" s="1"/>
  <c r="T3425" i="1"/>
  <c r="S3425" i="1" s="1"/>
  <c r="T3426" i="1"/>
  <c r="S3426" i="1" s="1"/>
  <c r="T3427" i="1"/>
  <c r="S3427" i="1" s="1"/>
  <c r="T3428" i="1"/>
  <c r="S3428" i="1" s="1"/>
  <c r="T3429" i="1"/>
  <c r="S3429" i="1" s="1"/>
  <c r="T3430" i="1"/>
  <c r="S3430" i="1" s="1"/>
  <c r="T3431" i="1"/>
  <c r="S3431" i="1" s="1"/>
  <c r="T3432" i="1"/>
  <c r="S3432" i="1" s="1"/>
  <c r="T3433" i="1"/>
  <c r="S3433" i="1" s="1"/>
  <c r="T3434" i="1"/>
  <c r="S3434" i="1" s="1"/>
  <c r="T3435" i="1"/>
  <c r="S3435" i="1" s="1"/>
  <c r="T3436" i="1"/>
  <c r="S3436" i="1" s="1"/>
  <c r="T3437" i="1"/>
  <c r="S3437" i="1" s="1"/>
  <c r="T3438" i="1"/>
  <c r="S3438" i="1" s="1"/>
  <c r="T3439" i="1"/>
  <c r="S3439" i="1" s="1"/>
  <c r="T3440" i="1"/>
  <c r="S3440" i="1" s="1"/>
  <c r="T3441" i="1"/>
  <c r="S3441" i="1" s="1"/>
  <c r="T3442" i="1"/>
  <c r="S3442" i="1" s="1"/>
  <c r="T3443" i="1"/>
  <c r="S3443" i="1" s="1"/>
  <c r="T3444" i="1"/>
  <c r="S3444" i="1" s="1"/>
  <c r="T3445" i="1"/>
  <c r="S3445" i="1" s="1"/>
  <c r="T3446" i="1"/>
  <c r="S3446" i="1" s="1"/>
  <c r="T3447" i="1"/>
  <c r="S3447" i="1" s="1"/>
  <c r="T3448" i="1"/>
  <c r="S3448" i="1" s="1"/>
  <c r="T3449" i="1"/>
  <c r="S3449" i="1" s="1"/>
  <c r="T3450" i="1"/>
  <c r="S3450" i="1" s="1"/>
  <c r="T3451" i="1"/>
  <c r="S3451" i="1" s="1"/>
  <c r="T3452" i="1"/>
  <c r="S3452" i="1" s="1"/>
  <c r="T3453" i="1"/>
  <c r="S3453" i="1" s="1"/>
  <c r="T3454" i="1"/>
  <c r="S3454" i="1" s="1"/>
  <c r="T3455" i="1"/>
  <c r="S3455" i="1" s="1"/>
  <c r="T3456" i="1"/>
  <c r="S3456" i="1" s="1"/>
  <c r="T3457" i="1"/>
  <c r="S3457" i="1" s="1"/>
  <c r="T3458" i="1"/>
  <c r="S3458" i="1" s="1"/>
  <c r="T3459" i="1"/>
  <c r="S3459" i="1" s="1"/>
  <c r="T3460" i="1"/>
  <c r="S3460" i="1" s="1"/>
  <c r="T3461" i="1"/>
  <c r="S3461" i="1" s="1"/>
  <c r="T3462" i="1"/>
  <c r="S3462" i="1" s="1"/>
  <c r="T3463" i="1"/>
  <c r="S3463" i="1" s="1"/>
  <c r="T3464" i="1"/>
  <c r="S3464" i="1" s="1"/>
  <c r="T3465" i="1"/>
  <c r="S3465" i="1" s="1"/>
  <c r="T3466" i="1"/>
  <c r="S3466" i="1" s="1"/>
  <c r="T3467" i="1"/>
  <c r="S3467" i="1" s="1"/>
  <c r="T3468" i="1"/>
  <c r="S3468" i="1" s="1"/>
  <c r="T3469" i="1"/>
  <c r="S3469" i="1" s="1"/>
  <c r="T3470" i="1"/>
  <c r="S3470" i="1" s="1"/>
  <c r="T3471" i="1"/>
  <c r="S3471" i="1" s="1"/>
  <c r="T3472" i="1"/>
  <c r="S3472" i="1" s="1"/>
  <c r="T3473" i="1"/>
  <c r="S3473" i="1" s="1"/>
  <c r="T3474" i="1"/>
  <c r="S3474" i="1" s="1"/>
  <c r="T3475" i="1"/>
  <c r="S3475" i="1" s="1"/>
  <c r="T3476" i="1"/>
  <c r="S3476" i="1" s="1"/>
  <c r="T3477" i="1"/>
  <c r="S3477" i="1" s="1"/>
  <c r="T3478" i="1"/>
  <c r="S3478" i="1" s="1"/>
  <c r="T3479" i="1"/>
  <c r="S3479" i="1" s="1"/>
  <c r="T3480" i="1"/>
  <c r="S3480" i="1" s="1"/>
  <c r="T3481" i="1"/>
  <c r="S3481" i="1" s="1"/>
  <c r="T3482" i="1"/>
  <c r="S3482" i="1" s="1"/>
  <c r="T3483" i="1"/>
  <c r="S3483" i="1" s="1"/>
  <c r="T3484" i="1"/>
  <c r="S3484" i="1" s="1"/>
  <c r="T3485" i="1"/>
  <c r="S3485" i="1" s="1"/>
  <c r="T3486" i="1"/>
  <c r="S3486" i="1" s="1"/>
  <c r="T3487" i="1"/>
  <c r="S3487" i="1" s="1"/>
  <c r="T3488" i="1"/>
  <c r="S3488" i="1" s="1"/>
  <c r="T3489" i="1"/>
  <c r="S3489" i="1" s="1"/>
  <c r="T3490" i="1"/>
  <c r="S3490" i="1" s="1"/>
  <c r="T3491" i="1"/>
  <c r="S3491" i="1" s="1"/>
  <c r="T3492" i="1"/>
  <c r="S3492" i="1" s="1"/>
  <c r="T3493" i="1"/>
  <c r="S3493" i="1" s="1"/>
  <c r="T3494" i="1"/>
  <c r="S3494" i="1" s="1"/>
  <c r="T3495" i="1"/>
  <c r="S3495" i="1" s="1"/>
  <c r="T3496" i="1"/>
  <c r="S3496" i="1" s="1"/>
  <c r="T3497" i="1"/>
  <c r="S3497" i="1" s="1"/>
  <c r="T3498" i="1"/>
  <c r="S3498" i="1" s="1"/>
  <c r="T3499" i="1"/>
  <c r="S3499" i="1" s="1"/>
  <c r="T3500" i="1"/>
  <c r="S3500" i="1" s="1"/>
  <c r="T3501" i="1"/>
  <c r="S3501" i="1" s="1"/>
  <c r="T3502" i="1"/>
  <c r="S3502" i="1" s="1"/>
  <c r="T3503" i="1"/>
  <c r="S3503" i="1" s="1"/>
  <c r="T3504" i="1"/>
  <c r="S3504" i="1" s="1"/>
  <c r="T3505" i="1"/>
  <c r="S3505" i="1" s="1"/>
  <c r="T3506" i="1"/>
  <c r="S3506" i="1" s="1"/>
  <c r="T3507" i="1"/>
  <c r="S3507" i="1" s="1"/>
  <c r="T3508" i="1"/>
  <c r="S3508" i="1" s="1"/>
  <c r="T3509" i="1"/>
  <c r="S3509" i="1" s="1"/>
  <c r="T3510" i="1"/>
  <c r="S3510" i="1" s="1"/>
  <c r="T3511" i="1"/>
  <c r="S3511" i="1" s="1"/>
  <c r="T3512" i="1"/>
  <c r="S3512" i="1" s="1"/>
  <c r="T3513" i="1"/>
  <c r="S3513" i="1" s="1"/>
  <c r="T3514" i="1"/>
  <c r="S3514" i="1" s="1"/>
  <c r="T3515" i="1"/>
  <c r="S3515" i="1" s="1"/>
  <c r="T3516" i="1"/>
  <c r="S3516" i="1" s="1"/>
  <c r="T3517" i="1"/>
  <c r="S3517" i="1" s="1"/>
  <c r="T3518" i="1"/>
  <c r="S3518" i="1" s="1"/>
  <c r="T3519" i="1"/>
  <c r="S3519" i="1" s="1"/>
  <c r="T3520" i="1"/>
  <c r="S3520" i="1" s="1"/>
  <c r="T3521" i="1"/>
  <c r="S3521" i="1" s="1"/>
  <c r="T3522" i="1"/>
  <c r="S3522" i="1" s="1"/>
  <c r="T3523" i="1"/>
  <c r="S3523" i="1" s="1"/>
  <c r="T3524" i="1"/>
  <c r="S3524" i="1" s="1"/>
  <c r="T3525" i="1"/>
  <c r="S3525" i="1" s="1"/>
  <c r="T3526" i="1"/>
  <c r="S3526" i="1" s="1"/>
  <c r="T3527" i="1"/>
  <c r="S3527" i="1" s="1"/>
  <c r="T3528" i="1"/>
  <c r="S3528" i="1" s="1"/>
  <c r="T3529" i="1"/>
  <c r="S3529" i="1" s="1"/>
  <c r="T3530" i="1"/>
  <c r="S3530" i="1" s="1"/>
  <c r="T3531" i="1"/>
  <c r="S3531" i="1" s="1"/>
  <c r="T3532" i="1"/>
  <c r="S3532" i="1" s="1"/>
  <c r="T3533" i="1"/>
  <c r="S3533" i="1" s="1"/>
  <c r="T3534" i="1"/>
  <c r="S3534" i="1" s="1"/>
  <c r="T3535" i="1"/>
  <c r="S3535" i="1" s="1"/>
  <c r="T3536" i="1"/>
  <c r="S3536" i="1" s="1"/>
  <c r="T3537" i="1"/>
  <c r="S3537" i="1" s="1"/>
  <c r="T3538" i="1"/>
  <c r="S3538" i="1" s="1"/>
  <c r="T3539" i="1"/>
  <c r="S3539" i="1" s="1"/>
  <c r="T3540" i="1"/>
  <c r="S3540" i="1" s="1"/>
  <c r="T3541" i="1"/>
  <c r="S3541" i="1" s="1"/>
  <c r="T3542" i="1"/>
  <c r="S3542" i="1" s="1"/>
  <c r="T3543" i="1"/>
  <c r="S3543" i="1" s="1"/>
  <c r="T3544" i="1"/>
  <c r="S3544" i="1" s="1"/>
  <c r="T3545" i="1"/>
  <c r="S3545" i="1" s="1"/>
  <c r="T3546" i="1"/>
  <c r="S3546" i="1" s="1"/>
  <c r="T3547" i="1"/>
  <c r="S3547" i="1" s="1"/>
  <c r="T3548" i="1"/>
  <c r="S3548" i="1" s="1"/>
  <c r="T3549" i="1"/>
  <c r="S3549" i="1" s="1"/>
  <c r="T3550" i="1"/>
  <c r="S3550" i="1" s="1"/>
  <c r="T3551" i="1"/>
  <c r="S3551" i="1" s="1"/>
  <c r="T3552" i="1"/>
  <c r="S3552" i="1" s="1"/>
  <c r="T3553" i="1"/>
  <c r="S3553" i="1" s="1"/>
  <c r="T3554" i="1"/>
  <c r="S3554" i="1" s="1"/>
  <c r="T3555" i="1"/>
  <c r="S3555" i="1" s="1"/>
  <c r="T3556" i="1"/>
  <c r="S3556" i="1" s="1"/>
  <c r="T3557" i="1"/>
  <c r="S3557" i="1" s="1"/>
  <c r="T3558" i="1"/>
  <c r="S3558" i="1" s="1"/>
  <c r="T3559" i="1"/>
  <c r="S3559" i="1" s="1"/>
  <c r="T3560" i="1"/>
  <c r="S3560" i="1" s="1"/>
  <c r="T3561" i="1"/>
  <c r="S3561" i="1" s="1"/>
  <c r="T3562" i="1"/>
  <c r="S3562" i="1" s="1"/>
  <c r="T3563" i="1"/>
  <c r="S3563" i="1" s="1"/>
  <c r="T3564" i="1"/>
  <c r="S3564" i="1" s="1"/>
  <c r="T3565" i="1"/>
  <c r="S3565" i="1" s="1"/>
  <c r="T3566" i="1"/>
  <c r="S3566" i="1" s="1"/>
  <c r="T3567" i="1"/>
  <c r="S3567" i="1" s="1"/>
  <c r="T3568" i="1"/>
  <c r="S3568" i="1" s="1"/>
  <c r="T3569" i="1"/>
  <c r="S3569" i="1" s="1"/>
  <c r="T3570" i="1"/>
  <c r="S3570" i="1" s="1"/>
  <c r="T3571" i="1"/>
  <c r="S3571" i="1" s="1"/>
  <c r="T3572" i="1"/>
  <c r="S3572" i="1" s="1"/>
  <c r="T3573" i="1"/>
  <c r="S3573" i="1" s="1"/>
  <c r="T3574" i="1"/>
  <c r="S3574" i="1" s="1"/>
  <c r="T3575" i="1"/>
  <c r="S3575" i="1" s="1"/>
  <c r="T3576" i="1"/>
  <c r="S3576" i="1" s="1"/>
  <c r="T3577" i="1"/>
  <c r="S3577" i="1" s="1"/>
  <c r="T3578" i="1"/>
  <c r="S3578" i="1" s="1"/>
  <c r="T3579" i="1"/>
  <c r="S3579" i="1" s="1"/>
  <c r="T3580" i="1"/>
  <c r="S3580" i="1" s="1"/>
  <c r="T3581" i="1"/>
  <c r="S3581" i="1" s="1"/>
  <c r="T3582" i="1"/>
  <c r="S3582" i="1" s="1"/>
  <c r="T3583" i="1"/>
  <c r="S3583" i="1" s="1"/>
  <c r="T3584" i="1"/>
  <c r="S3584" i="1" s="1"/>
  <c r="T3585" i="1"/>
  <c r="S3585" i="1" s="1"/>
  <c r="T3586" i="1"/>
  <c r="S3586" i="1" s="1"/>
  <c r="T3587" i="1"/>
  <c r="S3587" i="1" s="1"/>
  <c r="T3588" i="1"/>
  <c r="S3588" i="1" s="1"/>
  <c r="T3589" i="1"/>
  <c r="S3589" i="1" s="1"/>
  <c r="T3590" i="1"/>
  <c r="S3590" i="1" s="1"/>
  <c r="T3591" i="1"/>
  <c r="S3591" i="1" s="1"/>
  <c r="T3592" i="1"/>
  <c r="S3592" i="1" s="1"/>
  <c r="T3593" i="1"/>
  <c r="S3593" i="1" s="1"/>
  <c r="T3594" i="1"/>
  <c r="S3594" i="1" s="1"/>
  <c r="T3595" i="1"/>
  <c r="S3595" i="1" s="1"/>
  <c r="T3596" i="1"/>
  <c r="S3596" i="1" s="1"/>
  <c r="T3597" i="1"/>
  <c r="S3597" i="1" s="1"/>
  <c r="T3598" i="1"/>
  <c r="S3598" i="1" s="1"/>
  <c r="T3599" i="1"/>
  <c r="S3599" i="1" s="1"/>
  <c r="T3600" i="1"/>
  <c r="S3600" i="1" s="1"/>
  <c r="T3601" i="1"/>
  <c r="S3601" i="1" s="1"/>
  <c r="T3602" i="1"/>
  <c r="S3602" i="1" s="1"/>
  <c r="T3603" i="1"/>
  <c r="S3603" i="1" s="1"/>
  <c r="T3604" i="1"/>
  <c r="S3604" i="1" s="1"/>
  <c r="T3605" i="1"/>
  <c r="S3605" i="1" s="1"/>
  <c r="T3606" i="1"/>
  <c r="S3606" i="1" s="1"/>
  <c r="T3607" i="1"/>
  <c r="S3607" i="1" s="1"/>
  <c r="T3608" i="1"/>
  <c r="S3608" i="1" s="1"/>
  <c r="T3609" i="1"/>
  <c r="S3609" i="1" s="1"/>
  <c r="T3610" i="1"/>
  <c r="S3610" i="1" s="1"/>
  <c r="T3611" i="1"/>
  <c r="S3611" i="1" s="1"/>
  <c r="T3612" i="1"/>
  <c r="S3612" i="1" s="1"/>
  <c r="T3613" i="1"/>
  <c r="S3613" i="1" s="1"/>
  <c r="T3614" i="1"/>
  <c r="S3614" i="1" s="1"/>
  <c r="T3615" i="1"/>
  <c r="S3615" i="1" s="1"/>
  <c r="T3616" i="1"/>
  <c r="S3616" i="1" s="1"/>
  <c r="T3617" i="1"/>
  <c r="S3617" i="1" s="1"/>
  <c r="T3618" i="1"/>
  <c r="S3618" i="1" s="1"/>
  <c r="T3619" i="1"/>
  <c r="S3619" i="1" s="1"/>
  <c r="T3620" i="1"/>
  <c r="S3620" i="1" s="1"/>
  <c r="T3621" i="1"/>
  <c r="S3621" i="1" s="1"/>
  <c r="T3622" i="1"/>
  <c r="S3622" i="1" s="1"/>
  <c r="T3623" i="1"/>
  <c r="S3623" i="1" s="1"/>
  <c r="T3624" i="1"/>
  <c r="S3624" i="1" s="1"/>
  <c r="T3625" i="1"/>
  <c r="S3625" i="1" s="1"/>
  <c r="T3626" i="1"/>
  <c r="S3626" i="1" s="1"/>
  <c r="T3627" i="1"/>
  <c r="S3627" i="1" s="1"/>
  <c r="T3628" i="1"/>
  <c r="S3628" i="1" s="1"/>
  <c r="T3629" i="1"/>
  <c r="S3629" i="1" s="1"/>
  <c r="T3630" i="1"/>
  <c r="S3630" i="1" s="1"/>
  <c r="T3631" i="1"/>
  <c r="S3631" i="1" s="1"/>
  <c r="T3632" i="1"/>
  <c r="S3632" i="1" s="1"/>
  <c r="T3633" i="1"/>
  <c r="S3633" i="1" s="1"/>
  <c r="T3634" i="1"/>
  <c r="S3634" i="1" s="1"/>
  <c r="T3635" i="1"/>
  <c r="S3635" i="1" s="1"/>
  <c r="T3636" i="1"/>
  <c r="S3636" i="1" s="1"/>
  <c r="T3637" i="1"/>
  <c r="S3637" i="1" s="1"/>
  <c r="T3638" i="1"/>
  <c r="S3638" i="1" s="1"/>
  <c r="T3639" i="1"/>
  <c r="S3639" i="1" s="1"/>
  <c r="T3640" i="1"/>
  <c r="S3640" i="1" s="1"/>
  <c r="T3641" i="1"/>
  <c r="S3641" i="1" s="1"/>
  <c r="T3642" i="1"/>
  <c r="S3642" i="1" s="1"/>
  <c r="T3643" i="1"/>
  <c r="S3643" i="1" s="1"/>
  <c r="T3644" i="1"/>
  <c r="S3644" i="1" s="1"/>
  <c r="T3645" i="1"/>
  <c r="S3645" i="1" s="1"/>
  <c r="T3646" i="1"/>
  <c r="S3646" i="1" s="1"/>
  <c r="T3647" i="1"/>
  <c r="S3647" i="1" s="1"/>
  <c r="T3648" i="1"/>
  <c r="S3648" i="1" s="1"/>
  <c r="T3649" i="1"/>
  <c r="S3649" i="1" s="1"/>
  <c r="T3650" i="1"/>
  <c r="S3650" i="1" s="1"/>
  <c r="T3651" i="1"/>
  <c r="S3651" i="1" s="1"/>
  <c r="T3652" i="1"/>
  <c r="S3652" i="1" s="1"/>
  <c r="T3653" i="1"/>
  <c r="S3653" i="1" s="1"/>
  <c r="T3654" i="1"/>
  <c r="S3654" i="1" s="1"/>
  <c r="T3655" i="1"/>
  <c r="S3655" i="1" s="1"/>
  <c r="T3656" i="1"/>
  <c r="S3656" i="1" s="1"/>
  <c r="T3657" i="1"/>
  <c r="S3657" i="1" s="1"/>
  <c r="T3658" i="1"/>
  <c r="S3658" i="1" s="1"/>
  <c r="T3659" i="1"/>
  <c r="S3659" i="1" s="1"/>
  <c r="T3660" i="1"/>
  <c r="S3660" i="1" s="1"/>
  <c r="T3661" i="1"/>
  <c r="S3661" i="1" s="1"/>
  <c r="T3662" i="1"/>
  <c r="S3662" i="1" s="1"/>
  <c r="T3663" i="1"/>
  <c r="S3663" i="1" s="1"/>
  <c r="T3664" i="1"/>
  <c r="S3664" i="1" s="1"/>
  <c r="T3665" i="1"/>
  <c r="S3665" i="1" s="1"/>
  <c r="T3666" i="1"/>
  <c r="S3666" i="1" s="1"/>
  <c r="T3667" i="1"/>
  <c r="S3667" i="1" s="1"/>
  <c r="T3668" i="1"/>
  <c r="S3668" i="1" s="1"/>
  <c r="T3669" i="1"/>
  <c r="S3669" i="1" s="1"/>
  <c r="T3670" i="1"/>
  <c r="S3670" i="1" s="1"/>
  <c r="T3671" i="1"/>
  <c r="S3671" i="1" s="1"/>
  <c r="T3672" i="1"/>
  <c r="S3672" i="1" s="1"/>
  <c r="T3673" i="1"/>
  <c r="S3673" i="1" s="1"/>
  <c r="T3674" i="1"/>
  <c r="S3674" i="1" s="1"/>
  <c r="T3675" i="1"/>
  <c r="S3675" i="1" s="1"/>
  <c r="T3676" i="1"/>
  <c r="S3676" i="1" s="1"/>
  <c r="T3677" i="1"/>
  <c r="S3677" i="1" s="1"/>
  <c r="T3678" i="1"/>
  <c r="S3678" i="1" s="1"/>
  <c r="T3679" i="1"/>
  <c r="S3679" i="1" s="1"/>
  <c r="T3680" i="1"/>
  <c r="S3680" i="1" s="1"/>
  <c r="T3681" i="1"/>
  <c r="S3681" i="1" s="1"/>
  <c r="T3682" i="1"/>
  <c r="S3682" i="1" s="1"/>
  <c r="T3683" i="1"/>
  <c r="S3683" i="1" s="1"/>
  <c r="T3684" i="1"/>
  <c r="S3684" i="1" s="1"/>
  <c r="T3685" i="1"/>
  <c r="S3685" i="1" s="1"/>
  <c r="T3686" i="1"/>
  <c r="S3686" i="1" s="1"/>
  <c r="T3687" i="1"/>
  <c r="S3687" i="1" s="1"/>
  <c r="T3688" i="1"/>
  <c r="S3688" i="1" s="1"/>
  <c r="T3689" i="1"/>
  <c r="S3689" i="1" s="1"/>
  <c r="T3690" i="1"/>
  <c r="S3690" i="1" s="1"/>
  <c r="T3691" i="1"/>
  <c r="S3691" i="1" s="1"/>
  <c r="T3692" i="1"/>
  <c r="S3692" i="1" s="1"/>
  <c r="T3693" i="1"/>
  <c r="S3693" i="1" s="1"/>
  <c r="T3694" i="1"/>
  <c r="S3694" i="1" s="1"/>
  <c r="T3695" i="1"/>
  <c r="S3695" i="1" s="1"/>
  <c r="T3696" i="1"/>
  <c r="S3696" i="1" s="1"/>
  <c r="T3697" i="1"/>
  <c r="S3697" i="1" s="1"/>
  <c r="T3698" i="1"/>
  <c r="S3698" i="1" s="1"/>
  <c r="T3699" i="1"/>
  <c r="S3699" i="1" s="1"/>
  <c r="T3700" i="1"/>
  <c r="S3700" i="1" s="1"/>
  <c r="T3701" i="1"/>
  <c r="S3701" i="1" s="1"/>
  <c r="T3702" i="1"/>
  <c r="S3702" i="1" s="1"/>
  <c r="T3703" i="1"/>
  <c r="S3703" i="1" s="1"/>
  <c r="T3704" i="1"/>
  <c r="S3704" i="1" s="1"/>
  <c r="T3705" i="1"/>
  <c r="S3705" i="1" s="1"/>
  <c r="T3706" i="1"/>
  <c r="S3706" i="1" s="1"/>
  <c r="T3707" i="1"/>
  <c r="S3707" i="1" s="1"/>
  <c r="T3708" i="1"/>
  <c r="S3708" i="1" s="1"/>
  <c r="T3709" i="1"/>
  <c r="S3709" i="1" s="1"/>
  <c r="T3710" i="1"/>
  <c r="S3710" i="1" s="1"/>
  <c r="T3711" i="1"/>
  <c r="S3711" i="1" s="1"/>
  <c r="T3712" i="1"/>
  <c r="S3712" i="1" s="1"/>
  <c r="T3713" i="1"/>
  <c r="S3713" i="1" s="1"/>
  <c r="T3714" i="1"/>
  <c r="S3714" i="1" s="1"/>
  <c r="T3715" i="1"/>
  <c r="S3715" i="1" s="1"/>
  <c r="T3716" i="1"/>
  <c r="S3716" i="1" s="1"/>
  <c r="T3717" i="1"/>
  <c r="S3717" i="1" s="1"/>
  <c r="T3718" i="1"/>
  <c r="S3718" i="1" s="1"/>
  <c r="T3719" i="1"/>
  <c r="S3719" i="1" s="1"/>
  <c r="T3720" i="1"/>
  <c r="S3720" i="1" s="1"/>
  <c r="T3721" i="1"/>
  <c r="S3721" i="1" s="1"/>
  <c r="T3722" i="1"/>
  <c r="S3722" i="1" s="1"/>
  <c r="T3723" i="1"/>
  <c r="S3723" i="1" s="1"/>
  <c r="T3724" i="1"/>
  <c r="S3724" i="1" s="1"/>
  <c r="T3725" i="1"/>
  <c r="S3725" i="1" s="1"/>
  <c r="T3726" i="1"/>
  <c r="S3726" i="1" s="1"/>
  <c r="T3727" i="1"/>
  <c r="S3727" i="1" s="1"/>
  <c r="T3728" i="1"/>
  <c r="S3728" i="1" s="1"/>
  <c r="T3729" i="1"/>
  <c r="S3729" i="1" s="1"/>
  <c r="T3730" i="1"/>
  <c r="S3730" i="1" s="1"/>
  <c r="T3731" i="1"/>
  <c r="S3731" i="1" s="1"/>
  <c r="T3732" i="1"/>
  <c r="S3732" i="1" s="1"/>
  <c r="T3733" i="1"/>
  <c r="S3733" i="1" s="1"/>
  <c r="T3734" i="1"/>
  <c r="S3734" i="1" s="1"/>
  <c r="T3735" i="1"/>
  <c r="S3735" i="1" s="1"/>
  <c r="T3736" i="1"/>
  <c r="S3736" i="1" s="1"/>
  <c r="T3737" i="1"/>
  <c r="S3737" i="1" s="1"/>
  <c r="T3738" i="1"/>
  <c r="S3738" i="1" s="1"/>
  <c r="T3739" i="1"/>
  <c r="S3739" i="1" s="1"/>
  <c r="T3740" i="1"/>
  <c r="S3740" i="1" s="1"/>
  <c r="T3741" i="1"/>
  <c r="S3741" i="1" s="1"/>
  <c r="T3742" i="1"/>
  <c r="S3742" i="1" s="1"/>
  <c r="T3743" i="1"/>
  <c r="S3743" i="1" s="1"/>
  <c r="T3744" i="1"/>
  <c r="S3744" i="1" s="1"/>
  <c r="T3745" i="1"/>
  <c r="S3745" i="1" s="1"/>
  <c r="T3746" i="1"/>
  <c r="S3746" i="1" s="1"/>
  <c r="T3747" i="1"/>
  <c r="S3747" i="1" s="1"/>
  <c r="T3748" i="1"/>
  <c r="S3748" i="1" s="1"/>
  <c r="T3749" i="1"/>
  <c r="S3749" i="1" s="1"/>
  <c r="T3750" i="1"/>
  <c r="S3750" i="1" s="1"/>
  <c r="T3751" i="1"/>
  <c r="S3751" i="1" s="1"/>
  <c r="T3752" i="1"/>
  <c r="S3752" i="1" s="1"/>
  <c r="T3753" i="1"/>
  <c r="S3753" i="1" s="1"/>
  <c r="T3754" i="1"/>
  <c r="S3754" i="1" s="1"/>
  <c r="T3755" i="1"/>
  <c r="S3755" i="1" s="1"/>
  <c r="T3756" i="1"/>
  <c r="S3756" i="1" s="1"/>
  <c r="T3757" i="1"/>
  <c r="S3757" i="1" s="1"/>
  <c r="T3758" i="1"/>
  <c r="S3758" i="1" s="1"/>
  <c r="T3759" i="1"/>
  <c r="S3759" i="1" s="1"/>
  <c r="T3760" i="1"/>
  <c r="S3760" i="1" s="1"/>
  <c r="T3761" i="1"/>
  <c r="S3761" i="1" s="1"/>
  <c r="T3762" i="1"/>
  <c r="S3762" i="1" s="1"/>
  <c r="T3763" i="1"/>
  <c r="S3763" i="1" s="1"/>
  <c r="T3764" i="1"/>
  <c r="S3764" i="1" s="1"/>
  <c r="T3765" i="1"/>
  <c r="S3765" i="1" s="1"/>
  <c r="T3766" i="1"/>
  <c r="S3766" i="1" s="1"/>
  <c r="T3767" i="1"/>
  <c r="S3767" i="1" s="1"/>
  <c r="T3768" i="1"/>
  <c r="S3768" i="1" s="1"/>
  <c r="T3769" i="1"/>
  <c r="S3769" i="1" s="1"/>
  <c r="T3770" i="1"/>
  <c r="S3770" i="1" s="1"/>
  <c r="T3771" i="1"/>
  <c r="S3771" i="1" s="1"/>
  <c r="T3772" i="1"/>
  <c r="S3772" i="1" s="1"/>
  <c r="T3773" i="1"/>
  <c r="S3773" i="1" s="1"/>
  <c r="T3774" i="1"/>
  <c r="S3774" i="1" s="1"/>
  <c r="T3775" i="1"/>
  <c r="S3775" i="1" s="1"/>
  <c r="T3776" i="1"/>
  <c r="S3776" i="1" s="1"/>
  <c r="T3777" i="1"/>
  <c r="S3777" i="1" s="1"/>
  <c r="T3778" i="1"/>
  <c r="S3778" i="1" s="1"/>
  <c r="T3779" i="1"/>
  <c r="S3779" i="1" s="1"/>
  <c r="T3780" i="1"/>
  <c r="S3780" i="1" s="1"/>
  <c r="T3781" i="1"/>
  <c r="S3781" i="1" s="1"/>
  <c r="T3782" i="1"/>
  <c r="S3782" i="1" s="1"/>
  <c r="T3783" i="1"/>
  <c r="S3783" i="1" s="1"/>
  <c r="T3784" i="1"/>
  <c r="S3784" i="1" s="1"/>
  <c r="T3785" i="1"/>
  <c r="S3785" i="1" s="1"/>
  <c r="T3786" i="1"/>
  <c r="S3786" i="1" s="1"/>
  <c r="T3787" i="1"/>
  <c r="S3787" i="1" s="1"/>
  <c r="T3788" i="1"/>
  <c r="S3788" i="1" s="1"/>
  <c r="T3789" i="1"/>
  <c r="S3789" i="1" s="1"/>
  <c r="T3790" i="1"/>
  <c r="S3790" i="1" s="1"/>
  <c r="T3791" i="1"/>
  <c r="S3791" i="1" s="1"/>
  <c r="T3792" i="1"/>
  <c r="S3792" i="1" s="1"/>
  <c r="T3793" i="1"/>
  <c r="S3793" i="1" s="1"/>
  <c r="T3794" i="1"/>
  <c r="S3794" i="1" s="1"/>
  <c r="T3795" i="1"/>
  <c r="S3795" i="1" s="1"/>
  <c r="T3796" i="1"/>
  <c r="S3796" i="1" s="1"/>
  <c r="T3797" i="1"/>
  <c r="S3797" i="1" s="1"/>
  <c r="T3798" i="1"/>
  <c r="S3798" i="1" s="1"/>
  <c r="T3799" i="1"/>
  <c r="S3799" i="1" s="1"/>
  <c r="T3800" i="1"/>
  <c r="S3800" i="1" s="1"/>
  <c r="T3801" i="1"/>
  <c r="S3801" i="1" s="1"/>
  <c r="T3802" i="1"/>
  <c r="S3802" i="1" s="1"/>
  <c r="T3803" i="1"/>
  <c r="S3803" i="1" s="1"/>
  <c r="T3804" i="1"/>
  <c r="S3804" i="1" s="1"/>
  <c r="T3805" i="1"/>
  <c r="S3805" i="1" s="1"/>
  <c r="T3806" i="1"/>
  <c r="S3806" i="1" s="1"/>
  <c r="T3807" i="1"/>
  <c r="S3807" i="1" s="1"/>
  <c r="T3808" i="1"/>
  <c r="S3808" i="1" s="1"/>
  <c r="T3809" i="1"/>
  <c r="S3809" i="1" s="1"/>
  <c r="T3810" i="1"/>
  <c r="S3810" i="1" s="1"/>
  <c r="T3811" i="1"/>
  <c r="S3811" i="1" s="1"/>
  <c r="T3812" i="1"/>
  <c r="S3812" i="1" s="1"/>
  <c r="T3813" i="1"/>
  <c r="S3813" i="1" s="1"/>
  <c r="T3814" i="1"/>
  <c r="S3814" i="1" s="1"/>
  <c r="T3815" i="1"/>
  <c r="S3815" i="1" s="1"/>
  <c r="T3816" i="1"/>
  <c r="S3816" i="1" s="1"/>
  <c r="T3817" i="1"/>
  <c r="S3817" i="1" s="1"/>
  <c r="T3818" i="1"/>
  <c r="S3818" i="1" s="1"/>
  <c r="T3819" i="1"/>
  <c r="S3819" i="1" s="1"/>
  <c r="T3820" i="1"/>
  <c r="S3820" i="1" s="1"/>
  <c r="T3821" i="1"/>
  <c r="S3821" i="1" s="1"/>
  <c r="T3822" i="1"/>
  <c r="S3822" i="1" s="1"/>
  <c r="T3823" i="1"/>
  <c r="S3823" i="1" s="1"/>
  <c r="T3824" i="1"/>
  <c r="S3824" i="1" s="1"/>
  <c r="T3825" i="1"/>
  <c r="S3825" i="1" s="1"/>
  <c r="T3826" i="1"/>
  <c r="S3826" i="1" s="1"/>
  <c r="T3827" i="1"/>
  <c r="S3827" i="1" s="1"/>
  <c r="T3828" i="1"/>
  <c r="S3828" i="1" s="1"/>
  <c r="T3829" i="1"/>
  <c r="S3829" i="1" s="1"/>
  <c r="T3830" i="1"/>
  <c r="S3830" i="1" s="1"/>
  <c r="T3831" i="1"/>
  <c r="S3831" i="1" s="1"/>
  <c r="T3832" i="1"/>
  <c r="S3832" i="1" s="1"/>
  <c r="T3833" i="1"/>
  <c r="S3833" i="1" s="1"/>
  <c r="T3834" i="1"/>
  <c r="S3834" i="1" s="1"/>
  <c r="T3835" i="1"/>
  <c r="S3835" i="1" s="1"/>
  <c r="T3836" i="1"/>
  <c r="S3836" i="1" s="1"/>
  <c r="T3837" i="1"/>
  <c r="S3837" i="1" s="1"/>
  <c r="T3838" i="1"/>
  <c r="S3838" i="1" s="1"/>
  <c r="T3839" i="1"/>
  <c r="S3839" i="1" s="1"/>
  <c r="T3840" i="1"/>
  <c r="S3840" i="1" s="1"/>
  <c r="T3841" i="1"/>
  <c r="S3841" i="1" s="1"/>
  <c r="T3842" i="1"/>
  <c r="S3842" i="1" s="1"/>
  <c r="T3843" i="1"/>
  <c r="S3843" i="1" s="1"/>
  <c r="T3844" i="1"/>
  <c r="S3844" i="1" s="1"/>
  <c r="T3845" i="1"/>
  <c r="S3845" i="1" s="1"/>
  <c r="T3846" i="1"/>
  <c r="S3846" i="1" s="1"/>
  <c r="T3847" i="1"/>
  <c r="S3847" i="1" s="1"/>
  <c r="T3848" i="1"/>
  <c r="S3848" i="1" s="1"/>
  <c r="T3849" i="1"/>
  <c r="S3849" i="1" s="1"/>
  <c r="T3850" i="1"/>
  <c r="S3850" i="1" s="1"/>
  <c r="T3851" i="1"/>
  <c r="S3851" i="1" s="1"/>
  <c r="T3852" i="1"/>
  <c r="S3852" i="1" s="1"/>
  <c r="T3853" i="1"/>
  <c r="S3853" i="1" s="1"/>
  <c r="T3854" i="1"/>
  <c r="S3854" i="1" s="1"/>
  <c r="T3855" i="1"/>
  <c r="S3855" i="1" s="1"/>
  <c r="T3856" i="1"/>
  <c r="S3856" i="1" s="1"/>
  <c r="T3857" i="1"/>
  <c r="S3857" i="1" s="1"/>
  <c r="T3858" i="1"/>
  <c r="S3858" i="1" s="1"/>
  <c r="T3859" i="1"/>
  <c r="S3859" i="1" s="1"/>
  <c r="T3860" i="1"/>
  <c r="S3860" i="1" s="1"/>
  <c r="T3861" i="1"/>
  <c r="S3861" i="1" s="1"/>
  <c r="T3862" i="1"/>
  <c r="S3862" i="1" s="1"/>
  <c r="T3863" i="1"/>
  <c r="S3863" i="1" s="1"/>
  <c r="T3864" i="1"/>
  <c r="S3864" i="1" s="1"/>
  <c r="T3865" i="1"/>
  <c r="S3865" i="1" s="1"/>
  <c r="T3866" i="1"/>
  <c r="S3866" i="1" s="1"/>
  <c r="T3867" i="1"/>
  <c r="S3867" i="1" s="1"/>
  <c r="T3868" i="1"/>
  <c r="S3868" i="1" s="1"/>
  <c r="T3869" i="1"/>
  <c r="S3869" i="1" s="1"/>
  <c r="T3870" i="1"/>
  <c r="S3870" i="1" s="1"/>
  <c r="T3871" i="1"/>
  <c r="S3871" i="1" s="1"/>
  <c r="T3872" i="1"/>
  <c r="S3872" i="1" s="1"/>
  <c r="T3873" i="1"/>
  <c r="S3873" i="1" s="1"/>
  <c r="T3874" i="1"/>
  <c r="S3874" i="1" s="1"/>
  <c r="T3875" i="1"/>
  <c r="S3875" i="1" s="1"/>
  <c r="T3876" i="1"/>
  <c r="S3876" i="1" s="1"/>
  <c r="T3877" i="1"/>
  <c r="S3877" i="1" s="1"/>
  <c r="T3878" i="1"/>
  <c r="S3878" i="1" s="1"/>
  <c r="T3879" i="1"/>
  <c r="S3879" i="1" s="1"/>
  <c r="T3880" i="1"/>
  <c r="S3880" i="1" s="1"/>
  <c r="T3881" i="1"/>
  <c r="S3881" i="1" s="1"/>
  <c r="T3882" i="1"/>
  <c r="S3882" i="1" s="1"/>
  <c r="T3883" i="1"/>
  <c r="S3883" i="1" s="1"/>
  <c r="T3884" i="1"/>
  <c r="S3884" i="1" s="1"/>
  <c r="T3885" i="1"/>
  <c r="S3885" i="1" s="1"/>
  <c r="T3886" i="1"/>
  <c r="S3886" i="1" s="1"/>
  <c r="T3887" i="1"/>
  <c r="S3887" i="1" s="1"/>
  <c r="T3888" i="1"/>
  <c r="S3888" i="1" s="1"/>
  <c r="T3889" i="1"/>
  <c r="S3889" i="1" s="1"/>
  <c r="T3890" i="1"/>
  <c r="S3890" i="1" s="1"/>
  <c r="T3891" i="1"/>
  <c r="S3891" i="1" s="1"/>
  <c r="T3892" i="1"/>
  <c r="S3892" i="1" s="1"/>
  <c r="T3893" i="1"/>
  <c r="S3893" i="1" s="1"/>
  <c r="T3894" i="1"/>
  <c r="S3894" i="1" s="1"/>
  <c r="T3895" i="1"/>
  <c r="S3895" i="1" s="1"/>
  <c r="T3896" i="1"/>
  <c r="S3896" i="1" s="1"/>
  <c r="T3897" i="1"/>
  <c r="S3897" i="1" s="1"/>
  <c r="T3898" i="1"/>
  <c r="S3898" i="1" s="1"/>
  <c r="T3899" i="1"/>
  <c r="S3899" i="1" s="1"/>
  <c r="T3900" i="1"/>
  <c r="S3900" i="1" s="1"/>
  <c r="T3901" i="1"/>
  <c r="S3901" i="1" s="1"/>
  <c r="T3902" i="1"/>
  <c r="S3902" i="1" s="1"/>
  <c r="T3903" i="1"/>
  <c r="S3903" i="1" s="1"/>
  <c r="T3904" i="1"/>
  <c r="S3904" i="1" s="1"/>
  <c r="T3905" i="1"/>
  <c r="S3905" i="1" s="1"/>
  <c r="T3906" i="1"/>
  <c r="S3906" i="1" s="1"/>
  <c r="T3907" i="1"/>
  <c r="S3907" i="1" s="1"/>
  <c r="T3908" i="1"/>
  <c r="S3908" i="1" s="1"/>
  <c r="T3909" i="1"/>
  <c r="S3909" i="1" s="1"/>
  <c r="T3910" i="1"/>
  <c r="S3910" i="1" s="1"/>
  <c r="T3911" i="1"/>
  <c r="S3911" i="1" s="1"/>
  <c r="T3912" i="1"/>
  <c r="S3912" i="1" s="1"/>
  <c r="T3913" i="1"/>
  <c r="S3913" i="1" s="1"/>
  <c r="T3914" i="1"/>
  <c r="S3914" i="1" s="1"/>
  <c r="T3915" i="1"/>
  <c r="S3915" i="1" s="1"/>
  <c r="T3916" i="1"/>
  <c r="S3916" i="1" s="1"/>
  <c r="T3917" i="1"/>
  <c r="S3917" i="1" s="1"/>
  <c r="T3918" i="1"/>
  <c r="S3918" i="1" s="1"/>
  <c r="T3919" i="1"/>
  <c r="S3919" i="1" s="1"/>
  <c r="T3920" i="1"/>
  <c r="S3920" i="1" s="1"/>
  <c r="T3921" i="1"/>
  <c r="S3921" i="1" s="1"/>
  <c r="T3922" i="1"/>
  <c r="S3922" i="1" s="1"/>
  <c r="T3923" i="1"/>
  <c r="S3923" i="1" s="1"/>
  <c r="T3924" i="1"/>
  <c r="S3924" i="1" s="1"/>
  <c r="T3925" i="1"/>
  <c r="S3925" i="1" s="1"/>
  <c r="T3926" i="1"/>
  <c r="S3926" i="1" s="1"/>
  <c r="T3927" i="1"/>
  <c r="S3927" i="1" s="1"/>
  <c r="T3928" i="1"/>
  <c r="S3928" i="1" s="1"/>
  <c r="T3929" i="1"/>
  <c r="S3929" i="1" s="1"/>
  <c r="T3930" i="1"/>
  <c r="S3930" i="1" s="1"/>
  <c r="T3931" i="1"/>
  <c r="S3931" i="1" s="1"/>
  <c r="T3932" i="1"/>
  <c r="S3932" i="1" s="1"/>
  <c r="T3933" i="1"/>
  <c r="S3933" i="1" s="1"/>
  <c r="T3934" i="1"/>
  <c r="S3934" i="1" s="1"/>
  <c r="T3935" i="1"/>
  <c r="S3935" i="1" s="1"/>
  <c r="T3936" i="1"/>
  <c r="S3936" i="1" s="1"/>
  <c r="T3937" i="1"/>
  <c r="S3937" i="1" s="1"/>
  <c r="T3938" i="1"/>
  <c r="S3938" i="1" s="1"/>
  <c r="T3939" i="1"/>
  <c r="S3939" i="1" s="1"/>
  <c r="T3940" i="1"/>
  <c r="S3940" i="1" s="1"/>
  <c r="T3941" i="1"/>
  <c r="S3941" i="1" s="1"/>
  <c r="T3942" i="1"/>
  <c r="S3942" i="1" s="1"/>
  <c r="T3943" i="1"/>
  <c r="S3943" i="1" s="1"/>
  <c r="T3944" i="1"/>
  <c r="S3944" i="1" s="1"/>
  <c r="T3945" i="1"/>
  <c r="S3945" i="1" s="1"/>
  <c r="T3946" i="1"/>
  <c r="S3946" i="1" s="1"/>
  <c r="T3947" i="1"/>
  <c r="S3947" i="1" s="1"/>
  <c r="T3948" i="1"/>
  <c r="S3948" i="1" s="1"/>
  <c r="T3949" i="1"/>
  <c r="S3949" i="1" s="1"/>
  <c r="T3950" i="1"/>
  <c r="S3950" i="1" s="1"/>
  <c r="T3951" i="1"/>
  <c r="S3951" i="1" s="1"/>
  <c r="T3952" i="1"/>
  <c r="S3952" i="1" s="1"/>
  <c r="T3953" i="1"/>
  <c r="S3953" i="1" s="1"/>
  <c r="T3954" i="1"/>
  <c r="S3954" i="1" s="1"/>
  <c r="T3955" i="1"/>
  <c r="S3955" i="1" s="1"/>
  <c r="T3956" i="1"/>
  <c r="S3956" i="1" s="1"/>
  <c r="T3957" i="1"/>
  <c r="S3957" i="1" s="1"/>
  <c r="T3958" i="1"/>
  <c r="S3958" i="1" s="1"/>
  <c r="T3959" i="1"/>
  <c r="S3959" i="1" s="1"/>
  <c r="T3960" i="1"/>
  <c r="S3960" i="1" s="1"/>
  <c r="T3961" i="1"/>
  <c r="S3961" i="1" s="1"/>
  <c r="T3962" i="1"/>
  <c r="S3962" i="1" s="1"/>
  <c r="T3963" i="1"/>
  <c r="S3963" i="1" s="1"/>
  <c r="T3964" i="1"/>
  <c r="S3964" i="1" s="1"/>
  <c r="T3965" i="1"/>
  <c r="S3965" i="1" s="1"/>
  <c r="T3966" i="1"/>
  <c r="S3966" i="1" s="1"/>
  <c r="T3967" i="1"/>
  <c r="S3967" i="1" s="1"/>
  <c r="T3968" i="1"/>
  <c r="S3968" i="1" s="1"/>
  <c r="T3969" i="1"/>
  <c r="S3969" i="1" s="1"/>
  <c r="T3970" i="1"/>
  <c r="S3970" i="1" s="1"/>
  <c r="T3971" i="1"/>
  <c r="S3971" i="1" s="1"/>
  <c r="T3972" i="1"/>
  <c r="S3972" i="1" s="1"/>
  <c r="T3973" i="1"/>
  <c r="S3973" i="1" s="1"/>
  <c r="T3974" i="1"/>
  <c r="S3974" i="1" s="1"/>
  <c r="T3975" i="1"/>
  <c r="S3975" i="1" s="1"/>
  <c r="T3976" i="1"/>
  <c r="S3976" i="1" s="1"/>
  <c r="T3977" i="1"/>
  <c r="S3977" i="1" s="1"/>
  <c r="T3978" i="1"/>
  <c r="S3978" i="1" s="1"/>
  <c r="T3979" i="1"/>
  <c r="S3979" i="1" s="1"/>
  <c r="T3980" i="1"/>
  <c r="S3980" i="1" s="1"/>
  <c r="T3981" i="1"/>
  <c r="S3981" i="1" s="1"/>
  <c r="T3982" i="1"/>
  <c r="S3982" i="1" s="1"/>
  <c r="T3983" i="1"/>
  <c r="S3983" i="1" s="1"/>
  <c r="T3984" i="1"/>
  <c r="S3984" i="1" s="1"/>
  <c r="T3985" i="1"/>
  <c r="S3985" i="1" s="1"/>
  <c r="T3986" i="1"/>
  <c r="S3986" i="1" s="1"/>
  <c r="T3987" i="1"/>
  <c r="S3987" i="1" s="1"/>
  <c r="T3988" i="1"/>
  <c r="S3988" i="1" s="1"/>
  <c r="T3989" i="1"/>
  <c r="S3989" i="1" s="1"/>
  <c r="T3990" i="1"/>
  <c r="S3990" i="1" s="1"/>
  <c r="T3991" i="1"/>
  <c r="S3991" i="1" s="1"/>
  <c r="T3992" i="1"/>
  <c r="S3992" i="1" s="1"/>
  <c r="T3993" i="1"/>
  <c r="S3993" i="1" s="1"/>
  <c r="T3994" i="1"/>
  <c r="S3994" i="1" s="1"/>
  <c r="T3995" i="1"/>
  <c r="S3995" i="1" s="1"/>
  <c r="T3996" i="1"/>
  <c r="S3996" i="1" s="1"/>
  <c r="T3997" i="1"/>
  <c r="S3997" i="1" s="1"/>
  <c r="T3998" i="1"/>
  <c r="S3998" i="1" s="1"/>
  <c r="T3999" i="1"/>
  <c r="S3999" i="1" s="1"/>
  <c r="T4000" i="1"/>
  <c r="S4000" i="1" s="1"/>
  <c r="T4001" i="1"/>
  <c r="S4001" i="1" s="1"/>
  <c r="T4002" i="1"/>
  <c r="S4002" i="1" s="1"/>
  <c r="T4003" i="1"/>
  <c r="S4003" i="1" s="1"/>
  <c r="T4004" i="1"/>
  <c r="S4004" i="1" s="1"/>
  <c r="T4005" i="1"/>
  <c r="S4005" i="1" s="1"/>
  <c r="T4006" i="1"/>
  <c r="S4006" i="1" s="1"/>
  <c r="T4007" i="1"/>
  <c r="S4007" i="1" s="1"/>
  <c r="T4008" i="1"/>
  <c r="S4008" i="1" s="1"/>
  <c r="T4009" i="1"/>
  <c r="S4009" i="1" s="1"/>
  <c r="T4010" i="1"/>
  <c r="S4010" i="1" s="1"/>
  <c r="T4011" i="1"/>
  <c r="S4011" i="1" s="1"/>
  <c r="T4012" i="1"/>
  <c r="S4012" i="1" s="1"/>
  <c r="T4013" i="1"/>
  <c r="S4013" i="1" s="1"/>
  <c r="T4014" i="1"/>
  <c r="S4014" i="1" s="1"/>
  <c r="T4015" i="1"/>
  <c r="S4015" i="1" s="1"/>
  <c r="T4016" i="1"/>
  <c r="S4016" i="1" s="1"/>
  <c r="T4017" i="1"/>
  <c r="S4017" i="1" s="1"/>
  <c r="T4018" i="1"/>
  <c r="S4018" i="1" s="1"/>
  <c r="T4019" i="1"/>
  <c r="S4019" i="1" s="1"/>
  <c r="T4020" i="1"/>
  <c r="S4020" i="1" s="1"/>
  <c r="T4021" i="1"/>
  <c r="S4021" i="1" s="1"/>
  <c r="T4022" i="1"/>
  <c r="S4022" i="1" s="1"/>
  <c r="T4023" i="1"/>
  <c r="S4023" i="1" s="1"/>
  <c r="T4024" i="1"/>
  <c r="S4024" i="1" s="1"/>
  <c r="T4025" i="1"/>
  <c r="S4025" i="1" s="1"/>
  <c r="T4026" i="1"/>
  <c r="S4026" i="1" s="1"/>
  <c r="T4027" i="1"/>
  <c r="S4027" i="1" s="1"/>
  <c r="T4028" i="1"/>
  <c r="S4028" i="1" s="1"/>
  <c r="T4029" i="1"/>
  <c r="S4029" i="1" s="1"/>
  <c r="T4030" i="1"/>
  <c r="S4030" i="1" s="1"/>
  <c r="T4031" i="1"/>
  <c r="S4031" i="1" s="1"/>
  <c r="T4032" i="1"/>
  <c r="S4032" i="1" s="1"/>
  <c r="T4033" i="1"/>
  <c r="S4033" i="1" s="1"/>
  <c r="T4034" i="1"/>
  <c r="S4034" i="1" s="1"/>
  <c r="T4035" i="1"/>
  <c r="S4035" i="1" s="1"/>
  <c r="T4036" i="1"/>
  <c r="S4036" i="1" s="1"/>
  <c r="T4037" i="1"/>
  <c r="S4037" i="1" s="1"/>
  <c r="T4038" i="1"/>
  <c r="S4038" i="1" s="1"/>
  <c r="T4039" i="1"/>
  <c r="S4039" i="1" s="1"/>
  <c r="T4040" i="1"/>
  <c r="S4040" i="1" s="1"/>
  <c r="T4041" i="1"/>
  <c r="S4041" i="1" s="1"/>
  <c r="T4042" i="1"/>
  <c r="S4042" i="1" s="1"/>
  <c r="T4043" i="1"/>
  <c r="S4043" i="1" s="1"/>
  <c r="T4044" i="1"/>
  <c r="S4044" i="1" s="1"/>
  <c r="T4045" i="1"/>
  <c r="S4045" i="1" s="1"/>
  <c r="T4046" i="1"/>
  <c r="S4046" i="1" s="1"/>
  <c r="T4047" i="1"/>
  <c r="S4047" i="1" s="1"/>
  <c r="T4048" i="1"/>
  <c r="S4048" i="1" s="1"/>
  <c r="T4049" i="1"/>
  <c r="S4049" i="1" s="1"/>
  <c r="T4050" i="1"/>
  <c r="S4050" i="1" s="1"/>
  <c r="T4051" i="1"/>
  <c r="S4051" i="1" s="1"/>
  <c r="T4052" i="1"/>
  <c r="S4052" i="1" s="1"/>
  <c r="T4053" i="1"/>
  <c r="S4053" i="1" s="1"/>
  <c r="T4054" i="1"/>
  <c r="S4054" i="1" s="1"/>
  <c r="T4055" i="1"/>
  <c r="S4055" i="1" s="1"/>
  <c r="T4056" i="1"/>
  <c r="S4056" i="1" s="1"/>
  <c r="T4057" i="1"/>
  <c r="S4057" i="1" s="1"/>
  <c r="T4058" i="1"/>
  <c r="S4058" i="1" s="1"/>
  <c r="T4059" i="1"/>
  <c r="S4059" i="1" s="1"/>
  <c r="T4060" i="1"/>
  <c r="S4060" i="1" s="1"/>
  <c r="T4061" i="1"/>
  <c r="S4061" i="1" s="1"/>
  <c r="T4062" i="1"/>
  <c r="S4062" i="1" s="1"/>
  <c r="T4063" i="1"/>
  <c r="S4063" i="1" s="1"/>
  <c r="T4064" i="1"/>
  <c r="S4064" i="1" s="1"/>
  <c r="T4065" i="1"/>
  <c r="S4065" i="1" s="1"/>
  <c r="T4066" i="1"/>
  <c r="S4066" i="1" s="1"/>
  <c r="T4067" i="1"/>
  <c r="S4067" i="1" s="1"/>
  <c r="T4068" i="1"/>
  <c r="S4068" i="1" s="1"/>
  <c r="T4069" i="1"/>
  <c r="S4069" i="1" s="1"/>
  <c r="T4070" i="1"/>
  <c r="S4070" i="1" s="1"/>
  <c r="T4071" i="1"/>
  <c r="S4071" i="1" s="1"/>
  <c r="T4072" i="1"/>
  <c r="S4072" i="1" s="1"/>
  <c r="T4073" i="1"/>
  <c r="S4073" i="1" s="1"/>
  <c r="T4074" i="1"/>
  <c r="S4074" i="1" s="1"/>
  <c r="T4075" i="1"/>
  <c r="S4075" i="1" s="1"/>
  <c r="T4076" i="1"/>
  <c r="S4076" i="1" s="1"/>
  <c r="T4077" i="1"/>
  <c r="S4077" i="1" s="1"/>
  <c r="T4078" i="1"/>
  <c r="S4078" i="1" s="1"/>
  <c r="T4079" i="1"/>
  <c r="S4079" i="1" s="1"/>
  <c r="T4080" i="1"/>
  <c r="S4080" i="1" s="1"/>
  <c r="T4081" i="1"/>
  <c r="S4081" i="1" s="1"/>
  <c r="T4082" i="1"/>
  <c r="S4082" i="1" s="1"/>
  <c r="T4083" i="1"/>
  <c r="S4083" i="1" s="1"/>
  <c r="T4084" i="1"/>
  <c r="S4084" i="1" s="1"/>
  <c r="T4085" i="1"/>
  <c r="S4085" i="1" s="1"/>
  <c r="T4086" i="1"/>
  <c r="S4086" i="1" s="1"/>
  <c r="T4087" i="1"/>
  <c r="S4087" i="1" s="1"/>
  <c r="T4088" i="1"/>
  <c r="S4088" i="1" s="1"/>
  <c r="T4089" i="1"/>
  <c r="S4089" i="1" s="1"/>
  <c r="T4090" i="1"/>
  <c r="S4090" i="1" s="1"/>
  <c r="T4091" i="1"/>
  <c r="S4091" i="1" s="1"/>
  <c r="T4092" i="1"/>
  <c r="S4092" i="1" s="1"/>
  <c r="T4093" i="1"/>
  <c r="S4093" i="1" s="1"/>
  <c r="T4094" i="1"/>
  <c r="S4094" i="1" s="1"/>
  <c r="T4095" i="1"/>
  <c r="S4095" i="1" s="1"/>
  <c r="T4096" i="1"/>
  <c r="S4096" i="1" s="1"/>
  <c r="T4097" i="1"/>
  <c r="S4097" i="1" s="1"/>
  <c r="T4098" i="1"/>
  <c r="S4098" i="1" s="1"/>
  <c r="T4099" i="1"/>
  <c r="S4099" i="1" s="1"/>
  <c r="T4100" i="1"/>
  <c r="S4100" i="1" s="1"/>
  <c r="T4101" i="1"/>
  <c r="S4101" i="1" s="1"/>
  <c r="T4102" i="1"/>
  <c r="S4102" i="1" s="1"/>
  <c r="T4103" i="1"/>
  <c r="S4103" i="1" s="1"/>
  <c r="T4104" i="1"/>
  <c r="S4104" i="1" s="1"/>
  <c r="T4105" i="1"/>
  <c r="S4105" i="1" s="1"/>
  <c r="T4106" i="1"/>
  <c r="S4106" i="1" s="1"/>
  <c r="T4107" i="1"/>
  <c r="S4107" i="1" s="1"/>
  <c r="T4108" i="1"/>
  <c r="S4108" i="1" s="1"/>
  <c r="T4109" i="1"/>
  <c r="S4109" i="1" s="1"/>
  <c r="T4110" i="1"/>
  <c r="S4110" i="1" s="1"/>
  <c r="T4111" i="1"/>
  <c r="S4111" i="1" s="1"/>
  <c r="T4112" i="1"/>
  <c r="S4112" i="1" s="1"/>
  <c r="T4113" i="1"/>
  <c r="S4113" i="1" s="1"/>
  <c r="T4114" i="1"/>
  <c r="S4114" i="1" s="1"/>
  <c r="T4115" i="1"/>
  <c r="S4115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<sst xmlns="http://schemas.openxmlformats.org/spreadsheetml/2006/main" count="61461" uniqueCount="8390">
  <si>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</si>
  <si>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</si>
  <si>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</si>
  <si>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</si>
  <si>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</si>
  <si>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</si>
  <si>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</si>
  <si>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</si>
  <si>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</si>
  <si>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</si>
  <si>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</si>
  <si>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</si>
  <si>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</si>
  <si>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</si>
  <si>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</si>
  <si>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</si>
  <si>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</si>
  <si>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</si>
  <si>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</si>
  <si>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</si>
  <si>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</si>
  <si>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</si>
  <si>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</si>
  <si>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</si>
  <si>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</si>
  <si>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</si>
  <si>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</si>
  <si>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</si>
  <si>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</si>
  <si>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</si>
  <si>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</si>
  <si>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</si>
  <si>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</si>
  <si>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</si>
  <si>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</si>
  <si>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</si>
  <si>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</si>
  <si>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</si>
  <si>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</si>
  <si>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</si>
  <si>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</si>
  <si>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</si>
  <si>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</si>
  <si>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</si>
  <si>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</si>
  <si>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</si>
  <si>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</si>
  <si>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</si>
  <si>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</si>
  <si>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</si>
  <si>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</si>
  <si>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</si>
  <si>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</si>
  <si>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</si>
  <si>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</si>
  <si>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</si>
  <si>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</si>
  <si>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</si>
  <si>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</si>
  <si>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</si>
  <si>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</si>
  <si>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</si>
  <si>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</si>
  <si>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</si>
  <si>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</si>
  <si>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</si>
  <si>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</si>
  <si>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</si>
  <si>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</si>
  <si>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</si>
  <si>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</si>
  <si>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</si>
  <si>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</si>
  <si>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</si>
  <si>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</si>
  <si>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</si>
  <si>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</si>
  <si>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</si>
  <si>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</si>
  <si>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</si>
  <si>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</si>
  <si>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</si>
  <si>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</si>
  <si>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</si>
  <si>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</si>
  <si>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</si>
  <si>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</si>
  <si>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</si>
  <si>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</si>
  <si>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</si>
  <si>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</si>
  <si>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</si>
  <si>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</si>
  <si>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</si>
  <si>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</si>
  <si>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</si>
  <si>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</si>
  <si>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</si>
  <si>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</si>
  <si>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</si>
  <si>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</si>
  <si>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</si>
  <si>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</si>
  <si>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</si>
  <si>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</si>
  <si>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</si>
  <si>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</si>
  <si>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</si>
  <si>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</si>
  <si>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</si>
  <si>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</si>
  <si>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</si>
  <si>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</si>
  <si>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</si>
  <si>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</si>
  <si>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</si>
  <si>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</si>
  <si>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</si>
  <si>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</si>
  <si>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</si>
  <si>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</si>
  <si>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</si>
  <si>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</si>
  <si>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</si>
  <si>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</si>
  <si>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</si>
  <si>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</si>
  <si>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</si>
  <si>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</si>
  <si>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</si>
  <si>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</si>
  <si>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</si>
  <si>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</si>
  <si>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</si>
  <si>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</si>
  <si>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</si>
  <si>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</si>
  <si>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</si>
  <si>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</si>
  <si>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</si>
  <si>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</si>
  <si>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</si>
  <si>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</si>
  <si>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</si>
  <si>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</si>
  <si>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</si>
  <si>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</si>
  <si>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</si>
  <si>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</si>
  <si>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</si>
  <si>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</si>
  <si>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</si>
  <si>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</si>
  <si>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</si>
  <si>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</si>
  <si>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</si>
  <si>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</si>
  <si>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</si>
  <si>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</si>
  <si>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</si>
  <si>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</si>
  <si>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</si>
  <si>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</si>
  <si>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</si>
  <si>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</si>
  <si>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</si>
  <si>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</si>
  <si>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</si>
  <si>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</si>
  <si>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</si>
  <si>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</si>
  <si>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</si>
  <si>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</si>
  <si>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</si>
  <si>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</si>
  <si>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</si>
  <si>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</si>
  <si>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</si>
  <si>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</si>
  <si>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</si>
  <si>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</si>
  <si>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</si>
  <si>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</si>
  <si>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</si>
  <si>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</si>
  <si>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</si>
  <si>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</si>
  <si>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</si>
  <si>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</si>
  <si>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</si>
  <si>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</si>
  <si>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</si>
  <si>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</si>
  <si>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</si>
  <si>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</si>
  <si>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</si>
  <si>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</si>
  <si>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</si>
  <si>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</si>
  <si>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</si>
  <si>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</si>
  <si>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</si>
  <si>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</si>
  <si>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</si>
  <si>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</si>
  <si>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</si>
  <si>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</si>
  <si>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</si>
  <si>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</si>
  <si>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</si>
  <si>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</si>
  <si>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</si>
  <si>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</si>
  <si>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</si>
  <si>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</si>
  <si>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</si>
  <si>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</si>
  <si>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</si>
  <si>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</si>
  <si>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</si>
  <si>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</si>
  <si>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</si>
  <si>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</si>
  <si>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</si>
  <si>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</si>
  <si>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</si>
  <si>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</si>
  <si>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</si>
  <si>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</si>
  <si>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</si>
  <si>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</si>
  <si>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</si>
  <si>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</si>
  <si>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</si>
  <si>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</si>
  <si>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</si>
  <si>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</si>
  <si>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</si>
  <si>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</si>
  <si>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</si>
  <si>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</si>
  <si>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</si>
  <si>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</si>
  <si>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</si>
  <si>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</si>
  <si>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</si>
  <si>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</si>
  <si>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</si>
  <si>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</si>
  <si>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</si>
  <si>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</si>
  <si>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</si>
  <si>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</si>
  <si>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</si>
  <si>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</si>
  <si>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</si>
  <si>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</si>
  <si>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</si>
  <si>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</si>
  <si>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</si>
  <si>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</si>
  <si>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</si>
  <si>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</si>
  <si>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</si>
  <si>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</si>
  <si>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</si>
  <si>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</si>
  <si>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</si>
  <si>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</si>
  <si>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</si>
  <si>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</si>
  <si>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</si>
  <si>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</si>
  <si>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</si>
  <si>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</si>
  <si>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</si>
  <si>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</si>
  <si>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</si>
  <si>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</si>
  <si>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</si>
  <si>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</si>
  <si>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</si>
  <si>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</si>
  <si>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</si>
  <si>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</si>
  <si>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</si>
  <si>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</si>
  <si>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</si>
  <si>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</si>
  <si>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</si>
  <si>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</si>
  <si>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</si>
  <si>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</si>
  <si>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</si>
  <si>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</si>
  <si>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</si>
  <si>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</si>
  <si>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</si>
  <si>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</si>
  <si>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</si>
  <si>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</si>
  <si>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</si>
  <si>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</si>
  <si>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</si>
  <si>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</si>
  <si>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</si>
  <si>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</si>
  <si>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</si>
  <si>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</si>
  <si>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</si>
  <si>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</si>
  <si>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</si>
  <si>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</si>
  <si>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</si>
  <si>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</si>
  <si>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</si>
  <si>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</si>
  <si>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</si>
  <si>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</si>
  <si>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</si>
  <si>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</si>
  <si>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</si>
  <si>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</si>
  <si>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</si>
  <si>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</si>
  <si>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</si>
  <si>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</si>
  <si>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</si>
  <si>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</si>
  <si>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</si>
  <si>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</si>
  <si>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</si>
  <si>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</si>
  <si>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</si>
  <si>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</si>
  <si>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</si>
  <si>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</si>
  <si>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</si>
  <si>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</si>
  <si>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</si>
  <si>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</si>
  <si>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</si>
  <si>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</si>
  <si>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</si>
  <si>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</si>
  <si>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</si>
  <si>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</si>
  <si>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</si>
  <si>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</si>
  <si>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</si>
  <si>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</si>
  <si>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</si>
  <si>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</si>
  <si>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</si>
  <si>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</si>
  <si>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</si>
  <si>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</si>
  <si>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</si>
  <si>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</si>
  <si>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</si>
  <si>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</si>
  <si>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</si>
  <si>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</si>
  <si>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</si>
  <si>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</si>
  <si>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</si>
  <si>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</si>
  <si>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</si>
  <si>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</si>
  <si>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</si>
  <si>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</si>
  <si>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</si>
  <si>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</si>
  <si>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</si>
  <si>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</si>
  <si>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</si>
  <si>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</si>
  <si>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</si>
  <si>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</si>
  <si>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</si>
  <si>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</si>
  <si>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</si>
  <si>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</si>
  <si>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</si>
  <si>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</si>
  <si>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</si>
  <si>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</si>
  <si>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</si>
  <si>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</si>
  <si>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</si>
  <si>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</si>
  <si>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</si>
  <si>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</si>
  <si>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</si>
  <si>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</si>
  <si>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</si>
  <si>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</si>
  <si>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</si>
  <si>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</si>
  <si>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</si>
  <si>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</si>
  <si>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</si>
  <si>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</si>
  <si>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</si>
  <si>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</si>
  <si>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</si>
  <si>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</si>
  <si>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</si>
  <si>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</si>
  <si>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</si>
  <si>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</si>
  <si>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</si>
  <si>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</si>
  <si>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</si>
  <si>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</si>
  <si>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</si>
  <si>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</si>
  <si>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</si>
  <si>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</si>
  <si>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</si>
  <si>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</si>
  <si>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</si>
  <si>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</si>
  <si>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</si>
  <si>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</si>
  <si>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</si>
  <si>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</si>
  <si>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</si>
  <si>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</si>
  <si>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</si>
  <si>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</si>
  <si>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</si>
  <si>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</si>
  <si>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</si>
  <si>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</si>
  <si>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</si>
  <si>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</si>
  <si>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</si>
  <si>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</si>
  <si>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</si>
  <si>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</si>
  <si>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</si>
  <si>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</si>
  <si>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</si>
  <si>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</si>
  <si>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</si>
  <si>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</si>
  <si>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</si>
  <si>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</si>
  <si>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</si>
  <si>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</si>
  <si>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</si>
  <si>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</si>
  <si>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</si>
  <si>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</si>
  <si>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</si>
  <si>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</si>
  <si>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</si>
  <si>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</si>
  <si>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</si>
  <si>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</si>
  <si>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</si>
  <si>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</si>
  <si>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</si>
  <si>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</si>
  <si>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</si>
  <si>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</si>
  <si>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</si>
  <si>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</si>
  <si>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</si>
  <si>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</si>
  <si>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</si>
  <si>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</si>
  <si>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</si>
  <si>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</si>
  <si>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</si>
  <si>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</si>
  <si>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</si>
  <si>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</si>
  <si>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</si>
  <si>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</si>
  <si>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</si>
  <si>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</si>
  <si>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</si>
  <si>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</si>
  <si>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</si>
  <si>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</si>
  <si>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</si>
  <si>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</si>
  <si>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</si>
  <si>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</si>
  <si>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</si>
  <si>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</si>
  <si>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</si>
  <si>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</si>
  <si>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</si>
  <si>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</si>
  <si>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</si>
  <si>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</si>
  <si>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</si>
  <si>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</si>
  <si>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</si>
  <si>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</si>
  <si>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</si>
  <si>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</si>
  <si>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</si>
  <si>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</si>
  <si>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</si>
  <si>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</si>
  <si>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</si>
  <si>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</si>
  <si>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</si>
  <si>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</si>
  <si>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</si>
  <si>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</si>
  <si>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</si>
  <si>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</si>
  <si>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</si>
  <si>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</si>
  <si>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</si>
  <si>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</si>
  <si>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</si>
  <si>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</si>
  <si>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</si>
  <si>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</si>
  <si>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</si>
  <si>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</si>
  <si>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</si>
  <si>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</si>
  <si>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</si>
  <si>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</si>
  <si>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</si>
  <si>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</si>
  <si>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</si>
  <si>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</si>
  <si>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</si>
  <si>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</si>
  <si>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</si>
  <si>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</si>
  <si>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</si>
  <si>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</si>
  <si>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</si>
  <si>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</si>
  <si>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</si>
  <si>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</si>
  <si>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</si>
  <si>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</si>
  <si>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</si>
  <si>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</si>
  <si>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</si>
  <si>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</si>
  <si>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</si>
  <si>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</si>
  <si>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</si>
  <si>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</si>
  <si>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</si>
  <si>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</si>
  <si>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</si>
  <si>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</si>
  <si>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</si>
  <si>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</si>
  <si>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</si>
  <si>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</si>
  <si>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</si>
  <si>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</si>
  <si>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</si>
  <si>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</si>
  <si>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</si>
  <si>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</si>
  <si>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</si>
  <si>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</si>
  <si>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</si>
  <si>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</si>
  <si>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</si>
  <si>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</si>
  <si>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</si>
  <si>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</si>
  <si>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</si>
  <si>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</si>
  <si>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</si>
  <si>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</si>
  <si>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</si>
  <si>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</si>
  <si>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</si>
  <si>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</si>
  <si>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</si>
  <si>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</si>
  <si>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</si>
  <si>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</si>
  <si>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</si>
  <si>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</si>
  <si>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</si>
  <si>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</si>
  <si>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</si>
  <si>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</si>
  <si>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</si>
  <si>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</si>
  <si>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</si>
  <si>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</si>
  <si>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</si>
  <si>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</si>
  <si>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</si>
  <si>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</si>
  <si>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</si>
  <si>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</si>
  <si>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</si>
  <si>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</si>
  <si>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</si>
  <si>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</si>
  <si>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</si>
  <si>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</si>
  <si>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</si>
  <si>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</si>
  <si>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</si>
  <si>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</si>
  <si>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</si>
  <si>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</si>
  <si>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</si>
  <si>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</si>
  <si>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</si>
  <si>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</si>
  <si>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</si>
  <si>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</si>
  <si>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</si>
  <si>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</si>
  <si>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</si>
  <si>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</si>
  <si>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</si>
  <si>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</si>
  <si>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</si>
  <si>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</si>
  <si>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</si>
  <si>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</si>
  <si>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</si>
  <si>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</si>
  <si>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</si>
  <si>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</si>
  <si>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</si>
  <si>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</si>
  <si>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</si>
  <si>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</si>
  <si>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</si>
  <si>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</si>
  <si>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</si>
  <si>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</si>
  <si>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</si>
  <si>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</si>
  <si>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</si>
  <si>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</si>
  <si>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</si>
  <si>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</si>
  <si>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</si>
  <si>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</si>
  <si>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</si>
  <si>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</si>
  <si>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</si>
  <si>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</si>
  <si>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</si>
  <si>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</si>
  <si>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</si>
  <si>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</si>
  <si>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</si>
  <si>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</si>
  <si>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</si>
  <si>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</si>
  <si>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</si>
  <si>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</si>
  <si>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</si>
  <si>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</si>
  <si>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</si>
  <si>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</si>
  <si>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</si>
  <si>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</si>
  <si>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</si>
  <si>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</si>
  <si>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</si>
  <si>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</si>
  <si>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</si>
  <si>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</si>
  <si>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</si>
  <si>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</si>
  <si>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</si>
  <si>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</si>
  <si>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</si>
  <si>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</si>
  <si>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</si>
  <si>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</si>
  <si>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</si>
  <si>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</si>
  <si>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</si>
  <si>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</si>
  <si>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</si>
  <si>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</si>
  <si>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</si>
  <si>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</si>
  <si>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</si>
  <si>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</si>
  <si>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</si>
  <si>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</si>
  <si>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</si>
  <si>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</si>
  <si>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</si>
  <si>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</si>
  <si>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</si>
  <si>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</si>
  <si>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</si>
  <si>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</si>
  <si>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</si>
  <si>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</si>
  <si>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</si>
  <si>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</si>
  <si>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</si>
  <si>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</si>
  <si>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</si>
  <si>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</si>
  <si>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</si>
  <si>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</si>
  <si>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</si>
  <si>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</si>
  <si>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</si>
  <si>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</si>
  <si>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</si>
  <si>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</si>
  <si>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</si>
  <si>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</si>
  <si>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</si>
  <si>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</si>
  <si>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</si>
  <si>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</si>
  <si>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</si>
  <si>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</si>
  <si>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</si>
  <si>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</si>
  <si>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</si>
  <si>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</si>
  <si>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</si>
  <si>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</si>
  <si>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</si>
  <si>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</si>
  <si>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</si>
  <si>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</si>
  <si>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</si>
  <si>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</si>
  <si>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</si>
  <si>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</si>
  <si>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</si>
  <si>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</si>
  <si>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</si>
  <si>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</si>
  <si>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</si>
  <si>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</si>
  <si>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</si>
  <si>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</si>
  <si>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</si>
  <si>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</si>
  <si>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</si>
  <si>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</si>
  <si>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</si>
  <si>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</si>
  <si>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</si>
  <si>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</si>
  <si>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</si>
  <si>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</si>
  <si>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</si>
  <si>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</si>
  <si>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</si>
  <si>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</si>
  <si>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</si>
  <si>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</si>
  <si>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</si>
  <si>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</si>
  <si>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</si>
  <si>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</si>
  <si>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</si>
  <si>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</si>
  <si>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</si>
  <si>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</si>
  <si>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</si>
  <si>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</si>
  <si>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</si>
  <si>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</si>
  <si>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</si>
  <si>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</si>
  <si>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</si>
  <si>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</si>
  <si>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</si>
  <si>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</si>
  <si>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</si>
  <si>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</si>
  <si>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</si>
  <si>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</si>
  <si>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</si>
  <si>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</si>
  <si>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</si>
  <si>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</si>
  <si>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</si>
  <si>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</si>
  <si>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</si>
  <si>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</si>
  <si>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</si>
  <si>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</si>
  <si>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</si>
  <si>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</si>
  <si>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</si>
  <si>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</si>
  <si>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</si>
  <si>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</si>
  <si>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</si>
  <si>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</si>
  <si>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</si>
  <si>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</si>
  <si>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</si>
  <si>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</si>
  <si>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</si>
  <si>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</si>
  <si>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</si>
  <si>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</si>
  <si>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</si>
  <si>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</si>
  <si>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</si>
  <si>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</si>
  <si>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</si>
  <si>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</si>
  <si>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</si>
  <si>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</si>
  <si>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</si>
  <si>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</si>
  <si>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</si>
  <si>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</si>
  <si>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</si>
  <si>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</si>
  <si>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</si>
  <si>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</si>
  <si>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</si>
  <si>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</si>
  <si>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</si>
  <si>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</si>
  <si>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</si>
  <si>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</si>
  <si>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</si>
  <si>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</si>
  <si>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</si>
  <si>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</si>
  <si>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</si>
  <si>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</si>
  <si>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</si>
  <si>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</si>
  <si>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</si>
  <si>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</si>
  <si>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</si>
  <si>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</si>
  <si>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</si>
  <si>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</si>
  <si>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</si>
  <si>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</si>
  <si>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</si>
  <si>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</si>
  <si>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</si>
  <si>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</si>
  <si>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</si>
  <si>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</si>
  <si>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</si>
  <si>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</si>
  <si>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</si>
  <si>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</si>
  <si>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</si>
  <si>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</si>
  <si>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</si>
  <si>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</si>
  <si>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</si>
  <si>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</si>
  <si>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</si>
  <si>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</si>
  <si>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</si>
  <si>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</si>
  <si>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</si>
  <si>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</si>
  <si>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</si>
  <si>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</si>
  <si>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</si>
  <si>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</si>
  <si>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</si>
  <si>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</si>
  <si>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</si>
  <si>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</si>
  <si>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</si>
  <si>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</si>
  <si>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</si>
  <si>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</si>
  <si>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</si>
  <si>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</si>
  <si>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</si>
  <si>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</si>
  <si>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</si>
  <si>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</si>
  <si>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</si>
  <si>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</si>
  <si>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</si>
  <si>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</si>
  <si>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</si>
  <si>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</si>
  <si>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</si>
  <si>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</si>
  <si>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</si>
  <si>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</si>
  <si>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</si>
  <si>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</si>
  <si>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</si>
  <si>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</si>
  <si>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</si>
  <si>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</si>
  <si>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</si>
  <si>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</si>
  <si>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</si>
  <si>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</si>
  <si>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</si>
  <si>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</si>
  <si>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</si>
  <si>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</si>
  <si>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</si>
  <si>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</si>
  <si>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</si>
  <si>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</si>
  <si>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</si>
  <si>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</si>
  <si>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</si>
  <si>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</si>
  <si>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</si>
  <si>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</si>
  <si>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</si>
  <si>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</si>
  <si>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</si>
  <si>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</si>
  <si>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</si>
  <si>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</si>
  <si>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</si>
  <si>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</si>
  <si>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</si>
  <si>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</si>
  <si>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</si>
  <si>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</si>
  <si>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</si>
  <si>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</si>
  <si>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</si>
  <si>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</si>
  <si>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</si>
  <si>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</si>
  <si>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</si>
  <si>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</si>
  <si>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</si>
  <si>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</si>
  <si>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</si>
  <si>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</si>
  <si>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</si>
  <si>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</si>
  <si>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</si>
  <si>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</si>
  <si>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</si>
  <si>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</si>
  <si>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</si>
  <si>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</si>
  <si>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</si>
  <si>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</si>
  <si>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</si>
  <si>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</si>
  <si>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</si>
  <si>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</si>
  <si>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</si>
  <si>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</si>
  <si>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</si>
  <si>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</si>
  <si>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</si>
  <si>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</si>
  <si>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</si>
  <si>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</si>
  <si>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</si>
  <si>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</si>
  <si>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</si>
  <si>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</si>
  <si>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</si>
  <si>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</si>
  <si>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</si>
  <si>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</si>
  <si>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</si>
  <si>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</si>
  <si>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</si>
  <si>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</si>
  <si>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</si>
  <si>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</si>
  <si>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</si>
  <si>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</si>
  <si>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</si>
  <si>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</si>
  <si>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</si>
  <si>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</si>
  <si>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</si>
  <si>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</si>
  <si>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</si>
  <si>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</si>
  <si>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</si>
  <si>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</si>
  <si>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</si>
  <si>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</si>
  <si>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</si>
  <si>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</si>
  <si>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</si>
  <si>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</si>
  <si>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</si>
  <si>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</si>
  <si>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</si>
  <si>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</si>
  <si>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</si>
  <si>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</si>
  <si>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</si>
  <si>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</si>
  <si>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</si>
  <si>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</si>
  <si>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</si>
  <si>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</si>
  <si>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</si>
  <si>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</si>
  <si>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</si>
  <si>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</si>
  <si>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</si>
  <si>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</si>
  <si>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</si>
  <si>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</si>
  <si>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</si>
  <si>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</si>
  <si>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</si>
  <si>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</si>
  <si>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</si>
  <si>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</si>
  <si>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</si>
  <si>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</si>
  <si>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</si>
  <si>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</si>
  <si>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</si>
  <si>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</si>
  <si>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</si>
  <si>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</si>
  <si>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</si>
  <si>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</si>
  <si>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</si>
  <si>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</si>
  <si>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</si>
  <si>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</si>
  <si>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</si>
  <si>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</si>
  <si>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</si>
  <si>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</si>
  <si>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</si>
  <si>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</si>
  <si>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</si>
  <si>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</si>
  <si>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</si>
  <si>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</si>
  <si>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</si>
  <si>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</si>
  <si>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</si>
  <si>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</si>
  <si>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</si>
  <si>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</si>
  <si>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</si>
  <si>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</si>
  <si>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</si>
  <si>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</si>
  <si>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</si>
  <si>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</si>
  <si>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</si>
  <si>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</si>
  <si>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</si>
  <si>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</si>
  <si>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</si>
  <si>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</si>
  <si>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</si>
  <si>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</si>
  <si>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</si>
  <si>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</si>
  <si>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</si>
  <si>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</si>
  <si>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</si>
  <si>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</si>
  <si>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</si>
  <si>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</si>
  <si>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</si>
  <si>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</si>
  <si>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</si>
  <si>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</si>
  <si>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</si>
  <si>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</si>
  <si>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</si>
  <si>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</si>
  <si>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</si>
  <si>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</si>
  <si>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</si>
  <si>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</si>
  <si>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</si>
  <si>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</si>
  <si>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</si>
  <si>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</si>
  <si>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</si>
  <si>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</si>
  <si>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</si>
  <si>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</si>
  <si>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</si>
  <si>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</si>
  <si>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</si>
  <si>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</si>
  <si>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</si>
  <si>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</si>
  <si>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</si>
  <si>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</si>
  <si>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</si>
  <si>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</si>
  <si>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</si>
  <si>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</si>
  <si>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</si>
  <si>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</si>
  <si>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</si>
  <si>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</si>
  <si>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</si>
  <si>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</si>
  <si>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</si>
  <si>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</si>
  <si>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</si>
  <si>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</si>
  <si>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</si>
  <si>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</si>
  <si>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</si>
  <si>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</si>
  <si>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</si>
  <si>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</si>
  <si>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</si>
  <si>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</si>
  <si>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</si>
  <si>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</si>
  <si>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</si>
  <si>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</si>
  <si>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</si>
  <si>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</si>
  <si>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</si>
  <si>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</si>
  <si>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</si>
  <si>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</si>
  <si>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</si>
  <si>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</si>
  <si>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</si>
  <si>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</si>
  <si>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</si>
  <si>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</si>
  <si>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</si>
  <si>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</si>
  <si>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</si>
  <si>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</si>
  <si>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</si>
  <si>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</si>
  <si>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</si>
  <si>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</si>
  <si>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</si>
  <si>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</si>
  <si>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</si>
  <si>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</si>
  <si>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</si>
  <si>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</si>
  <si>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</si>
  <si>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</si>
  <si>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</si>
  <si>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</si>
  <si>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</si>
  <si>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</si>
  <si>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</si>
  <si>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</si>
  <si>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</si>
  <si>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</si>
  <si>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</si>
  <si>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</si>
  <si>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</si>
  <si>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</si>
  <si>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</si>
  <si>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</si>
  <si>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</si>
  <si>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</si>
  <si>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</si>
  <si>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</si>
  <si>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</si>
  <si>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</si>
  <si>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</si>
  <si>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</si>
  <si>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</si>
  <si>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</si>
  <si>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</si>
  <si>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</si>
  <si>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</si>
  <si>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</si>
  <si>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</si>
  <si>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</si>
  <si>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</si>
  <si>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</si>
  <si>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</si>
  <si>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</si>
  <si>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</si>
  <si>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</si>
  <si>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</si>
  <si>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</si>
  <si>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</si>
  <si>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</si>
  <si>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</si>
  <si>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</si>
  <si>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</si>
  <si>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</si>
  <si>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</si>
  <si>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</si>
  <si>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</si>
  <si>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</si>
  <si>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</si>
  <si>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</si>
  <si>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</si>
  <si>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</si>
  <si>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</si>
  <si>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</si>
  <si>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</si>
  <si>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</si>
  <si>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</si>
  <si>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</si>
  <si>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</si>
  <si>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</si>
  <si>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</si>
  <si>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</si>
  <si>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</si>
  <si>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</si>
  <si>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</si>
  <si>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</si>
  <si>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</si>
  <si>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</si>
  <si>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</si>
  <si>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</si>
  <si>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</si>
  <si>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</si>
  <si>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</si>
  <si>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</si>
  <si>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</si>
  <si>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</si>
  <si>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</si>
  <si>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</si>
  <si>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</si>
  <si>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</si>
  <si>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</si>
  <si>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</si>
  <si>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</si>
  <si>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</si>
  <si>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</si>
  <si>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</si>
  <si>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</si>
  <si>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</si>
  <si>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</si>
  <si>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</si>
  <si>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</si>
  <si>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</si>
  <si>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</si>
  <si>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</si>
  <si>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</si>
  <si>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</si>
  <si>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</si>
  <si>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</si>
  <si>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</si>
  <si>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</si>
  <si>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</si>
  <si>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</si>
  <si>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</si>
  <si>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</si>
  <si>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</si>
  <si>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</si>
  <si>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</si>
  <si>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</si>
  <si>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</si>
  <si>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</si>
  <si>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</si>
  <si>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</si>
  <si>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</si>
  <si>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</si>
  <si>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</si>
  <si>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</si>
  <si>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</si>
  <si>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</si>
  <si>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</si>
  <si>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</si>
  <si>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</si>
  <si>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</si>
  <si>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</si>
  <si>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</si>
  <si>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</si>
  <si>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</si>
  <si>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</si>
  <si>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</si>
  <si>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</si>
  <si>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</si>
  <si>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</si>
  <si>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</si>
  <si>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</si>
  <si>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</si>
  <si>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</si>
  <si>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</si>
  <si>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</si>
  <si>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</si>
  <si>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</si>
  <si>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</si>
  <si>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</si>
  <si>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</si>
  <si>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</si>
  <si>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</si>
  <si>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</si>
  <si>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</si>
  <si>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</si>
  <si>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</si>
  <si>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</si>
  <si>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</si>
  <si>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</si>
  <si>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</si>
  <si>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</si>
  <si>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</si>
  <si>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</si>
  <si>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</si>
  <si>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</si>
  <si>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</si>
  <si>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</si>
  <si>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</si>
  <si>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</si>
  <si>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</si>
  <si>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</si>
  <si>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</si>
  <si>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</si>
  <si>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</si>
  <si>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</si>
  <si>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</si>
  <si>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</si>
  <si>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</si>
  <si>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</si>
  <si>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</si>
  <si>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</si>
  <si>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</si>
  <si>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</si>
  <si>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</si>
  <si>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</si>
  <si>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</si>
  <si>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</si>
  <si>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</si>
  <si>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</si>
  <si>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</si>
  <si>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</si>
  <si>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</si>
  <si>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</si>
  <si>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</si>
  <si>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</si>
  <si>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</si>
  <si>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</si>
  <si>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</si>
  <si>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</si>
  <si>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</si>
  <si>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</si>
  <si>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</si>
  <si>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</si>
  <si>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</si>
  <si>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</si>
  <si>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</si>
  <si>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</si>
  <si>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</si>
  <si>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</si>
  <si>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</si>
  <si>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</si>
  <si>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</si>
  <si>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</si>
  <si>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</si>
  <si>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</si>
  <si>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</si>
  <si>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</si>
  <si>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</si>
  <si>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</si>
  <si>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</si>
  <si>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</si>
  <si>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</si>
  <si>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</si>
  <si>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</si>
  <si>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</si>
  <si>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</si>
  <si>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</si>
  <si>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</si>
  <si>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</si>
  <si>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</si>
  <si>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</si>
  <si>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</si>
  <si>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</si>
  <si>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</si>
  <si>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</si>
  <si>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</si>
  <si>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</si>
  <si>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</si>
  <si>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</si>
  <si>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</si>
  <si>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</si>
  <si>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</si>
  <si>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</si>
  <si>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</si>
  <si>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</si>
  <si>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</si>
  <si>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</si>
  <si>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</si>
  <si>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</si>
  <si>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</si>
  <si>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</si>
  <si>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</si>
  <si>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</si>
  <si>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</si>
  <si>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</si>
  <si>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</si>
  <si>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</si>
  <si>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</si>
  <si>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</si>
  <si>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</si>
  <si>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</si>
  <si>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</si>
  <si>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</si>
  <si>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</si>
  <si>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</si>
  <si>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</si>
  <si>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</si>
  <si>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</si>
  <si>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</si>
  <si>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</si>
  <si>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</si>
  <si>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</si>
  <si>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</si>
  <si>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</si>
  <si>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</si>
  <si>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</si>
  <si>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</si>
  <si>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</si>
  <si>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</si>
  <si>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</si>
  <si>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</si>
  <si>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</si>
  <si>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</si>
  <si>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</si>
  <si>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</si>
  <si>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</si>
  <si>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</si>
  <si>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</si>
  <si>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</si>
  <si>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</si>
  <si>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</si>
  <si>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</si>
  <si>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</si>
  <si>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</si>
  <si>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</si>
  <si>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</si>
  <si>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</si>
  <si>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</si>
  <si>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</si>
  <si>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</si>
  <si>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</si>
  <si>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</si>
  <si>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</si>
  <si>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</si>
  <si>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</si>
  <si>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</si>
  <si>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</si>
  <si>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</si>
  <si>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</si>
  <si>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</si>
  <si>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</si>
  <si>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</si>
  <si>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</si>
  <si>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</si>
  <si>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</si>
  <si>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</si>
  <si>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</si>
  <si>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</si>
  <si>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</si>
  <si>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</si>
  <si>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</si>
  <si>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</si>
  <si>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</si>
  <si>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</si>
  <si>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</si>
  <si>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</si>
  <si>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</si>
  <si>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</si>
  <si>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</si>
  <si>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</si>
  <si>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</si>
  <si>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</si>
  <si>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</si>
  <si>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</si>
  <si>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</si>
  <si>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</si>
  <si>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</si>
  <si>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</si>
  <si>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</si>
  <si>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</si>
  <si>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</si>
  <si>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</si>
  <si>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</si>
  <si>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</si>
  <si>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</si>
  <si>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</si>
  <si>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</si>
  <si>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</si>
  <si>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</si>
  <si>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</si>
  <si>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</si>
  <si>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</si>
  <si>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</si>
  <si>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</si>
  <si>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</si>
  <si>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</si>
  <si>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</si>
  <si>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</si>
  <si>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</si>
  <si>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</si>
  <si>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</si>
  <si>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</si>
  <si>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</si>
  <si>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</si>
  <si>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</si>
  <si>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</si>
  <si>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</si>
  <si>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</si>
  <si>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</si>
  <si>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</si>
  <si>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</si>
  <si>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</si>
  <si>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</si>
  <si>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</si>
  <si>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</si>
  <si>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</si>
  <si>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</si>
  <si>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</si>
  <si>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</si>
  <si>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</si>
  <si>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</si>
  <si>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</si>
  <si>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</si>
  <si>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</si>
  <si>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</si>
  <si>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</si>
  <si>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</si>
  <si>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</si>
  <si>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</si>
  <si>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</si>
  <si>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</si>
  <si>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</si>
  <si>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</si>
  <si>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</si>
  <si>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</si>
  <si>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</si>
  <si>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</si>
  <si>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</si>
  <si>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</si>
  <si>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</si>
  <si>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</si>
  <si>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</si>
  <si>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</si>
  <si>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</si>
  <si>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</si>
  <si>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</si>
  <si>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</si>
  <si>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</si>
  <si>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</si>
  <si>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</si>
  <si>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</si>
  <si>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</si>
  <si>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</si>
  <si>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</si>
  <si>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</si>
  <si>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</si>
  <si>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</si>
  <si>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</si>
  <si>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</si>
  <si>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</si>
  <si>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</si>
  <si>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</si>
  <si>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</si>
  <si>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</si>
  <si>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</si>
  <si>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</si>
  <si>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</si>
  <si>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</si>
  <si>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</si>
  <si>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</si>
  <si>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</si>
  <si>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</si>
  <si>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</si>
  <si>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</si>
  <si>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</si>
  <si>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</si>
  <si>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</si>
  <si>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</si>
  <si>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</si>
  <si>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</si>
  <si>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</si>
  <si>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</si>
  <si>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</si>
  <si>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</si>
  <si>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</si>
  <si>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</si>
  <si>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</si>
  <si>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</si>
  <si>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</si>
  <si>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</si>
  <si>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</si>
  <si>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</si>
  <si>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</si>
  <si>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</si>
  <si>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</si>
  <si>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</si>
  <si>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</si>
  <si>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</si>
  <si>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</si>
  <si>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</si>
  <si>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</si>
  <si>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</si>
  <si>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</si>
  <si>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</si>
  <si>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</si>
  <si>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</si>
  <si>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</si>
  <si>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</si>
  <si>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</si>
  <si>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</si>
  <si>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</si>
  <si>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</si>
  <si>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</si>
  <si>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</si>
  <si>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</si>
  <si>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</si>
  <si>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</si>
  <si>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</si>
  <si>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</si>
  <si>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</si>
  <si>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</si>
  <si>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</si>
  <si>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</si>
  <si>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</si>
  <si>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</si>
  <si>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</si>
  <si>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</si>
  <si>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</si>
  <si>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</si>
  <si>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</si>
  <si>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</si>
  <si>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</si>
  <si>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</si>
  <si>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</si>
  <si>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</si>
  <si>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</si>
  <si>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</si>
  <si>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</si>
  <si>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</si>
  <si>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</si>
  <si>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</si>
  <si>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</si>
  <si>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</si>
  <si>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</si>
  <si>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</si>
  <si>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</si>
  <si>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</si>
  <si>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</si>
  <si>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</si>
  <si>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</si>
  <si>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</si>
  <si>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</si>
  <si>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</si>
  <si>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</si>
  <si>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</si>
  <si>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</si>
  <si>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</si>
  <si>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</si>
  <si>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</si>
  <si>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</si>
  <si>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</si>
  <si>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</si>
  <si>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</si>
  <si>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</si>
  <si>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</si>
  <si>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</si>
  <si>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</si>
  <si>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</si>
  <si>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</si>
  <si>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</si>
  <si>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</si>
  <si>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</si>
  <si>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</si>
  <si>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</si>
  <si>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</si>
  <si>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</si>
  <si>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</si>
  <si>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</si>
  <si>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</si>
  <si>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</si>
  <si>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</si>
  <si>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</si>
  <si>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</si>
  <si>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</si>
  <si>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</si>
  <si>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</si>
  <si>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</si>
  <si>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</si>
  <si>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</si>
  <si>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</si>
  <si>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</si>
  <si>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</si>
  <si>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</si>
  <si>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</si>
  <si>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</si>
  <si>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</si>
  <si>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</si>
  <si>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</si>
  <si>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</si>
  <si>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</si>
  <si>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</si>
  <si>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</si>
  <si>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</si>
  <si>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</si>
  <si>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</si>
  <si>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</si>
  <si>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</si>
  <si>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</si>
  <si>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</si>
  <si>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</si>
  <si>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</si>
  <si>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</si>
  <si>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</si>
  <si>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</si>
  <si>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</si>
  <si>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</si>
  <si>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</si>
  <si>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</si>
  <si>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</si>
  <si>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</si>
  <si>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</si>
  <si>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</si>
  <si>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</si>
  <si>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</si>
  <si>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</si>
  <si>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</si>
  <si>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</si>
  <si>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</si>
  <si>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</si>
  <si>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</si>
  <si>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</si>
  <si>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</si>
  <si>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</si>
  <si>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</si>
  <si>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</si>
  <si>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</si>
  <si>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</si>
  <si>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</si>
  <si>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</si>
  <si>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</si>
  <si>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</si>
  <si>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</si>
  <si>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</si>
  <si>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</si>
  <si>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</si>
  <si>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</si>
  <si>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</si>
  <si>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</si>
  <si>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</si>
  <si>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</si>
  <si>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</si>
  <si>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</si>
  <si>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</si>
  <si>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</si>
  <si>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</si>
  <si>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</si>
  <si>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</si>
  <si>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</si>
  <si>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</si>
  <si>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</si>
  <si>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</si>
  <si>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</si>
  <si>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</si>
  <si>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</si>
  <si>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</si>
  <si>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</si>
  <si>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</si>
  <si>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</si>
  <si>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</si>
  <si>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</si>
  <si>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</si>
  <si>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</si>
  <si>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</si>
  <si>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</si>
  <si>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</si>
  <si>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</si>
  <si>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</si>
  <si>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</si>
  <si>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</si>
  <si>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</si>
  <si>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</si>
  <si>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</si>
  <si>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</si>
  <si>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</si>
  <si>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</si>
  <si>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</si>
  <si>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</si>
  <si>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</si>
  <si>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</si>
  <si>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</si>
  <si>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</si>
  <si>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</si>
  <si>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</si>
  <si>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</si>
  <si>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</si>
  <si>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</si>
  <si>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</si>
  <si>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</si>
  <si>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</si>
  <si>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</si>
  <si>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</si>
  <si>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</si>
  <si>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</si>
  <si>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</si>
  <si>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</si>
  <si>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</si>
  <si>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</si>
  <si>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</si>
  <si>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</si>
  <si>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</si>
  <si>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</si>
  <si>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</si>
  <si>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</si>
  <si>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</si>
  <si>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</si>
  <si>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</si>
  <si>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</si>
  <si>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</si>
  <si>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</si>
  <si>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</si>
  <si>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</si>
  <si>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</si>
  <si>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</si>
  <si>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</si>
  <si>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</si>
  <si>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</si>
  <si>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</si>
  <si>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</si>
  <si>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</si>
  <si>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</si>
  <si>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</si>
  <si>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</si>
  <si>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</si>
  <si>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</si>
  <si>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</si>
  <si>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</si>
  <si>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</si>
  <si>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</si>
  <si>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</si>
  <si>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</si>
  <si>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</si>
  <si>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</si>
  <si>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</si>
  <si>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</si>
  <si>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</si>
  <si>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</si>
  <si>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</si>
  <si>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</si>
  <si>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</si>
  <si>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</si>
  <si>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</si>
  <si>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</si>
  <si>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</si>
  <si>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</si>
  <si>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</si>
  <si>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</si>
  <si>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</si>
  <si>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</si>
  <si>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</si>
  <si>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</si>
  <si>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</si>
  <si>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</si>
  <si>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</si>
  <si>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</si>
  <si>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</si>
  <si>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</si>
  <si>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</si>
  <si>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</si>
  <si>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</si>
  <si>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</si>
  <si>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</si>
  <si>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</si>
  <si>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</si>
  <si>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</si>
  <si>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</si>
  <si>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</si>
  <si>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</si>
  <si>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</si>
  <si>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</si>
  <si>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</si>
  <si>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</si>
  <si>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</si>
  <si>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</si>
  <si>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</si>
  <si>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</si>
  <si>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</si>
  <si>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</si>
  <si>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</si>
  <si>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</si>
  <si>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</si>
  <si>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</si>
  <si>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</si>
  <si>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</si>
  <si>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</si>
  <si>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</si>
  <si>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</si>
  <si>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</si>
  <si>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</si>
  <si>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</si>
  <si>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</si>
  <si>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</si>
  <si>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</si>
  <si>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</si>
  <si>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</si>
  <si>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</si>
  <si>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</si>
  <si>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</si>
  <si>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</si>
  <si>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</si>
  <si>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</si>
  <si>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</si>
  <si>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</si>
  <si>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</si>
  <si>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</si>
  <si>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</si>
  <si>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</si>
  <si>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</si>
  <si>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</si>
  <si>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</si>
  <si>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</si>
  <si>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</si>
  <si>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</si>
  <si>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</si>
  <si>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</si>
  <si>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</si>
  <si>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</si>
  <si>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</si>
  <si>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</si>
  <si>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</si>
  <si>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</si>
  <si>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</si>
  <si>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</si>
  <si>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</si>
  <si>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</si>
  <si>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</si>
  <si>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</si>
  <si>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</si>
  <si>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</si>
  <si>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</si>
  <si>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</si>
  <si>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</si>
  <si>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</si>
  <si>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</si>
  <si>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</si>
  <si>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</si>
  <si>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</si>
  <si>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</si>
  <si>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</si>
  <si>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</si>
  <si>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</si>
  <si>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</si>
  <si>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</si>
  <si>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</si>
  <si>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</si>
  <si>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</si>
  <si>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</si>
  <si>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</si>
  <si>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</si>
  <si>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</si>
  <si>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</si>
  <si>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</si>
  <si>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</si>
  <si>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</si>
  <si>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</si>
  <si>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</si>
  <si>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</si>
  <si>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</si>
  <si>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</si>
  <si>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</si>
  <si>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</si>
  <si>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</si>
  <si>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</si>
  <si>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</si>
  <si>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</si>
  <si>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</si>
  <si>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</si>
  <si>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</si>
  <si>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</si>
  <si>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</si>
  <si>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</si>
  <si>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</si>
  <si>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</si>
  <si>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</si>
  <si>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</si>
  <si>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</si>
  <si>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</si>
  <si>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</si>
  <si>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</si>
  <si>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</si>
  <si>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</si>
  <si>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</si>
  <si>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</si>
  <si>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</si>
  <si>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</si>
  <si>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</si>
  <si>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</si>
  <si>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</si>
  <si>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</si>
  <si>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</si>
  <si>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</si>
  <si>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</si>
  <si>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</si>
  <si>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</si>
  <si>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</si>
  <si>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</si>
  <si>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</si>
  <si>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</si>
  <si>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</si>
  <si>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</si>
  <si>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</si>
  <si>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</si>
  <si>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</si>
  <si>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</si>
  <si>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</si>
  <si>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</si>
  <si>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</si>
  <si>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</si>
  <si>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</si>
  <si>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</si>
  <si>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</si>
  <si>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</si>
  <si>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</si>
  <si>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</si>
  <si>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</si>
  <si>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</si>
  <si>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</si>
  <si>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</si>
  <si>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</si>
  <si>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</si>
  <si>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</si>
  <si>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</si>
  <si>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</si>
  <si>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</si>
  <si>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</si>
  <si>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</si>
  <si>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</si>
  <si>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</si>
  <si>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</si>
  <si>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</si>
  <si>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</si>
  <si>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</si>
  <si>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</si>
  <si>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</si>
  <si>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</si>
  <si>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</si>
  <si>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</si>
  <si>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</si>
  <si>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</si>
  <si>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</si>
  <si>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</si>
  <si>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</si>
  <si>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</si>
  <si>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</si>
  <si>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</si>
  <si>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</si>
  <si>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</si>
  <si>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</si>
  <si>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</si>
  <si>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</si>
  <si>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</si>
  <si>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</si>
  <si>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</si>
  <si>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</si>
  <si>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</si>
  <si>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</si>
  <si>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</si>
  <si>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</si>
  <si>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</si>
  <si>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</si>
  <si>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</si>
  <si>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</si>
  <si>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</si>
  <si>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</si>
  <si>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</si>
  <si>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</si>
  <si>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</si>
  <si>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</si>
  <si>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</si>
  <si>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</si>
  <si>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</si>
  <si>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</si>
  <si>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</si>
  <si>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</si>
  <si>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</si>
  <si>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</si>
  <si>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</si>
  <si>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</si>
  <si>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</si>
  <si>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</si>
  <si>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</si>
  <si>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</si>
  <si>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</si>
  <si>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</si>
  <si>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</si>
  <si>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</si>
  <si>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</si>
  <si>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</si>
  <si>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</si>
  <si>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</si>
  <si>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</si>
  <si>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</si>
  <si>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</si>
  <si>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</si>
  <si>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</si>
  <si>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</si>
  <si>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</si>
  <si>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</si>
  <si>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</si>
  <si>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</si>
  <si>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</si>
  <si>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</si>
  <si>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</si>
  <si>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</si>
  <si>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</si>
  <si>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</si>
  <si>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</si>
  <si>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</si>
  <si>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</si>
  <si>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</si>
  <si>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</si>
  <si>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</si>
  <si>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</si>
  <si>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</si>
  <si>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</si>
  <si>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</si>
  <si>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</si>
  <si>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</si>
  <si>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</si>
  <si>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</si>
  <si>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</si>
  <si>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</si>
  <si>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</si>
  <si>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</si>
  <si>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</si>
  <si>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</si>
  <si>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</si>
  <si>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</si>
  <si>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</si>
  <si>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</si>
  <si>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</si>
  <si>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</si>
  <si>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</si>
  <si>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</si>
  <si>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</si>
  <si>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</si>
  <si>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</si>
  <si>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</si>
  <si>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</si>
  <si>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</si>
  <si>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</si>
  <si>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</si>
  <si>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</si>
  <si>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</si>
  <si>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</si>
  <si>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</si>
  <si>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</si>
  <si>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</si>
  <si>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</si>
  <si>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</si>
  <si>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</si>
  <si>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</si>
  <si>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</si>
  <si>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</si>
  <si>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</si>
  <si>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</si>
  <si>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</si>
  <si>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</si>
  <si>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</si>
  <si>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</si>
  <si>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</si>
  <si>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</si>
  <si>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</si>
  <si>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</si>
  <si>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</si>
  <si>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</si>
  <si>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</si>
  <si>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</si>
  <si>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</si>
  <si>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</si>
  <si>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</si>
  <si>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</si>
  <si>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</si>
  <si>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</si>
  <si>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</si>
  <si>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</si>
  <si>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</si>
  <si>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</si>
  <si>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</si>
  <si>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</si>
  <si>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</si>
  <si>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</si>
  <si>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</si>
  <si>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</si>
  <si>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</si>
  <si>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</si>
  <si>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</si>
  <si>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</si>
  <si>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</si>
  <si>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</si>
  <si>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</si>
  <si>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</si>
  <si>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</si>
  <si>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</si>
  <si>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</si>
  <si>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</si>
  <si>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</si>
  <si>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</si>
  <si>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</si>
  <si>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</si>
  <si>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</si>
  <si>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</si>
  <si>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</si>
  <si>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</si>
  <si>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</si>
  <si>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</si>
  <si>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</si>
  <si>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</si>
  <si>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</si>
  <si>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</si>
  <si>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</si>
  <si>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</si>
  <si>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</si>
  <si>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</si>
  <si>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</si>
  <si>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</si>
  <si>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</si>
  <si>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</si>
  <si>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</si>
  <si>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</si>
  <si>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</si>
  <si>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</si>
  <si>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</si>
  <si>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</si>
  <si>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</si>
  <si>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</si>
  <si>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</si>
  <si>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</si>
  <si>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</si>
  <si>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</si>
  <si>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</si>
  <si>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</si>
  <si>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</si>
  <si>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</si>
  <si>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</si>
  <si>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</si>
  <si>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</si>
  <si>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</si>
  <si>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</si>
  <si>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</si>
  <si>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</si>
  <si>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</si>
  <si>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</si>
  <si>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</si>
  <si>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</si>
  <si>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</si>
  <si>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</si>
  <si>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</si>
  <si>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</si>
  <si>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</si>
  <si>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</si>
  <si>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</si>
  <si>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</si>
  <si>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</si>
  <si>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</si>
  <si>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</si>
  <si>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</si>
  <si>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</si>
  <si>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</si>
  <si>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</si>
  <si>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</si>
  <si>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</si>
  <si>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</si>
  <si>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</si>
  <si>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</si>
  <si>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</si>
  <si>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</si>
  <si>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</si>
  <si>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</si>
  <si>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</si>
  <si>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</si>
  <si>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</si>
  <si>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</si>
  <si>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</si>
  <si>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</si>
  <si>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</si>
  <si>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</si>
  <si>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</si>
  <si>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</si>
  <si>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</si>
  <si>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</si>
  <si>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</si>
  <si>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</si>
  <si>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</si>
  <si>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</si>
  <si>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</si>
  <si>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</si>
  <si>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</si>
  <si>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</si>
  <si>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</si>
  <si>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</si>
  <si>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</si>
  <si>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</si>
  <si>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</si>
  <si>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</si>
  <si>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</si>
  <si>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</si>
  <si>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</si>
  <si>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</si>
  <si>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</si>
  <si>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</si>
  <si>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</si>
  <si>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</si>
  <si>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</si>
  <si>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</si>
  <si>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</si>
  <si>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</si>
  <si>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</si>
  <si>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</si>
  <si>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</si>
  <si>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</si>
  <si>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</si>
  <si>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</si>
  <si>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</si>
  <si>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</si>
  <si>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</si>
  <si>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</si>
  <si>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</si>
  <si>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</si>
  <si>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</si>
  <si>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</si>
  <si>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</si>
  <si>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</si>
  <si>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</si>
  <si>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</si>
  <si>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</si>
  <si>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</si>
  <si>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</si>
  <si>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</si>
  <si>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</si>
  <si>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</si>
  <si>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</si>
  <si>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</si>
  <si>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</si>
  <si>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</si>
  <si>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</si>
  <si>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</si>
  <si>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</si>
  <si>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</si>
  <si>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</si>
  <si>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</si>
  <si>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</si>
  <si>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</si>
  <si>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</si>
  <si>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</si>
  <si>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</si>
  <si>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</si>
  <si>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</si>
  <si>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</si>
  <si>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</si>
  <si>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</si>
  <si>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</si>
  <si>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</si>
  <si>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</si>
  <si>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</si>
  <si>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</si>
  <si>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</si>
  <si>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</si>
  <si>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</si>
  <si>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</si>
  <si>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</si>
  <si>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</si>
  <si>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</si>
  <si>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</si>
  <si>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</si>
  <si>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</si>
  <si>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</si>
  <si>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</si>
  <si>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</si>
  <si>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</si>
  <si>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</si>
  <si>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</si>
  <si>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</si>
  <si>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</si>
  <si>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</si>
  <si>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</si>
  <si>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</si>
  <si>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</si>
  <si>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</si>
  <si>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</si>
  <si>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</si>
  <si>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</si>
  <si>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</si>
  <si>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</si>
  <si>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</si>
  <si>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</si>
  <si>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</si>
  <si>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</si>
  <si>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</si>
  <si>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</si>
  <si>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</si>
  <si>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</si>
  <si>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</si>
  <si>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</si>
  <si>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</si>
  <si>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</si>
  <si>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</si>
  <si>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</si>
  <si>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</si>
  <si>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</si>
  <si>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</si>
  <si>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</si>
  <si>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</si>
  <si>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</si>
  <si>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</si>
  <si>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</si>
  <si>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</si>
  <si>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</si>
  <si>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</si>
  <si>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</si>
  <si>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</si>
  <si>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</si>
  <si>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</si>
  <si>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</si>
  <si>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</si>
  <si>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</si>
  <si>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</si>
  <si>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</si>
  <si>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</si>
  <si>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</si>
  <si>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</si>
  <si>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</si>
  <si>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</si>
  <si>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</si>
  <si>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</si>
  <si>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</si>
  <si>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</si>
  <si>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</si>
  <si>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</si>
  <si>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</si>
  <si>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</si>
  <si>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</si>
  <si>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</si>
  <si>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</si>
  <si>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</si>
  <si>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</si>
  <si>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</si>
  <si>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</si>
  <si>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</si>
  <si>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</si>
  <si>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</si>
  <si>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</si>
  <si>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</si>
  <si>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</si>
  <si>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</si>
  <si>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</si>
  <si>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</si>
  <si>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</si>
  <si>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</si>
  <si>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</si>
  <si>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</si>
  <si>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</si>
  <si>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</si>
  <si>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</si>
  <si>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</si>
  <si>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</si>
  <si>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</si>
  <si>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</si>
  <si>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</si>
  <si>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</si>
  <si>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</si>
  <si>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</si>
  <si>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</si>
  <si>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</si>
  <si>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</si>
  <si>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</si>
  <si>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</si>
  <si>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</si>
  <si>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</si>
  <si>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</si>
  <si>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</si>
  <si>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</si>
  <si>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</si>
  <si>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</si>
  <si>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</si>
  <si>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</si>
  <si>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</si>
  <si>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</si>
  <si>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</si>
  <si>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</si>
  <si>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</si>
  <si>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</si>
  <si>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</si>
  <si>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</si>
  <si>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</si>
  <si>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</si>
  <si>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</si>
  <si>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</si>
  <si>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</si>
  <si>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</si>
  <si>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</si>
  <si>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</si>
  <si>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</si>
  <si>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</si>
  <si>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</si>
  <si>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</si>
  <si>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</si>
  <si>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</si>
  <si>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</si>
  <si>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</si>
  <si>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</si>
  <si>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</si>
  <si>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</si>
  <si>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</si>
  <si>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</si>
  <si>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</si>
  <si>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</si>
  <si>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</si>
  <si>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</si>
  <si>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</si>
  <si>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</si>
  <si>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</si>
  <si>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</si>
  <si>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</si>
  <si>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</si>
  <si>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</si>
  <si>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</si>
  <si>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</si>
  <si>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</si>
  <si>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</si>
  <si>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</si>
  <si>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</si>
  <si>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</si>
  <si>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</si>
  <si>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</si>
  <si>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</si>
  <si>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</si>
  <si>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</si>
  <si>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</si>
  <si>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</si>
  <si>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</si>
  <si>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</si>
  <si>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</si>
  <si>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</si>
  <si>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</si>
  <si>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</si>
  <si>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</si>
  <si>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</si>
  <si>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</si>
  <si>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</si>
  <si>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</si>
  <si>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</si>
  <si>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</si>
  <si>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</si>
  <si>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</si>
  <si>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</si>
  <si>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</si>
  <si>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</si>
  <si>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</si>
  <si>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</si>
  <si>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</si>
  <si>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</si>
  <si>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</si>
  <si>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</si>
  <si>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</si>
  <si>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</si>
  <si>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</si>
  <si>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</si>
  <si>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</si>
  <si>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</si>
  <si>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</si>
  <si>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</si>
  <si>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</si>
  <si>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</si>
  <si>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</si>
  <si>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</si>
  <si>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</si>
  <si>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</si>
  <si>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</si>
  <si>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</si>
  <si>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</si>
  <si>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</si>
  <si>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</si>
  <si>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</si>
  <si>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</si>
  <si>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</si>
  <si>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</si>
  <si>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</si>
  <si>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</si>
  <si>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</si>
  <si>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</si>
  <si>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</si>
  <si>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</si>
  <si>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</si>
  <si>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</si>
  <si>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</si>
  <si>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</si>
  <si>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</si>
  <si>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</si>
  <si>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</si>
  <si>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</si>
  <si>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</si>
  <si>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</si>
  <si>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</si>
  <si>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</si>
  <si>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</si>
  <si>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</si>
  <si>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</si>
  <si>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</si>
  <si>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</si>
  <si>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</si>
  <si>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</si>
  <si>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</si>
  <si>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</si>
  <si>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</si>
  <si>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</si>
  <si>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</si>
  <si>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</si>
  <si>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</si>
  <si>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</si>
  <si>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</si>
  <si>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</si>
  <si>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</si>
  <si>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</si>
  <si>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</si>
  <si>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</si>
  <si>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</si>
  <si>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</si>
  <si>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</si>
  <si>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</si>
  <si>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</si>
  <si>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</si>
  <si>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</si>
  <si>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</si>
  <si>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</si>
  <si>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</si>
  <si>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</si>
  <si>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</si>
  <si>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</si>
  <si>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</si>
  <si>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</si>
  <si>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</si>
  <si>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</si>
  <si>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</si>
  <si>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</si>
  <si>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</si>
  <si>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</si>
  <si>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</si>
  <si>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</si>
  <si>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</si>
  <si>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</si>
  <si>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</si>
  <si>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</si>
  <si>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</si>
  <si>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</si>
  <si>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</si>
  <si>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</si>
  <si>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</si>
  <si>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</si>
  <si>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</si>
  <si>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</si>
  <si>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</si>
  <si>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</si>
  <si>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</si>
  <si>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</si>
  <si>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</si>
  <si>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</si>
  <si>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</si>
  <si>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</si>
  <si>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</si>
  <si>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</si>
  <si>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</si>
  <si>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</si>
  <si>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</si>
  <si>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</si>
  <si>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</si>
  <si>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</si>
  <si>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</si>
  <si>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</si>
  <si>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</si>
  <si>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</si>
  <si>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</si>
  <si>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</si>
  <si>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</si>
  <si>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</si>
  <si>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</si>
  <si>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</si>
  <si>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</si>
  <si>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</si>
  <si>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</si>
  <si>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</si>
  <si>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</si>
  <si>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</si>
  <si>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</si>
  <si>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</si>
  <si>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</si>
  <si>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</si>
  <si>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</si>
  <si>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</si>
  <si>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</si>
  <si>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</si>
  <si>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</si>
  <si>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</si>
  <si>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</si>
  <si>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</si>
  <si>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</si>
  <si>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</si>
  <si>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</si>
  <si>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</si>
  <si>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</si>
  <si>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</si>
  <si>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</si>
  <si>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</si>
  <si>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</si>
  <si>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</si>
  <si>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</si>
  <si>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</si>
  <si>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</si>
  <si>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</si>
  <si>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</si>
  <si>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</si>
  <si>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</si>
  <si>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</si>
  <si>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</si>
  <si>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</si>
  <si>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</si>
  <si>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</si>
  <si>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</si>
  <si>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</si>
  <si>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</si>
  <si>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</si>
  <si>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</si>
  <si>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</si>
  <si>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</si>
  <si>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</si>
  <si>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</si>
  <si>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</si>
  <si>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</si>
  <si>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</si>
  <si>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</si>
  <si>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</si>
  <si>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</si>
  <si>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</si>
  <si>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</si>
  <si>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</si>
  <si>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</si>
  <si>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</si>
  <si>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</si>
  <si>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</si>
  <si>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</si>
  <si>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</si>
  <si>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</si>
  <si>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</si>
  <si>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</si>
  <si>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</si>
  <si>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</si>
  <si>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</si>
  <si>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</si>
  <si>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</si>
  <si>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</si>
  <si>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</si>
  <si>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</si>
  <si>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</si>
  <si>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</si>
  <si>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</si>
  <si>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</si>
  <si>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</si>
  <si>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</si>
  <si>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</si>
  <si>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</si>
  <si>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</si>
  <si>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</si>
  <si>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</si>
  <si>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</si>
  <si>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</si>
  <si>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</si>
  <si>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</si>
  <si>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</si>
  <si>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</si>
  <si>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</si>
  <si>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</si>
  <si>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</si>
  <si>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</si>
  <si>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</si>
  <si>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</si>
  <si>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</si>
  <si>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</si>
  <si>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</si>
  <si>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</si>
  <si>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</si>
  <si>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</si>
  <si>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</si>
  <si>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</si>
  <si>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</si>
  <si>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</si>
  <si>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</si>
  <si>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</si>
  <si>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</si>
  <si>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</si>
  <si>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</si>
  <si>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</si>
  <si>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</si>
  <si>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</si>
  <si>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</si>
  <si>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</si>
  <si>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</si>
  <si>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</si>
  <si>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</si>
  <si>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</si>
  <si>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</si>
  <si>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</si>
  <si>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</si>
  <si>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</si>
  <si>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</si>
  <si>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</si>
  <si>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</si>
  <si>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</si>
  <si>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</si>
  <si>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</si>
  <si>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</si>
  <si>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</si>
  <si>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</si>
  <si>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</si>
  <si>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</si>
  <si>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</si>
  <si>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</si>
  <si>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</si>
  <si>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</si>
  <si>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</si>
  <si>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</si>
  <si>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</si>
  <si>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</si>
  <si>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</si>
  <si>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</si>
  <si>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</si>
  <si>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</si>
  <si>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</si>
  <si>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</si>
  <si>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</si>
  <si>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</si>
  <si>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</si>
  <si>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</si>
  <si>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</si>
  <si>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</si>
  <si>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</si>
  <si>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</si>
  <si>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</si>
  <si>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</si>
  <si>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</si>
  <si>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</si>
  <si>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</si>
  <si>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</si>
  <si>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</si>
  <si>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</si>
  <si>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</si>
  <si>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</si>
  <si>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</si>
  <si>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</si>
  <si>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</si>
  <si>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</si>
  <si>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</si>
  <si>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</si>
  <si>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</si>
  <si>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</si>
  <si>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</si>
  <si>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</si>
  <si>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</si>
  <si>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</si>
  <si>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</si>
  <si>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</si>
  <si>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</si>
  <si>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</si>
  <si>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</si>
  <si>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</si>
  <si>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</si>
  <si>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</si>
  <si>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</si>
  <si>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</si>
  <si>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</si>
  <si>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</si>
  <si>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</si>
  <si>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</si>
  <si>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</si>
  <si>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</si>
  <si>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</si>
  <si>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</si>
  <si>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</si>
  <si>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</si>
  <si>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</si>
  <si>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</si>
  <si>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</si>
  <si>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</si>
  <si>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</si>
  <si>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</si>
  <si>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</si>
  <si>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</si>
  <si>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</si>
  <si>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</si>
  <si>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</si>
  <si>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</si>
  <si>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</si>
  <si>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</si>
  <si>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</si>
  <si>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</si>
  <si>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</si>
  <si>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</si>
  <si>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</si>
  <si>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</si>
  <si>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</si>
  <si>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</si>
  <si>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</si>
  <si>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</si>
  <si>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</si>
  <si>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</si>
  <si>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</si>
  <si>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</si>
  <si>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</si>
  <si>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</si>
  <si>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</si>
  <si>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</si>
  <si>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</si>
  <si>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</si>
  <si>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</si>
  <si>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</si>
  <si>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</si>
  <si>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</si>
  <si>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</si>
  <si>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</si>
  <si>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</si>
  <si>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</si>
  <si>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</si>
  <si>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</si>
  <si>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</si>
  <si>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</si>
  <si>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</si>
  <si>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</si>
  <si>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</si>
  <si>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</si>
  <si>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</si>
  <si>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</si>
  <si>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</si>
  <si>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</si>
  <si>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</si>
  <si>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</si>
  <si>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</si>
  <si>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</si>
  <si>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</si>
  <si>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</si>
  <si>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</si>
  <si>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</si>
  <si>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</si>
  <si>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</si>
  <si>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</si>
  <si>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</si>
  <si>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</si>
  <si>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</si>
  <si>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</si>
  <si>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</si>
  <si>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</si>
  <si>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</si>
  <si>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</si>
  <si>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</si>
  <si>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</si>
  <si>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</si>
  <si>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</si>
  <si>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</si>
  <si>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</si>
  <si>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</si>
  <si>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</si>
  <si>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</si>
  <si>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</si>
  <si>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</si>
  <si>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</si>
  <si>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</si>
  <si>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</si>
  <si>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</si>
  <si>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</si>
  <si>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</si>
  <si>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</si>
  <si>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</si>
  <si>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</si>
  <si>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</si>
  <si>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</si>
  <si>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</si>
  <si>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</si>
  <si>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</si>
  <si>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</si>
  <si>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</si>
  <si>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</si>
  <si>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</si>
  <si>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</si>
  <si>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</si>
  <si>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</si>
  <si>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</si>
  <si>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</si>
  <si>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</si>
  <si>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</si>
  <si>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</si>
  <si>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</si>
  <si>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</si>
  <si>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</si>
  <si>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</si>
  <si>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</si>
  <si>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</si>
  <si>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</si>
  <si>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</si>
  <si>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</si>
  <si>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</si>
  <si>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</si>
  <si>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</si>
  <si>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</si>
  <si>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</si>
  <si>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</si>
  <si>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</si>
  <si>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</si>
  <si>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</si>
  <si>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</si>
  <si>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</si>
  <si>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</si>
  <si>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</si>
  <si>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</si>
  <si>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</si>
  <si>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</si>
  <si>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</si>
  <si>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</si>
  <si>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</si>
  <si>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</si>
  <si>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</si>
  <si>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</si>
  <si>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</si>
  <si>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</si>
  <si>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</si>
  <si>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</si>
  <si>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</si>
  <si>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</si>
  <si>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</si>
  <si>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</si>
  <si>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</si>
  <si>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</si>
  <si>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</si>
  <si>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</si>
  <si>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</si>
  <si>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</si>
  <si>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</si>
  <si>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</si>
  <si>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</si>
  <si>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</si>
  <si>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</si>
  <si>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</si>
  <si>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</si>
  <si>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</si>
  <si>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</si>
  <si>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</si>
  <si>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</si>
  <si>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</si>
  <si>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</si>
  <si>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</si>
  <si>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</si>
  <si>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</si>
  <si>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</si>
  <si>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</si>
  <si>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</si>
  <si>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</si>
  <si>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</si>
  <si>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</si>
  <si>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</si>
  <si>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</si>
  <si>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</si>
  <si>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</si>
  <si>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</si>
  <si>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</si>
  <si>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</si>
  <si>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</si>
  <si>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</si>
  <si>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</si>
  <si>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</si>
  <si>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</si>
  <si>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</si>
  <si>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</si>
  <si>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</si>
  <si>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</si>
  <si>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</si>
  <si>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</si>
  <si>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</si>
  <si>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</si>
  <si>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</si>
  <si>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</si>
  <si>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</si>
  <si>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</si>
  <si>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</si>
  <si>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</si>
  <si>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</si>
  <si>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</si>
  <si>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</si>
  <si>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</si>
  <si>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</si>
  <si>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</si>
  <si>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</si>
  <si>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</si>
  <si>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</si>
  <si>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</si>
  <si>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</si>
  <si>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</si>
  <si>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</si>
  <si>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</si>
  <si>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</si>
  <si>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</si>
  <si>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</si>
  <si>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</si>
  <si>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</si>
  <si>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</si>
  <si>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</si>
  <si>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</si>
  <si>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</si>
  <si>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</si>
  <si>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</si>
  <si>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</si>
  <si>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</si>
  <si>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</si>
  <si>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</si>
  <si>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</si>
  <si>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</si>
  <si>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</si>
  <si>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</si>
  <si>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</si>
  <si>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</si>
  <si>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</si>
  <si>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</si>
  <si>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</si>
  <si>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</si>
  <si>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</si>
  <si>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</si>
  <si>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</si>
  <si>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</si>
  <si>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</si>
  <si>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</si>
  <si>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</si>
  <si>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</si>
  <si>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</si>
  <si>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</si>
  <si>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</si>
  <si>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</si>
  <si>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</si>
  <si>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</si>
  <si>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</si>
  <si>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</si>
  <si>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</si>
  <si>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</si>
  <si>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</si>
  <si>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</si>
  <si>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</si>
  <si>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</si>
  <si>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</si>
  <si>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</si>
  <si>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</si>
  <si>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</si>
  <si>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</si>
  <si>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</si>
  <si>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</si>
  <si>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</si>
  <si>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</si>
  <si>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</si>
  <si>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</si>
  <si>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</si>
  <si>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</si>
  <si>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</si>
  <si>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</si>
  <si>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</si>
  <si>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</si>
  <si>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</si>
  <si>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</si>
  <si>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</si>
  <si>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</si>
  <si>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</si>
  <si>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</si>
  <si>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</si>
  <si>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</si>
  <si>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</si>
  <si>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</si>
  <si>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</si>
  <si>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</si>
  <si>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</si>
  <si>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</si>
  <si>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</si>
  <si>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</si>
  <si>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</si>
  <si>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</si>
  <si>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</si>
  <si>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</si>
  <si>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</si>
  <si>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</si>
  <si>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</si>
  <si>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</si>
  <si>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</si>
  <si>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</si>
  <si>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</si>
  <si>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</si>
  <si>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</si>
  <si>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</si>
  <si>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</si>
  <si>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</si>
  <si>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</si>
  <si>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</si>
  <si>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</si>
  <si>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</si>
  <si>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</si>
  <si>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</si>
  <si>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</si>
  <si>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</si>
  <si>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</si>
  <si>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</si>
  <si>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</si>
  <si>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</si>
  <si>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</si>
  <si>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</si>
  <si>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</si>
  <si>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</si>
  <si>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</si>
  <si>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</si>
  <si>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</si>
  <si>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</si>
  <si>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</si>
  <si>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</si>
  <si>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</si>
  <si>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</si>
  <si>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</si>
  <si>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</si>
  <si>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</si>
  <si>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</si>
  <si>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</si>
  <si>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</si>
  <si>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</si>
  <si>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</si>
  <si>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</si>
  <si>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</si>
  <si>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</si>
  <si>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</si>
  <si>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</si>
  <si>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</si>
  <si>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</si>
  <si>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</si>
  <si>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</si>
  <si>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</si>
  <si>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</si>
  <si>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</si>
  <si>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</si>
  <si>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</si>
  <si>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</si>
  <si>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</si>
  <si>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</si>
  <si>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</si>
  <si>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</si>
  <si>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</si>
  <si>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</si>
  <si>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</si>
  <si>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</si>
  <si>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</si>
  <si>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</si>
  <si>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</si>
  <si>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</si>
  <si>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</si>
  <si>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</si>
  <si>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</si>
  <si>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</si>
  <si>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</si>
  <si>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</si>
  <si>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</si>
  <si>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</si>
  <si>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</si>
  <si>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</si>
  <si>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</si>
  <si>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</si>
  <si>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</si>
  <si>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</si>
  <si>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</si>
  <si>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</si>
  <si>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</si>
  <si>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</si>
  <si>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</si>
  <si>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</si>
  <si>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</si>
  <si>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</si>
  <si>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</si>
  <si>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</si>
  <si>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</si>
  <si>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</si>
  <si>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</si>
  <si>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</si>
  <si>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</si>
  <si>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</si>
  <si>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</si>
  <si>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</si>
  <si>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</si>
  <si>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</si>
  <si>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</si>
  <si>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</si>
  <si>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</si>
  <si>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</si>
  <si>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</si>
  <si>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</si>
  <si>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</si>
  <si>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</si>
  <si>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</si>
  <si>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</si>
  <si>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</si>
  <si>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</si>
  <si>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</si>
  <si>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</si>
  <si>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</si>
  <si>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</si>
  <si>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</si>
  <si>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</si>
  <si>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</si>
  <si>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</si>
  <si>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</si>
  <si>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</si>
  <si>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</si>
  <si>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</si>
  <si>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</si>
  <si>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</si>
  <si>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</si>
  <si>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</si>
  <si>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</si>
  <si>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</si>
  <si>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</si>
  <si>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</si>
  <si>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</si>
  <si>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</si>
  <si>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</si>
  <si>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</si>
  <si>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</si>
  <si>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</si>
  <si>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</si>
  <si>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</si>
  <si>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</si>
  <si>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</si>
  <si>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</si>
  <si>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</si>
  <si>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</si>
  <si>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</si>
  <si>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</si>
  <si>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</si>
  <si>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</si>
  <si>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</si>
  <si>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</si>
  <si>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</si>
  <si>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</si>
  <si>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</si>
  <si>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</si>
  <si>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</si>
  <si>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</si>
  <si>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</si>
  <si>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</si>
  <si>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</si>
  <si>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</si>
  <si>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</si>
  <si>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</si>
  <si>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</si>
  <si>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</si>
  <si>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</si>
  <si>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</si>
  <si>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</si>
  <si>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</si>
  <si>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</si>
  <si>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</si>
  <si>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</si>
  <si>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</si>
  <si>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</si>
  <si>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</si>
  <si>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</si>
  <si>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</si>
  <si>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</si>
  <si>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</si>
  <si>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</si>
  <si>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</si>
  <si>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</si>
  <si>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</si>
  <si>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</si>
  <si>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</si>
  <si>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</si>
  <si>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</si>
  <si>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</si>
  <si>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</si>
  <si>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</si>
  <si>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</si>
  <si>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</si>
  <si>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</si>
  <si>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</si>
  <si>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</si>
  <si>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</si>
  <si>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</si>
  <si>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</si>
  <si>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</si>
  <si>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</si>
  <si>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</si>
  <si>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</si>
  <si>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</si>
  <si>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</si>
  <si>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</si>
  <si>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</si>
  <si>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</si>
  <si>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</si>
  <si>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</si>
  <si>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</si>
  <si>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</si>
  <si>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</si>
  <si>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</si>
  <si>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</si>
  <si>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</si>
  <si>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</si>
  <si>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</si>
  <si>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</si>
  <si>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</si>
  <si>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</si>
  <si>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</si>
  <si>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</si>
  <si>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</si>
  <si>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</si>
  <si>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</si>
  <si>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</si>
  <si>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</si>
  <si>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</si>
  <si>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</si>
  <si>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</si>
  <si>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</si>
  <si>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</si>
  <si>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</si>
  <si>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</si>
  <si>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</si>
  <si>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</si>
  <si>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</si>
  <si>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</si>
  <si>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</si>
  <si>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</si>
  <si>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</si>
  <si>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</si>
  <si>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</si>
  <si>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</si>
  <si>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</si>
  <si>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</si>
  <si>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</si>
  <si>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</si>
  <si>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</si>
  <si>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</si>
  <si>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</si>
  <si>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</si>
  <si>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</si>
  <si>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</si>
  <si>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</si>
  <si>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</si>
  <si>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</si>
  <si>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</si>
  <si>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</si>
  <si>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</si>
  <si>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</si>
  <si>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</si>
  <si>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</si>
  <si>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</si>
  <si>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</si>
  <si>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</si>
  <si>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</si>
  <si>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</si>
  <si>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</si>
  <si>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</si>
  <si>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</si>
  <si>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</si>
  <si>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</si>
  <si>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</si>
  <si>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</si>
  <si>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</si>
  <si>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</si>
  <si>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</si>
  <si>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</si>
  <si>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</si>
  <si>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</si>
  <si>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</si>
  <si>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</si>
  <si>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</si>
  <si>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</si>
  <si>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</si>
  <si>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</si>
  <si>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</si>
  <si>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</si>
  <si>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</si>
  <si>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</si>
  <si>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</si>
  <si>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</si>
  <si>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</si>
  <si>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</si>
  <si>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</si>
  <si>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</si>
  <si>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</si>
  <si>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</si>
  <si>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</si>
  <si>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</si>
  <si>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</si>
  <si>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</si>
  <si>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</si>
  <si>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</si>
  <si>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</si>
  <si>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</si>
  <si>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</si>
  <si>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</si>
  <si>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</si>
  <si>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</si>
  <si>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</si>
  <si>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</si>
  <si>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</si>
  <si>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</si>
  <si>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</si>
  <si>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</si>
  <si>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</si>
  <si>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</si>
  <si>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</si>
  <si>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</si>
  <si>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</si>
  <si>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</si>
  <si>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</si>
  <si>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</si>
  <si>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</si>
  <si>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</si>
  <si>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</si>
  <si>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</si>
  <si>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</si>
  <si>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</si>
  <si>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</si>
  <si>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</si>
  <si>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</si>
  <si>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</si>
  <si>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</si>
  <si>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</si>
  <si>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</si>
  <si>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</si>
  <si>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</si>
  <si>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</si>
  <si>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</si>
  <si>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</si>
  <si>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</si>
  <si>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</si>
  <si>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</si>
  <si>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</si>
  <si>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</si>
  <si>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</si>
  <si>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</si>
  <si>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</si>
  <si>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</si>
  <si>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</si>
  <si>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</si>
  <si>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</si>
  <si>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</si>
  <si>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</si>
  <si>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</si>
  <si>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</si>
  <si>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</si>
  <si>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</si>
  <si>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</si>
  <si>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</si>
  <si>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</si>
  <si>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</si>
  <si>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</si>
  <si>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</si>
  <si>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</si>
  <si>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</si>
  <si>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</si>
  <si>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</si>
  <si>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</si>
  <si>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</si>
  <si>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</si>
  <si>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</si>
  <si>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</si>
  <si>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</si>
  <si>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</si>
  <si>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</si>
  <si>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</si>
  <si>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</si>
  <si>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</si>
  <si>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</si>
  <si>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</si>
  <si>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</si>
  <si>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</si>
  <si>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</si>
  <si>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</si>
  <si>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</si>
  <si>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</si>
  <si>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</si>
  <si>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</si>
  <si>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</si>
  <si>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</si>
  <si>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</si>
  <si>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</si>
  <si>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</si>
  <si>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</si>
  <si>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</si>
  <si>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</si>
  <si>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</si>
  <si>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</si>
  <si>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</si>
  <si>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</si>
  <si>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</si>
  <si>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</si>
  <si>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</si>
  <si>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</si>
  <si>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</si>
  <si>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</si>
  <si>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</si>
  <si>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</si>
  <si>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</si>
  <si>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</si>
  <si>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</si>
  <si>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</si>
  <si>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</si>
  <si>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</si>
  <si>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</si>
  <si>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</si>
  <si>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</si>
  <si>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</si>
  <si>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</si>
  <si>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</si>
  <si>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</si>
  <si>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</si>
  <si>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</si>
  <si>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</si>
  <si>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</si>
  <si>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</si>
  <si>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</si>
  <si>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</si>
  <si>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</si>
  <si>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</si>
  <si>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</si>
  <si>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</si>
  <si>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</si>
  <si>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</si>
  <si>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</si>
  <si>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</si>
  <si>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</si>
  <si>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</si>
  <si>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</si>
  <si>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</si>
  <si>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</si>
  <si>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</si>
  <si>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</si>
  <si>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</si>
  <si>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</si>
  <si>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</si>
  <si>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</si>
  <si>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</si>
  <si>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</si>
  <si>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</si>
  <si>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</si>
  <si>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</si>
  <si>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</si>
  <si>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</si>
  <si>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</si>
  <si>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</si>
  <si>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</si>
  <si>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</si>
  <si>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</si>
  <si>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</si>
  <si>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</si>
  <si>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</si>
  <si>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</si>
  <si>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</si>
  <si>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</si>
  <si>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</si>
  <si>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</si>
  <si>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</si>
  <si>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</si>
  <si>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</si>
  <si>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</si>
  <si>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</si>
  <si>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</si>
  <si>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</si>
  <si>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</si>
  <si>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</si>
  <si>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</si>
  <si>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</si>
  <si>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</si>
  <si>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</si>
  <si>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</si>
  <si>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</si>
  <si>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</si>
  <si>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</si>
  <si>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</si>
  <si>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</si>
  <si>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</si>
  <si>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</si>
  <si>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</si>
  <si>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</si>
  <si>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</si>
  <si>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</si>
  <si>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</si>
  <si>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</si>
  <si>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</si>
  <si>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</si>
  <si>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</si>
  <si>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</si>
  <si>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</si>
  <si>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</si>
  <si>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</si>
  <si>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</si>
  <si>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</si>
  <si>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</si>
  <si>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</si>
  <si>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</si>
  <si>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</si>
  <si>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</si>
  <si>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</si>
  <si>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</si>
  <si>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</si>
  <si>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</si>
  <si>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</si>
  <si>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</si>
  <si>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</si>
  <si>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</si>
  <si>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</si>
  <si>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</si>
  <si>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</si>
  <si>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</si>
  <si>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</si>
  <si>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</si>
  <si>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</si>
  <si>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</si>
  <si>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</si>
  <si>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</si>
  <si>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</si>
  <si>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</si>
  <si>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</si>
  <si>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</si>
  <si>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</si>
  <si>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</si>
  <si>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</si>
  <si>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</si>
  <si>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</si>
  <si>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</si>
  <si>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</si>
  <si>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</si>
  <si>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</si>
  <si>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</si>
  <si>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</si>
  <si>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</si>
  <si>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</si>
  <si>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</si>
  <si>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</si>
  <si>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</si>
  <si>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</si>
  <si>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</si>
  <si>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</si>
  <si>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</si>
  <si>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</si>
  <si>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</si>
  <si>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</si>
  <si>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</si>
  <si>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</si>
  <si>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</si>
  <si>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</si>
  <si>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</si>
  <si>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</si>
  <si>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</si>
  <si>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</si>
  <si>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</si>
  <si>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</si>
  <si>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</si>
  <si>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</si>
  <si>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</si>
  <si>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</si>
  <si>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</si>
  <si>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</si>
  <si>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</si>
  <si>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</si>
  <si>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</si>
  <si>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</si>
  <si>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</si>
  <si>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</si>
  <si>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</si>
  <si>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</si>
  <si>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</si>
  <si>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</si>
  <si>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</si>
  <si>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</si>
  <si>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</si>
  <si>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</si>
  <si>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</si>
  <si>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</si>
  <si>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</si>
  <si>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</si>
  <si>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</si>
  <si>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</si>
  <si>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</si>
  <si>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</si>
  <si>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</si>
  <si>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</si>
  <si>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</si>
  <si>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</si>
  <si>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</si>
  <si>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</si>
  <si>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</si>
  <si>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</si>
  <si>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</si>
  <si>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</si>
  <si>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</si>
  <si>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</si>
  <si>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</si>
  <si>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</si>
  <si>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</si>
  <si>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</si>
  <si>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</si>
  <si>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</si>
  <si>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</si>
  <si>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</si>
  <si>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</si>
  <si>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</si>
  <si>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</si>
  <si>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</si>
  <si>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</si>
  <si>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</si>
  <si>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</si>
  <si>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</si>
  <si>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</si>
  <si>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</si>
  <si>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</si>
  <si>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</si>
  <si>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</si>
  <si>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</si>
  <si>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</si>
  <si>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</si>
  <si>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</si>
  <si>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</si>
  <si>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</si>
  <si>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</si>
  <si>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</si>
  <si>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</si>
  <si>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</si>
  <si>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</si>
  <si>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</si>
  <si>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</si>
  <si>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</si>
  <si>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</si>
  <si>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</si>
  <si>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</si>
  <si>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</si>
  <si>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</si>
  <si>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</si>
  <si>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</si>
  <si>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</si>
  <si>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</si>
  <si>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</si>
  <si>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</si>
  <si>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</si>
  <si>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</si>
  <si>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</si>
  <si>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</si>
  <si>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</si>
  <si>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</si>
  <si>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</si>
  <si>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</si>
  <si>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</si>
  <si>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</si>
  <si>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</si>
  <si>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</si>
  <si>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</si>
  <si>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</si>
  <si>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</si>
  <si>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</si>
  <si>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</si>
  <si>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</si>
  <si>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</si>
  <si>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</si>
  <si>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</si>
  <si>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</si>
  <si>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</si>
  <si>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</si>
  <si>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</si>
  <si>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</si>
  <si>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</si>
  <si>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</si>
  <si>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</si>
  <si>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</si>
  <si>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</si>
  <si>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</si>
  <si>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</si>
  <si>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</si>
  <si>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</si>
  <si>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</si>
  <si>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</si>
  <si>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</si>
  <si>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</si>
  <si>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</si>
  <si>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</si>
  <si>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</si>
  <si>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</si>
  <si>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</si>
  <si>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</si>
  <si>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</si>
  <si>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</si>
  <si>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</si>
  <si>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</si>
  <si>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</si>
  <si>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</si>
  <si>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</si>
  <si>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</si>
  <si>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</si>
  <si>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</si>
  <si>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</si>
  <si>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</si>
  <si>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</si>
  <si>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</si>
  <si>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</si>
  <si>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</si>
  <si>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</si>
  <si>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</si>
  <si>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</si>
  <si>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</si>
  <si>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</si>
  <si>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</si>
  <si>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</si>
  <si>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</si>
  <si>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</si>
  <si>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</si>
  <si>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</si>
  <si>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</si>
  <si>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</si>
  <si>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</si>
  <si>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</si>
  <si>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</si>
  <si>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</si>
  <si>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</si>
  <si>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</si>
  <si>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</si>
  <si>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</si>
  <si>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</si>
  <si>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</si>
  <si>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</si>
  <si>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</si>
  <si>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</si>
  <si>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</si>
  <si>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</si>
  <si>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</si>
  <si>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</si>
  <si>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</si>
  <si>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</si>
  <si>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</si>
  <si>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</si>
  <si>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</si>
  <si>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</si>
  <si>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</si>
  <si>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</si>
  <si>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</si>
  <si>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</si>
  <si>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</si>
  <si>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</si>
  <si>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</si>
  <si>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</si>
  <si>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</si>
  <si>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</si>
  <si>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</si>
  <si>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</si>
  <si>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</si>
  <si>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</si>
  <si>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</si>
  <si>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</si>
  <si>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</si>
  <si>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</si>
  <si>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</si>
  <si>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</si>
  <si>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</si>
  <si>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</si>
  <si>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</si>
  <si>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</si>
  <si>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</si>
  <si>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</si>
  <si>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</si>
  <si>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</si>
  <si>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</si>
  <si>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</si>
  <si>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</si>
  <si>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</si>
  <si>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</si>
  <si>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</si>
  <si>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</si>
  <si>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</si>
  <si>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</si>
  <si>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</si>
  <si>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</si>
  <si>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</si>
  <si>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</si>
  <si>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</si>
  <si>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</si>
  <si>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</si>
  <si>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</si>
  <si>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</si>
  <si>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</si>
  <si>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</si>
  <si>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</si>
  <si>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</si>
  <si>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</si>
  <si>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</si>
  <si>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</si>
  <si>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</si>
  <si>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</si>
  <si>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</si>
  <si>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</si>
  <si>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</si>
  <si>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</si>
  <si>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</si>
  <si>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</si>
  <si>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</si>
  <si>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</si>
  <si>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</si>
  <si>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</si>
  <si>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</si>
  <si>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</si>
  <si>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</si>
  <si>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</si>
  <si>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</si>
  <si>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</si>
  <si>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</si>
  <si>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</si>
  <si>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</si>
  <si>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</si>
  <si>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</si>
  <si>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</si>
  <si>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</si>
  <si>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</si>
  <si>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</si>
  <si>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</si>
  <si>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</si>
  <si>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</si>
  <si>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</si>
  <si>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</si>
  <si>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</si>
  <si>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</si>
  <si>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</si>
  <si>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</si>
  <si>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</si>
  <si>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</si>
  <si>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</si>
  <si>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</si>
  <si>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</si>
  <si>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</si>
  <si>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</si>
  <si>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</si>
  <si>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</si>
  <si>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</si>
  <si>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</si>
  <si>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</si>
  <si>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</si>
  <si>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</si>
  <si>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</si>
  <si>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</si>
  <si>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</si>
  <si>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</si>
  <si>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</si>
  <si>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</si>
  <si>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</si>
  <si>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</si>
  <si>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</si>
  <si>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</si>
  <si>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</si>
  <si>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</si>
  <si>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</si>
  <si>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</si>
  <si>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</si>
  <si>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</si>
  <si>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</si>
  <si>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</si>
  <si>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</si>
  <si>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</si>
  <si>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</si>
  <si>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</si>
  <si>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</si>
  <si>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</si>
  <si>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</si>
  <si>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</si>
  <si>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</si>
  <si>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</si>
  <si>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</si>
  <si>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</si>
  <si>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</si>
  <si>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</si>
  <si>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</si>
  <si>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</si>
  <si>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</si>
  <si>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</si>
  <si>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</si>
  <si>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</si>
  <si>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</si>
  <si>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</si>
  <si>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</si>
  <si>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</si>
  <si>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</si>
  <si>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</si>
  <si>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</si>
  <si>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</si>
  <si>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</si>
  <si>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</si>
  <si>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</si>
  <si>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</si>
  <si>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</si>
  <si>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</si>
  <si>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</si>
  <si>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</si>
  <si>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</si>
  <si>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</si>
  <si>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</si>
  <si>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</si>
  <si>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</si>
  <si>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</si>
  <si>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</si>
  <si>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</si>
  <si>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</si>
  <si>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</si>
  <si>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</si>
  <si>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</si>
  <si>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</si>
  <si>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</si>
  <si>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</si>
  <si>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</si>
  <si>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</si>
  <si>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</si>
  <si>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</si>
  <si>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</si>
  <si>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</si>
  <si>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</si>
  <si>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</si>
  <si>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</si>
  <si>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</si>
  <si>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</si>
  <si>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</si>
  <si>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</si>
  <si>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</si>
  <si>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</si>
  <si>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</si>
  <si>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</si>
  <si>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</si>
  <si>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</si>
  <si>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</si>
  <si>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</si>
  <si>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</si>
  <si>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</si>
  <si>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</si>
  <si>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</si>
  <si>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</si>
  <si>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</si>
  <si>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</si>
  <si>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</si>
  <si>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</si>
  <si>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</si>
  <si>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</si>
  <si>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</si>
  <si>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</si>
  <si>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</si>
  <si>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</si>
  <si>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</si>
  <si>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</si>
  <si>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</si>
  <si>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</si>
  <si>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</si>
  <si>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</si>
  <si>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</si>
  <si>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</si>
  <si>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</si>
  <si>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</si>
  <si>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</si>
  <si>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</si>
  <si>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</si>
  <si>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</si>
  <si>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</si>
  <si>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</si>
  <si>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</si>
  <si>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</si>
  <si>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</si>
  <si>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</si>
  <si>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</si>
  <si>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</si>
  <si>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</si>
  <si>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</si>
  <si>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</si>
  <si>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</si>
  <si>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</si>
  <si>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</si>
  <si>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</si>
  <si>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</si>
  <si>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</si>
  <si>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</si>
  <si>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</si>
  <si>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</si>
  <si>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</si>
  <si>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</si>
  <si>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</si>
  <si>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</si>
  <si>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</si>
  <si>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</si>
  <si>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</si>
  <si>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</si>
  <si>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</si>
  <si>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</si>
  <si>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</si>
  <si>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</si>
  <si>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</si>
  <si>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</si>
  <si>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</si>
  <si>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</si>
  <si>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</si>
  <si>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</si>
  <si>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</si>
  <si>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</si>
  <si>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</si>
  <si>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</si>
  <si>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</si>
  <si>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</si>
  <si>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</si>
  <si>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</si>
  <si>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</si>
  <si>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</si>
  <si>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</si>
  <si>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</si>
  <si>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</si>
  <si>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</si>
  <si>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</si>
  <si>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</si>
  <si>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</si>
  <si>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</si>
  <si>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</si>
  <si>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</si>
  <si>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</si>
  <si>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</si>
  <si>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</si>
  <si>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</si>
  <si>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</si>
  <si>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</si>
  <si>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</si>
  <si>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</si>
  <si>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</si>
  <si>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</si>
  <si>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</si>
  <si>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</si>
  <si>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</si>
  <si>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</si>
  <si>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</si>
  <si>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</si>
  <si>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</si>
  <si>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</si>
  <si>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</si>
  <si>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</si>
  <si>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</si>
  <si>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</si>
  <si>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</si>
  <si>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</si>
  <si>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</si>
  <si>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</si>
  <si>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</si>
  <si>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</si>
  <si>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</si>
  <si>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</si>
  <si>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</si>
  <si>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</si>
  <si>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</si>
  <si>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</si>
  <si>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</si>
  <si>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</si>
  <si>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</si>
  <si>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</si>
  <si>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</si>
  <si>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</si>
  <si>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</si>
  <si>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</si>
  <si>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</si>
  <si>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</si>
  <si>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</si>
  <si>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</si>
  <si>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</si>
  <si>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</si>
  <si>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</si>
  <si>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</si>
  <si>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</si>
  <si>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</si>
  <si>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</si>
  <si>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</si>
  <si>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</si>
  <si>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</si>
  <si>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</si>
  <si>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</si>
  <si>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</si>
  <si>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</si>
  <si>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</si>
  <si>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</si>
  <si>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</si>
  <si>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</si>
  <si>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</si>
  <si>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</si>
  <si>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</si>
  <si>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</si>
  <si>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</si>
  <si>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</si>
  <si>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</si>
  <si>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</si>
  <si>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</si>
  <si>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</si>
  <si>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</si>
  <si>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</si>
  <si>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</si>
  <si>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</si>
  <si>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</si>
  <si>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</si>
  <si>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</si>
  <si>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</si>
  <si>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</si>
  <si>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</si>
  <si>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</si>
  <si>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</si>
  <si>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</si>
  <si>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</si>
  <si>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</si>
  <si>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</si>
  <si>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</si>
  <si>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</si>
  <si>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</si>
  <si>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</si>
  <si>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</si>
  <si>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</si>
  <si>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</si>
  <si>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</si>
  <si>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</si>
  <si>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</si>
  <si>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</si>
  <si>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</si>
  <si>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</si>
  <si>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</si>
  <si>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</si>
  <si>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</si>
  <si>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</si>
  <si>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</si>
  <si>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</si>
  <si>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</si>
  <si>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</si>
  <si>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</si>
  <si>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</si>
  <si>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</si>
  <si>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</si>
  <si>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</si>
  <si>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</si>
  <si>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</si>
  <si>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</si>
  <si>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</si>
  <si>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</si>
  <si>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</si>
  <si>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</si>
  <si>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</si>
  <si>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</si>
  <si>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</si>
  <si>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</si>
  <si>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</si>
  <si>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</si>
  <si>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</si>
  <si>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</si>
  <si>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</si>
  <si>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</si>
  <si>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</si>
  <si>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</si>
  <si>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</si>
  <si>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</si>
  <si>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</si>
  <si>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</si>
  <si>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</si>
  <si>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</si>
  <si>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</si>
  <si>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</si>
  <si>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</si>
  <si>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</si>
  <si>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</si>
  <si>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</si>
  <si>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</si>
  <si>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</si>
  <si>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</si>
  <si>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</si>
  <si>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</si>
  <si>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</si>
  <si>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</si>
  <si>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</si>
  <si>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</si>
  <si>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</si>
  <si>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</si>
  <si>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</si>
  <si>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</si>
  <si>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</si>
  <si>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</si>
  <si>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</si>
  <si>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</si>
  <si>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</si>
  <si>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</si>
  <si>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</si>
  <si>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</si>
  <si>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</si>
  <si>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</si>
  <si>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</si>
  <si>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</si>
  <si>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</si>
  <si>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</si>
  <si>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</si>
  <si>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</si>
  <si>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</si>
  <si>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</si>
  <si>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</si>
  <si>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</si>
  <si>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</si>
  <si>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</si>
  <si>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</si>
  <si>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</si>
  <si>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</si>
  <si>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</si>
  <si>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</si>
  <si>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</si>
  <si>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</si>
  <si>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</si>
  <si>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</si>
  <si>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</si>
  <si>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</si>
  <si>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</si>
  <si>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</si>
  <si>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</si>
  <si>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</si>
  <si>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</si>
  <si>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</si>
  <si>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</si>
  <si>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</si>
  <si>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</si>
  <si>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</si>
  <si>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</si>
  <si>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</si>
  <si>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</si>
  <si>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</si>
  <si>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</si>
  <si>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</si>
  <si>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</si>
  <si>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</si>
  <si>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</si>
  <si>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</si>
  <si>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</si>
  <si>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</si>
  <si>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</si>
  <si>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</si>
  <si>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</si>
  <si>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</si>
  <si>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</si>
  <si>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</si>
  <si>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</si>
  <si>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</si>
  <si>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</si>
  <si>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</si>
  <si>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</si>
  <si>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</si>
  <si>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</si>
  <si>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</si>
  <si>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</si>
  <si>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</si>
  <si>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</si>
  <si>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</si>
  <si>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</si>
  <si>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</si>
  <si>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</si>
  <si>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</si>
  <si>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</si>
  <si>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</si>
  <si>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</si>
  <si>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</si>
  <si>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</si>
  <si>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</si>
  <si>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</si>
  <si>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</si>
  <si>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</si>
  <si>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</si>
  <si>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</si>
  <si>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</si>
  <si>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</si>
  <si>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</si>
  <si>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</si>
  <si>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</si>
  <si>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</si>
  <si>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</si>
  <si>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</si>
  <si>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</si>
  <si>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</si>
  <si>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</si>
  <si>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</si>
  <si>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</si>
  <si>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</si>
  <si>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</si>
  <si>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</si>
  <si>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</si>
  <si>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</si>
  <si>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</si>
  <si>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</si>
  <si>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</si>
  <si>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</si>
  <si>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</si>
  <si>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</si>
  <si>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</si>
  <si>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</si>
  <si>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</si>
  <si>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</si>
  <si>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</si>
  <si>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</si>
  <si>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</si>
  <si>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</si>
  <si>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</si>
  <si>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</si>
  <si>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</si>
  <si>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</si>
  <si>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</si>
  <si>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</si>
  <si>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</si>
  <si>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</si>
  <si>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</si>
  <si>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</si>
  <si>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</si>
  <si>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</si>
  <si>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</si>
  <si>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</si>
  <si>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</si>
  <si>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</si>
  <si>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</si>
  <si>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</si>
  <si>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</si>
  <si>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</si>
  <si>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</si>
  <si>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</si>
  <si>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</si>
  <si>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</si>
  <si>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</si>
  <si>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</si>
  <si>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</si>
  <si>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</si>
  <si>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</si>
  <si>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</si>
  <si>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</si>
  <si>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</si>
  <si>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</si>
  <si>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</si>
  <si>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</si>
  <si>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</si>
  <si>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</si>
  <si>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</si>
  <si>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</si>
  <si>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</si>
  <si>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</si>
  <si>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</si>
  <si>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</si>
  <si>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</si>
  <si>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</si>
  <si>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</si>
  <si>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</si>
  <si>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</si>
  <si>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</si>
  <si>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</si>
  <si>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</si>
  <si>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</si>
  <si>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</si>
  <si>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</si>
  <si>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</si>
  <si>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</si>
  <si>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</si>
  <si>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</si>
  <si>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</si>
  <si>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</si>
  <si>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</si>
  <si>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</si>
  <si>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</si>
  <si>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</si>
  <si>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</si>
  <si>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</si>
  <si>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</si>
  <si>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</si>
  <si>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</si>
  <si>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</si>
  <si>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</si>
  <si>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</si>
  <si>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</si>
  <si>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</si>
  <si>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</si>
  <si>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</si>
  <si>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</si>
  <si>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</si>
  <si>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</si>
  <si>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</si>
  <si>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</si>
  <si>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</si>
  <si>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</si>
  <si>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</si>
  <si>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</si>
  <si>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</si>
  <si>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</si>
  <si>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</si>
  <si>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</si>
  <si>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</si>
  <si>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</si>
  <si>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</si>
  <si>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</si>
  <si>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</si>
  <si>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</si>
  <si>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</si>
  <si>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</si>
  <si>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</si>
  <si>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</si>
  <si>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</si>
  <si>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</si>
  <si>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</si>
  <si>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</si>
  <si>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</si>
  <si>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</si>
  <si>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</si>
  <si>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</si>
  <si>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</si>
  <si>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</si>
  <si>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</si>
  <si>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</si>
  <si>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</si>
  <si>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</si>
  <si>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</si>
  <si>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</si>
  <si>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</si>
  <si>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</si>
  <si>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</si>
  <si>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</si>
  <si>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</si>
  <si>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</si>
  <si>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</si>
  <si>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</si>
  <si>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</si>
  <si>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</si>
  <si>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</si>
  <si>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</si>
  <si>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</si>
  <si>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</si>
  <si>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</si>
  <si>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</si>
  <si>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</si>
  <si>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</si>
  <si>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</si>
  <si>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</si>
  <si>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</si>
  <si>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</si>
  <si>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</si>
  <si>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</si>
  <si>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</si>
  <si>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</si>
  <si>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</si>
  <si>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</si>
  <si>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</si>
  <si>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</si>
  <si>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</si>
  <si>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</si>
  <si>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</si>
  <si>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</si>
  <si>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</si>
  <si>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</si>
  <si>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</si>
  <si>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</si>
  <si>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</si>
  <si>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</si>
  <si>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</si>
  <si>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</si>
  <si>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</si>
  <si>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</si>
  <si>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</si>
  <si>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</si>
  <si>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</si>
  <si>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</si>
  <si>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</si>
  <si>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</si>
  <si>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</si>
  <si>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</si>
  <si>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</si>
  <si>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</si>
  <si>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</si>
  <si>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</si>
  <si>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</si>
  <si>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</si>
  <si>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</si>
  <si>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</si>
  <si>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</si>
  <si>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</si>
  <si>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</si>
  <si>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</si>
  <si>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</si>
  <si>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</si>
  <si>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</si>
  <si>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</si>
  <si>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</si>
  <si>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</si>
  <si>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</si>
  <si>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</si>
  <si>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</si>
  <si>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</si>
  <si>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</si>
  <si>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</si>
  <si>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</si>
  <si>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</si>
  <si>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</si>
  <si>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</si>
  <si>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</si>
  <si>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</si>
  <si>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</si>
  <si>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</si>
  <si>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</si>
  <si>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</si>
  <si>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</si>
  <si>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</si>
  <si>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</si>
  <si>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</si>
  <si>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</si>
  <si>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</si>
  <si>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</si>
  <si>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</si>
  <si>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</si>
  <si>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</si>
  <si>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</si>
  <si>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</si>
  <si>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</si>
  <si>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</si>
  <si>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</si>
  <si>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</si>
  <si>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</si>
  <si>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</si>
  <si>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</si>
  <si>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</si>
  <si>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</si>
  <si>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</si>
  <si>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</si>
  <si>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</si>
  <si>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</si>
  <si>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</si>
  <si>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</si>
  <si>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</si>
  <si>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</si>
  <si>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</si>
  <si>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</si>
  <si>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</si>
  <si>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</si>
  <si>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</si>
  <si>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</si>
  <si>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</si>
  <si>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</si>
  <si>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</si>
  <si>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</si>
  <si>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</si>
  <si>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</si>
  <si>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</si>
  <si>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</si>
  <si>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</si>
  <si>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</si>
  <si>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</si>
  <si>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</si>
  <si>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</si>
  <si>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</si>
  <si>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</si>
  <si>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</si>
  <si>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</si>
  <si>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</si>
  <si>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</si>
  <si>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</si>
  <si>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</si>
  <si>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</si>
  <si>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</si>
  <si>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</si>
  <si>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</si>
  <si>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</si>
  <si>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</si>
  <si>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</si>
  <si>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</si>
  <si>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</si>
  <si>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</si>
  <si>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</si>
  <si>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</si>
  <si>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</si>
  <si>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</si>
  <si>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</si>
  <si>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</si>
  <si>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</si>
  <si>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</si>
  <si>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</si>
  <si>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</si>
  <si>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</si>
  <si>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</si>
  <si>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</si>
  <si>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</si>
  <si>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</si>
  <si>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</si>
  <si>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</si>
  <si>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</si>
  <si>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</si>
  <si>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</si>
  <si>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</si>
  <si>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</si>
  <si>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</si>
  <si>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</si>
  <si>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</si>
  <si>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</si>
  <si>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</si>
  <si>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</si>
  <si>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</si>
  <si>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</si>
  <si>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</si>
  <si>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</si>
  <si>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</si>
  <si>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</si>
  <si>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</si>
  <si>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</si>
  <si>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</si>
  <si>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</si>
  <si>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</si>
  <si>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</si>
  <si>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</si>
  <si>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</si>
  <si>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</si>
  <si>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</si>
  <si>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</si>
  <si>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</si>
  <si>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</si>
  <si>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</si>
  <si>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</si>
  <si>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</si>
  <si>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</si>
  <si>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</si>
  <si>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</si>
  <si>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</si>
  <si>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</si>
  <si>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</si>
  <si>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</si>
  <si>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</si>
  <si>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</si>
  <si>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</si>
  <si>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</si>
  <si>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</si>
  <si>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</si>
  <si>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</si>
  <si>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</si>
  <si>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</si>
  <si>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</si>
  <si>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</si>
  <si>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</si>
  <si>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</si>
  <si>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</si>
  <si>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</si>
  <si>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</si>
  <si>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</si>
  <si>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</si>
  <si>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</si>
  <si>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</si>
  <si>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</si>
  <si>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</si>
  <si>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</si>
  <si>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</si>
  <si>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</si>
  <si>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</si>
  <si>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</si>
  <si>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</si>
  <si>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</si>
  <si>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</si>
  <si>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</si>
  <si>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</si>
  <si>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</si>
  <si>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</si>
  <si>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</si>
  <si>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</si>
  <si>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</si>
  <si>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</si>
  <si>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</si>
  <si>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</si>
  <si>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</si>
  <si>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</si>
  <si>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</si>
  <si>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</si>
  <si>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</si>
  <si>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</si>
  <si>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</si>
  <si>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</si>
  <si>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</si>
  <si>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</si>
  <si>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</si>
  <si>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</si>
  <si>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</si>
  <si>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</si>
  <si>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</si>
  <si>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</si>
  <si>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</si>
  <si>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</si>
  <si>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</si>
  <si>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</si>
  <si>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</si>
  <si>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</si>
  <si>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</si>
  <si>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</si>
  <si>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</si>
  <si>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</si>
  <si>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</si>
  <si>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</si>
  <si>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</si>
  <si>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</si>
  <si>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</si>
  <si>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</si>
  <si>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</si>
  <si>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</si>
  <si>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</si>
  <si>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</si>
  <si>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</si>
  <si>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</si>
  <si>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</si>
  <si>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</si>
  <si>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</si>
  <si>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</si>
  <si>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</si>
  <si>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</si>
  <si>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</si>
  <si>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</si>
  <si>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</si>
  <si>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</si>
  <si>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</si>
  <si>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</si>
  <si>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</si>
  <si>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</si>
  <si>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</si>
  <si>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</si>
  <si>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</si>
  <si>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</si>
  <si>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</si>
  <si>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</si>
  <si>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</si>
  <si>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</si>
  <si>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</si>
  <si>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</si>
  <si>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</si>
  <si>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</si>
  <si>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</si>
  <si>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</si>
  <si>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</si>
  <si>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</si>
  <si>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</si>
  <si>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</si>
  <si>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</si>
  <si>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</si>
  <si>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</si>
  <si>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</si>
  <si>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</si>
  <si>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</si>
  <si>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</si>
  <si>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</si>
  <si>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</si>
  <si>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</si>
  <si>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</si>
  <si>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</si>
  <si>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</si>
  <si>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</si>
  <si>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</si>
  <si>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</si>
  <si>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</si>
  <si>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</si>
  <si>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</si>
  <si>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</si>
  <si>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</si>
  <si>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</si>
  <si>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</si>
  <si>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</si>
  <si>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</si>
  <si>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</si>
  <si>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</si>
  <si>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</si>
  <si>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</si>
  <si>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</si>
  <si>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</si>
  <si>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</si>
  <si>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</si>
  <si>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</si>
  <si>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</si>
  <si>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</si>
  <si>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</si>
  <si>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</si>
  <si>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</si>
  <si>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</si>
  <si>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</si>
  <si>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</si>
  <si>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</si>
  <si>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</si>
  <si>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</si>
  <si>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</si>
  <si>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</si>
  <si>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</si>
  <si>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</si>
  <si>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</si>
  <si>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</si>
  <si>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</si>
  <si>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</si>
  <si>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</si>
  <si>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</si>
  <si>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</si>
  <si>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</si>
  <si>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</si>
  <si>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</si>
  <si>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</si>
  <si>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</si>
  <si>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</si>
  <si>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</si>
  <si>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</si>
  <si>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</si>
  <si>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</si>
  <si>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</si>
  <si>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</si>
  <si>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</si>
  <si>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</si>
  <si>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</si>
  <si>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</si>
  <si>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</si>
  <si>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</si>
  <si>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</si>
  <si>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</si>
  <si>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</si>
  <si>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</si>
  <si>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</si>
  <si>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</si>
  <si>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</si>
  <si>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</si>
  <si>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</si>
  <si>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</si>
  <si>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</si>
  <si>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</si>
  <si>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</si>
  <si>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</si>
  <si>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</si>
  <si>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</si>
  <si>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</si>
  <si>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</si>
  <si>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</si>
  <si>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</si>
  <si>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</si>
  <si>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</si>
  <si>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</si>
  <si>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</si>
  <si>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</si>
  <si>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</si>
  <si>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</si>
  <si>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</si>
  <si>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</si>
  <si>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</si>
  <si>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</si>
  <si>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</si>
  <si>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</si>
  <si>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</si>
  <si>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</si>
  <si>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</si>
  <si>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</si>
  <si>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</si>
  <si>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</si>
  <si>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</si>
  <si>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</si>
  <si>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</si>
  <si>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</si>
  <si>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</si>
  <si>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</si>
  <si>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</si>
  <si>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</si>
  <si>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</si>
  <si>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</si>
  <si>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</si>
  <si>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</si>
  <si>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</si>
  <si>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</si>
  <si>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</si>
  <si>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</si>
  <si>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</si>
  <si>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</si>
  <si>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</si>
  <si>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</si>
  <si>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</si>
  <si>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</si>
  <si>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</si>
  <si>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</si>
  <si>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</si>
  <si>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</si>
  <si>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</si>
  <si>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</si>
  <si>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</si>
  <si>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</si>
  <si>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</si>
  <si>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</si>
  <si>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</si>
  <si>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</si>
  <si>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</si>
  <si>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</si>
  <si>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</si>
  <si>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</si>
  <si>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</si>
  <si>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</si>
  <si>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</si>
  <si>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</si>
  <si>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</si>
  <si>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</si>
  <si>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</si>
  <si>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</si>
  <si>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</si>
  <si>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</si>
  <si>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</si>
  <si>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</si>
  <si>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</si>
  <si>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</si>
  <si>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</si>
  <si>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</si>
  <si>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</si>
  <si>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</si>
  <si>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</si>
  <si>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</si>
  <si>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</si>
  <si>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</si>
  <si>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</si>
  <si>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</si>
  <si>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</si>
  <si>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</si>
  <si>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</si>
  <si>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</si>
  <si>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</si>
  <si>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</si>
  <si>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</si>
  <si>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</si>
  <si>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</si>
  <si>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</si>
  <si>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</si>
  <si>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</si>
  <si>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</si>
  <si>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</si>
  <si>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</si>
  <si>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</si>
  <si>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</si>
  <si>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</si>
  <si>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</si>
  <si>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</si>
  <si>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</si>
  <si>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</si>
  <si>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</si>
  <si>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</si>
  <si>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</si>
  <si>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</si>
  <si>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</si>
  <si>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</si>
  <si>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</si>
  <si>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</si>
  <si>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</si>
  <si>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</si>
  <si>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</si>
  <si>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</si>
  <si>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</si>
  <si>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</si>
  <si>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</si>
  <si>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</si>
  <si>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</si>
  <si>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</si>
  <si>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</si>
  <si>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</si>
  <si>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</si>
  <si>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</si>
  <si>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</si>
  <si>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</si>
  <si>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</si>
  <si>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</si>
  <si>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</si>
  <si>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</si>
  <si>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</si>
  <si>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</si>
  <si>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</si>
  <si>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</si>
  <si>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</si>
  <si>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</si>
  <si>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</si>
  <si>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</si>
  <si>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</si>
  <si>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</si>
  <si>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</si>
  <si>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</si>
  <si>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</si>
  <si>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</si>
  <si>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</si>
  <si>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</si>
  <si>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</si>
  <si>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</si>
  <si>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</si>
  <si>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</si>
  <si>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</si>
  <si>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</si>
  <si>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</si>
  <si>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</si>
  <si>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</si>
  <si>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</si>
  <si>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</si>
  <si>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</si>
  <si>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</si>
  <si>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</si>
  <si>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</si>
  <si>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</si>
  <si>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</si>
  <si>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</si>
  <si>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</si>
  <si>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</si>
  <si>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</si>
  <si>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</si>
  <si>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</si>
  <si>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</si>
  <si>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</si>
  <si>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</si>
  <si>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</si>
  <si>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</si>
  <si>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</si>
  <si>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</si>
  <si>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</si>
  <si>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</si>
  <si>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</si>
  <si>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</si>
  <si>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</si>
  <si>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</si>
  <si>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</si>
  <si>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</si>
  <si>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</si>
  <si>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</si>
  <si>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</si>
  <si>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</si>
  <si>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</si>
  <si>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</si>
  <si>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</si>
  <si>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</si>
  <si>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</si>
  <si>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</si>
  <si>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</si>
  <si>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</si>
  <si>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</si>
  <si>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</si>
  <si>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</si>
  <si>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</si>
  <si>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</si>
  <si>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</si>
  <si>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</si>
  <si>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</si>
  <si>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</si>
  <si>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</si>
  <si>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</si>
  <si>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</si>
  <si>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</si>
  <si>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</si>
  <si>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</si>
  <si>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</si>
  <si>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</si>
  <si>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</si>
  <si>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</si>
  <si>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</si>
  <si>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</si>
  <si>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</si>
  <si>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</si>
  <si>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</si>
  <si>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</si>
  <si>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</si>
  <si>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</si>
  <si>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</si>
  <si>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</si>
  <si>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</si>
  <si>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</si>
  <si>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</si>
  <si>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</si>
  <si>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</si>
  <si>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</si>
  <si>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</si>
  <si>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</si>
  <si>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</si>
  <si>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</si>
  <si>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</si>
  <si>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</si>
  <si>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</si>
  <si>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</si>
  <si>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</si>
  <si>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</si>
  <si>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</si>
  <si>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</si>
  <si>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</si>
  <si>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</si>
  <si>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</si>
  <si>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</si>
  <si>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</si>
  <si>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</si>
  <si>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</si>
  <si>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</si>
  <si>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</si>
  <si>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</si>
  <si>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</si>
  <si>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</si>
  <si>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</si>
  <si>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</si>
  <si>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</si>
  <si>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</si>
  <si>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</si>
  <si>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</si>
  <si>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</si>
  <si>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</si>
  <si>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</si>
  <si>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</si>
  <si>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</si>
  <si>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</si>
  <si>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</si>
  <si>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</si>
  <si>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</si>
  <si>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</si>
  <si>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</si>
  <si>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</si>
  <si>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</si>
  <si>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</si>
  <si>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</si>
  <si>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</si>
  <si>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</si>
  <si>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</si>
  <si>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</si>
  <si>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</si>
  <si>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</si>
  <si>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</si>
  <si>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</si>
  <si>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</si>
  <si>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</si>
  <si>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</si>
  <si>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</si>
  <si>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</si>
  <si>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</si>
  <si>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</si>
  <si>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</si>
  <si>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</si>
  <si>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</si>
  <si>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</si>
  <si>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</si>
  <si>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</si>
  <si>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</si>
  <si>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</si>
  <si>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</si>
  <si>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</si>
  <si>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</si>
  <si>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</si>
  <si>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</si>
  <si>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</si>
  <si>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</si>
  <si>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</si>
  <si>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</si>
  <si>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</si>
  <si>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</si>
  <si>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</si>
  <si>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</si>
  <si>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</si>
  <si>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</si>
  <si>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</si>
  <si>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</si>
  <si>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</si>
  <si>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</si>
  <si>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</si>
  <si>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</si>
  <si>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</si>
  <si>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</si>
  <si>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</si>
  <si>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</si>
  <si>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</si>
  <si>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</si>
  <si>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</si>
  <si>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</si>
  <si>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</si>
  <si>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</si>
  <si>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</si>
  <si>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</si>
  <si>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</si>
  <si>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</si>
  <si>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</si>
  <si>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</si>
  <si>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</si>
  <si>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</si>
  <si>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</si>
  <si>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</si>
  <si>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</si>
  <si>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</si>
  <si>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</si>
  <si>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</si>
  <si>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</si>
  <si>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</si>
  <si>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</si>
  <si>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</si>
  <si>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</si>
  <si>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</si>
  <si>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</si>
  <si>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</si>
  <si>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</si>
  <si>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</si>
  <si>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</si>
  <si>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</si>
  <si>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</si>
  <si>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</si>
  <si>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</si>
  <si>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</si>
  <si>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</si>
  <si>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</si>
  <si>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</si>
  <si>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</si>
  <si>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</si>
  <si>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</si>
  <si>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</si>
  <si>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</si>
  <si>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</si>
  <si>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</si>
  <si>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</si>
  <si>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</si>
  <si>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</si>
  <si>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</si>
  <si>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</si>
  <si>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</si>
  <si>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</si>
  <si>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</si>
  <si>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</si>
  <si>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</si>
  <si>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</si>
  <si>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</si>
  <si>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</si>
  <si>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</si>
  <si>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</si>
  <si>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</si>
  <si>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</si>
  <si>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</si>
  <si>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</si>
  <si>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</si>
  <si>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</si>
  <si>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</si>
  <si>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</si>
  <si>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</si>
  <si>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</si>
  <si>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</si>
  <si>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</si>
  <si>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</si>
  <si>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</si>
  <si>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</si>
  <si>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</si>
  <si>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</si>
  <si>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</si>
  <si>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</si>
  <si>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</si>
  <si>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</si>
  <si>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</si>
  <si>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</si>
  <si>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</si>
  <si>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</si>
  <si>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</si>
  <si>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</si>
  <si>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</si>
  <si>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</si>
  <si>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</si>
  <si>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</si>
  <si>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</si>
  <si>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</si>
  <si>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</si>
  <si>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</si>
  <si>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</si>
  <si>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</si>
  <si>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</si>
  <si>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</si>
  <si>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</si>
  <si>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</si>
  <si>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</si>
  <si>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</si>
  <si>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</si>
  <si>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</si>
  <si>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</si>
  <si>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</si>
  <si>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</si>
  <si>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</si>
  <si>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</si>
  <si>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</si>
  <si>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</si>
  <si>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</si>
  <si>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</si>
  <si>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</si>
  <si>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</si>
  <si>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</si>
  <si>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</si>
  <si>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</si>
  <si>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</si>
  <si>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</si>
  <si>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</si>
  <si>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</si>
  <si>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</si>
  <si>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</si>
  <si>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</si>
  <si>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</si>
  <si>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</si>
  <si>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</si>
  <si>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</si>
  <si>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</si>
  <si>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</si>
  <si>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</si>
  <si>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</si>
  <si>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</si>
  <si>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</si>
  <si>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</si>
  <si>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</si>
  <si>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</si>
  <si>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</si>
  <si>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</si>
  <si>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</si>
  <si>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</si>
  <si>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</si>
  <si>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</si>
  <si>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</si>
  <si>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</si>
  <si>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</si>
  <si>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</si>
  <si>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</si>
  <si>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</si>
  <si>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</si>
  <si>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</si>
  <si>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</si>
  <si>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</si>
  <si>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</si>
  <si>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</si>
  <si>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</si>
  <si>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</si>
  <si>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</si>
  <si>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</si>
  <si>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</si>
  <si>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</si>
  <si>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</si>
  <si>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</si>
  <si>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</si>
  <si>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</si>
  <si>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</si>
  <si>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</si>
  <si>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</si>
  <si>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</si>
  <si>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</si>
  <si>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</si>
  <si>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</si>
  <si>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</si>
  <si>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</si>
  <si>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</si>
  <si>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</si>
  <si>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</si>
  <si>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</si>
  <si>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</si>
  <si>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</si>
  <si>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</si>
  <si>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</si>
  <si>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</si>
  <si>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</si>
  <si>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</si>
  <si>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</si>
  <si>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</si>
  <si>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</si>
  <si>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</si>
  <si>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</si>
  <si>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</si>
  <si>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</si>
  <si>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</si>
  <si>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</si>
  <si>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</si>
  <si>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</si>
  <si>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</si>
  <si>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</si>
  <si>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</si>
  <si>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</si>
  <si>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</si>
  <si>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</si>
  <si>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</si>
  <si>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</si>
  <si>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</si>
  <si>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</si>
  <si>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</si>
  <si>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</si>
  <si>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</si>
  <si>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</si>
  <si>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</si>
  <si>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</si>
  <si>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</si>
  <si>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</si>
  <si>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</si>
  <si>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</si>
  <si>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</si>
  <si>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</si>
  <si>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</si>
  <si>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</si>
  <si>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</si>
  <si>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</si>
  <si>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</si>
  <si>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</si>
  <si>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</si>
  <si>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</si>
  <si>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</si>
  <si>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</si>
  <si>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</si>
  <si>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</si>
  <si>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</si>
  <si>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</si>
  <si>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</si>
  <si>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</si>
  <si>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</si>
  <si>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</si>
  <si>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</si>
  <si>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</si>
  <si>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</si>
  <si>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</si>
  <si>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</si>
  <si>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</si>
  <si>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</si>
  <si>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</si>
  <si>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</si>
  <si>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</si>
  <si>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</si>
  <si>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</si>
  <si>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</si>
  <si>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</si>
  <si>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</si>
  <si>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</si>
  <si>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</si>
  <si>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</si>
  <si>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</si>
  <si>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</si>
  <si>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</si>
  <si>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</si>
  <si>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</si>
  <si>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</si>
  <si>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</si>
  <si>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</si>
  <si>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</si>
  <si>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</si>
  <si>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</si>
  <si>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</si>
  <si>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</si>
  <si>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</si>
  <si>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</si>
  <si>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</si>
  <si>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</si>
  <si>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</si>
  <si>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</si>
  <si>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</si>
  <si>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</si>
  <si>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</si>
  <si>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</si>
  <si>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</si>
  <si>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</si>
  <si>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</si>
  <si>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</si>
  <si>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</si>
  <si>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</si>
  <si>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</si>
  <si>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</si>
  <si>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</si>
  <si>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</si>
  <si>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</si>
  <si>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</si>
  <si>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</si>
  <si>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</si>
  <si>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</si>
  <si>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</si>
  <si>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</si>
  <si>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</si>
  <si>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</si>
  <si>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</si>
  <si>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</si>
  <si>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</si>
  <si>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</si>
  <si>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</si>
  <si>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</si>
  <si>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</si>
  <si>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</si>
  <si>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</si>
  <si>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</si>
  <si>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</si>
  <si>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</si>
  <si>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</si>
  <si>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</si>
  <si>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</si>
  <si>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</si>
  <si>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</si>
  <si>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</si>
  <si>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</si>
  <si>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</si>
  <si>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</si>
  <si>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</si>
  <si>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</si>
  <si>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</si>
  <si>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</si>
  <si>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</si>
  <si>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</si>
  <si>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</si>
  <si>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</si>
  <si>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</si>
  <si>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</si>
  <si>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</si>
  <si>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</si>
  <si>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</si>
  <si>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</si>
  <si>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</si>
  <si>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</si>
  <si>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</si>
  <si>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</si>
  <si>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</si>
  <si>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</si>
  <si>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</si>
  <si>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</si>
  <si>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</si>
  <si>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</si>
  <si>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</si>
  <si>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</si>
  <si>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</si>
  <si>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</si>
  <si>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</si>
  <si>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</si>
  <si>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</si>
  <si>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</si>
  <si>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</si>
  <si>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</si>
  <si>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</si>
  <si>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</si>
  <si>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</si>
  <si>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</si>
  <si>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</si>
  <si>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</si>
  <si>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</si>
  <si>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</si>
  <si>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</si>
  <si>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</si>
  <si>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</si>
  <si>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</si>
  <si>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</si>
  <si>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</si>
  <si>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</si>
  <si>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</si>
  <si>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</si>
  <si>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</si>
  <si>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</si>
  <si>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</si>
  <si>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</si>
  <si>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</si>
  <si>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</si>
  <si>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</si>
  <si>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</si>
  <si>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</si>
  <si>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</si>
  <si>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</si>
  <si>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</si>
  <si>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</si>
  <si>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</si>
  <si>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</si>
  <si>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</si>
  <si>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</si>
  <si>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</si>
  <si>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</si>
  <si>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</si>
  <si>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</si>
  <si>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</si>
  <si>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</si>
  <si>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</si>
  <si>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</si>
  <si>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</si>
  <si>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</si>
  <si>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</si>
  <si>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</si>
  <si>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</si>
  <si>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</si>
  <si>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</si>
  <si>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</si>
  <si>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</si>
  <si>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</si>
  <si>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</si>
  <si>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</si>
  <si>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</si>
  <si>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</si>
  <si>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</si>
  <si>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</si>
  <si>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</si>
  <si>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</si>
  <si>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</si>
  <si>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</si>
  <si>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</si>
  <si>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</si>
  <si>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</si>
  <si>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</si>
  <si>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</si>
  <si>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</si>
  <si>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</si>
  <si>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</si>
  <si>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</si>
  <si>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</si>
  <si>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</si>
  <si>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</si>
  <si>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</si>
  <si>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</si>
  <si>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</si>
  <si>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</si>
  <si>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</si>
  <si>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</si>
  <si>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</si>
  <si>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</si>
  <si>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</si>
  <si>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</si>
  <si>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</si>
  <si>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</si>
  <si>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</si>
  <si>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</si>
  <si>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</si>
  <si>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</si>
  <si>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</si>
  <si>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</si>
  <si>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</si>
  <si>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</si>
  <si>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</si>
  <si>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</si>
  <si>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</si>
  <si>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</si>
  <si>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</si>
  <si>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</si>
  <si>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</si>
  <si>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</si>
  <si>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</si>
  <si>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</si>
  <si>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</si>
  <si>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</si>
  <si>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</si>
  <si>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</si>
  <si>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</si>
  <si>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</si>
  <si>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</si>
  <si>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</si>
  <si>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</si>
  <si>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</si>
  <si>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</si>
  <si>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</si>
  <si>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</si>
  <si>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</si>
  <si>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</si>
  <si>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</si>
  <si>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</si>
  <si>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</si>
  <si>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</si>
  <si>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</si>
  <si>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</si>
  <si>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</si>
  <si>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</si>
  <si>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</si>
  <si>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</si>
  <si>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</si>
  <si>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</si>
  <si>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</si>
  <si>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</si>
  <si>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</si>
  <si>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</si>
  <si>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</si>
  <si>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</si>
  <si>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</si>
  <si>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</si>
  <si>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</si>
  <si>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</si>
  <si>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</si>
  <si>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</si>
  <si>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</si>
  <si>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</si>
  <si>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</si>
  <si>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</si>
  <si>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</si>
  <si>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</si>
  <si>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</si>
  <si>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</si>
  <si>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</si>
  <si>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</si>
  <si>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</si>
  <si>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</si>
  <si>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</si>
  <si>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</si>
  <si>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</si>
  <si>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</si>
  <si>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</si>
  <si>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</si>
  <si>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</si>
  <si>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</si>
  <si>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</si>
  <si>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</si>
  <si>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</si>
  <si>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</si>
  <si>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</si>
  <si>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</si>
  <si>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</si>
  <si>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</si>
  <si>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</si>
  <si>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</si>
  <si>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</si>
  <si>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</si>
  <si>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</si>
  <si>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</si>
  <si>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</si>
  <si>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</si>
  <si>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</si>
  <si>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</si>
  <si>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</si>
  <si>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</si>
  <si>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</si>
  <si>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</si>
  <si>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</si>
  <si>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</si>
  <si>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</si>
  <si>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</si>
  <si>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</si>
  <si>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</si>
  <si>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</si>
  <si>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</si>
  <si>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</si>
  <si>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</si>
  <si>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</si>
  <si>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</si>
  <si>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</si>
  <si>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</si>
  <si>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</si>
  <si>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</si>
  <si>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</si>
  <si>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</si>
  <si>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</si>
  <si>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</si>
  <si>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</si>
  <si>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</si>
  <si>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</si>
  <si>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</si>
  <si>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</si>
  <si>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</si>
  <si>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</si>
  <si>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</si>
  <si>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</si>
  <si>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</si>
  <si>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</si>
  <si>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</si>
  <si>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</si>
  <si>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</si>
  <si>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</si>
  <si>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</si>
  <si>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</si>
  <si>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</si>
  <si>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</si>
  <si>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</si>
  <si>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</si>
  <si>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</si>
  <si>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</si>
  <si>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</si>
  <si>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</si>
  <si>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</si>
  <si>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</si>
  <si>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</si>
  <si>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</si>
  <si>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</si>
  <si>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</si>
  <si>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</si>
  <si>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</si>
  <si>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</si>
  <si>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</si>
  <si>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</si>
  <si>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</si>
  <si>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</si>
  <si>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</si>
  <si>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</si>
  <si>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</si>
  <si>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</si>
  <si>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</si>
  <si>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</si>
  <si>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</si>
  <si>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</si>
  <si>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</si>
  <si>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</si>
  <si>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</si>
  <si>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</si>
  <si>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</si>
  <si>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</si>
  <si>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</si>
  <si>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</si>
  <si>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</si>
  <si>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</si>
  <si>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</si>
  <si>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</si>
  <si>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</si>
  <si>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</si>
  <si>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</si>
  <si>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</si>
  <si>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</si>
  <si>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</si>
  <si>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</si>
  <si>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</si>
  <si>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</si>
  <si>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</si>
  <si>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</si>
  <si>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</si>
  <si>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</si>
  <si>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</si>
  <si>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</si>
  <si>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</si>
  <si>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</si>
  <si>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</si>
  <si>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</si>
  <si>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</si>
  <si>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</si>
  <si>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</si>
  <si>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</si>
  <si>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</si>
  <si>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</si>
  <si>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</si>
  <si>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</si>
  <si>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</si>
  <si>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</si>
  <si>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</si>
  <si>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</si>
  <si>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</si>
  <si>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</si>
  <si>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</si>
  <si>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</si>
  <si>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</si>
  <si>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</si>
  <si>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</si>
  <si>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</si>
  <si>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</si>
  <si>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</si>
  <si>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</si>
  <si>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</si>
  <si>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</si>
  <si>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</si>
  <si>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</si>
  <si>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</si>
  <si>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</si>
  <si>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</si>
  <si>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</si>
  <si>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</si>
  <si>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</si>
  <si>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</si>
  <si>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</si>
  <si>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</si>
  <si>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</si>
  <si>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</si>
  <si>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</si>
  <si>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</si>
  <si>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</si>
  <si>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</si>
  <si>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</si>
  <si>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</si>
  <si>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</si>
  <si>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</si>
  <si>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</si>
  <si>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</si>
  <si>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</si>
  <si>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</si>
  <si>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</si>
  <si>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</si>
  <si>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</si>
  <si>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</si>
  <si>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</si>
  <si>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</si>
  <si>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</si>
  <si>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</si>
  <si>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</si>
  <si>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</si>
  <si>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</si>
  <si>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</si>
  <si>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</si>
  <si>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</si>
  <si>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</si>
  <si>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</si>
  <si>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</si>
  <si>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</si>
  <si>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</si>
  <si>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</si>
  <si>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</si>
  <si>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</si>
  <si>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</si>
  <si>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</si>
  <si>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</si>
  <si>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</si>
  <si>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</si>
  <si>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</si>
  <si>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</si>
  <si>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</si>
  <si>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</si>
  <si>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</si>
  <si>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</si>
  <si>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</si>
  <si>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</si>
  <si>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</si>
  <si>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</si>
  <si>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</si>
  <si>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</si>
  <si>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</si>
  <si>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</si>
  <si>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</si>
  <si>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</si>
  <si>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</si>
  <si>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</si>
  <si>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</si>
  <si>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</si>
  <si>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</si>
  <si>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</si>
  <si>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</si>
  <si>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</si>
  <si>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</si>
  <si>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</si>
  <si>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</si>
  <si>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</si>
  <si>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</si>
  <si>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</si>
  <si>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</si>
  <si>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</si>
  <si>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</si>
  <si>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</si>
  <si>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</si>
  <si>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</si>
  <si>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</si>
  <si>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</si>
  <si>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</si>
  <si>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</si>
  <si>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</si>
  <si>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</si>
  <si>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</si>
  <si>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</si>
  <si>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</si>
  <si>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</si>
  <si>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</si>
  <si>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</si>
  <si>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</si>
  <si>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</si>
  <si>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</si>
  <si>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</si>
  <si>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</si>
  <si>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</si>
  <si>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</si>
  <si>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</si>
  <si>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</si>
  <si>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</si>
  <si>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</si>
  <si>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</si>
  <si>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</si>
  <si>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</si>
  <si>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</si>
  <si>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</si>
  <si>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</si>
  <si>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</si>
  <si>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</si>
  <si>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</si>
  <si>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</si>
  <si>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</si>
  <si>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</si>
  <si>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</si>
  <si>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</si>
  <si>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</si>
  <si>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</si>
  <si>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</si>
  <si>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</si>
  <si>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</si>
  <si>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</si>
  <si>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</si>
  <si>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</si>
  <si>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</si>
  <si>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</si>
  <si>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</si>
  <si>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</si>
  <si>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</si>
  <si>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</si>
  <si>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</si>
  <si>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</si>
  <si>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</si>
  <si>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</si>
  <si>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</si>
  <si>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</si>
  <si>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</si>
  <si>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</si>
  <si>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</si>
  <si>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</si>
  <si>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</si>
  <si>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</si>
  <si>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</si>
  <si>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</si>
  <si>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</si>
  <si>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</si>
  <si>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</si>
  <si>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</si>
  <si>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</si>
  <si>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</si>
  <si>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</si>
  <si>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</si>
  <si>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</si>
  <si>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</si>
  <si>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</si>
  <si>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</si>
  <si>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</si>
  <si>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</si>
  <si>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</si>
  <si>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</si>
  <si>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</si>
  <si>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</si>
  <si>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</si>
  <si>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</si>
  <si>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</si>
  <si>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</si>
  <si>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</si>
  <si>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</si>
  <si>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</si>
  <si>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</si>
  <si>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</si>
  <si>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</si>
  <si>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</si>
  <si>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</si>
  <si>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</si>
  <si>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</si>
  <si>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</si>
  <si>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</si>
  <si>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</si>
  <si>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</si>
  <si>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</si>
  <si>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</si>
  <si>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</si>
  <si>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</si>
  <si>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</si>
  <si>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</si>
  <si>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</si>
  <si>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</si>
  <si>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</si>
  <si>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</si>
  <si>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</si>
  <si>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</si>
  <si>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</si>
  <si>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</si>
  <si>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</si>
  <si>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</si>
  <si>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</si>
  <si>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</si>
  <si>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</si>
  <si>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</si>
  <si>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</si>
  <si>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</si>
  <si>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</si>
  <si>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</si>
  <si>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</si>
  <si>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</si>
  <si>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</si>
  <si>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</si>
  <si>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</si>
  <si>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</si>
  <si>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</si>
  <si>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</si>
  <si>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</si>
  <si>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</si>
  <si>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</si>
  <si>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</si>
  <si>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</si>
  <si>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</si>
  <si>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</si>
  <si>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</si>
  <si>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</si>
  <si>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</si>
  <si>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</si>
  <si>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</si>
  <si>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</si>
  <si>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</si>
  <si>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</si>
  <si>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</si>
  <si>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</si>
  <si>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</si>
  <si>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</si>
  <si>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</si>
  <si>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</si>
  <si>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</si>
  <si>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</si>
  <si>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</si>
  <si>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</si>
  <si>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</si>
  <si>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</si>
  <si>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</si>
  <si>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</si>
  <si>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</si>
  <si>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</si>
  <si>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</si>
  <si>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</si>
  <si>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</si>
  <si>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</si>
  <si>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</si>
  <si>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</si>
  <si>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</si>
  <si>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</si>
  <si>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</si>
  <si>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</si>
  <si>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</si>
  <si>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</si>
  <si>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</si>
  <si>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</si>
  <si>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</si>
  <si>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</si>
  <si>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</si>
  <si>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</si>
  <si>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</si>
  <si>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</si>
  <si>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</si>
  <si>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</si>
  <si>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</si>
  <si>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</si>
  <si>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</si>
  <si>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</si>
  <si>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</si>
  <si>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</si>
  <si>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</si>
  <si>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</si>
  <si>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</si>
  <si>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</si>
  <si>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</si>
  <si>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</si>
  <si>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</si>
  <si>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</si>
  <si>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</si>
  <si>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</si>
  <si>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</si>
  <si>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</si>
  <si>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</si>
  <si>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</si>
  <si>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</si>
  <si>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</si>
  <si>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</si>
  <si>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</si>
  <si>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</si>
  <si>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</si>
  <si>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</si>
  <si>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</si>
  <si>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</si>
  <si>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</si>
  <si>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</si>
  <si>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</si>
  <si>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</si>
  <si>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</si>
  <si>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</si>
  <si>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</si>
  <si>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</si>
  <si>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</si>
  <si>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</si>
  <si>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</si>
  <si>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</si>
  <si>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</si>
  <si>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</si>
  <si>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</si>
  <si>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</si>
  <si>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</si>
  <si>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</si>
  <si>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</si>
  <si>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</si>
  <si>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</si>
  <si>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</si>
  <si>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</si>
  <si>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</si>
  <si>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</si>
  <si>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</si>
  <si>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</si>
  <si>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</si>
  <si>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</si>
  <si>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</si>
  <si>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</si>
  <si>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</si>
  <si>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</si>
  <si>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</si>
  <si>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</si>
  <si>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</si>
  <si>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</si>
  <si>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</si>
  <si>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</si>
  <si>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</si>
  <si>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</si>
  <si>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</si>
  <si>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</si>
  <si>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</si>
  <si>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</si>
  <si>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</si>
  <si>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</si>
  <si>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</si>
  <si>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</si>
  <si>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</si>
  <si>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</si>
  <si>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</si>
  <si>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</si>
  <si>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</si>
  <si>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</si>
  <si>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</si>
  <si>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</si>
  <si>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</si>
  <si>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</si>
  <si>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</si>
  <si>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</si>
  <si>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</si>
  <si>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</si>
  <si>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</si>
  <si>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</si>
  <si>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</si>
  <si>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</si>
  <si>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</si>
  <si>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</si>
  <si>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</si>
  <si>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</si>
  <si>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</si>
  <si>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</si>
  <si>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</si>
  <si>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</si>
  <si>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</si>
  <si>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</si>
  <si>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</si>
  <si>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</si>
  <si>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</si>
  <si>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</si>
  <si>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</si>
  <si>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</si>
  <si>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</si>
  <si>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</si>
  <si>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</si>
  <si>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</si>
  <si>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</si>
  <si>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</si>
  <si>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</si>
  <si>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</si>
  <si>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</si>
  <si>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</si>
  <si>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</si>
  <si>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</si>
  <si>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</si>
  <si>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</si>
  <si>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</si>
  <si>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</si>
  <si>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</si>
  <si>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</si>
  <si>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</si>
  <si>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</si>
  <si>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</si>
  <si>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</si>
  <si>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</si>
  <si>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</si>
  <si>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</si>
  <si>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</si>
  <si>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</si>
  <si>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</si>
  <si>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</si>
  <si>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</si>
  <si>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</si>
  <si>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</si>
  <si>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</si>
  <si>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</si>
  <si>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</si>
  <si>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</si>
  <si>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</si>
  <si>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</si>
  <si>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</si>
  <si>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</si>
  <si>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</si>
  <si>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</si>
  <si>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</si>
  <si>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</si>
  <si>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</si>
  <si>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</si>
  <si>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</si>
  <si>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</si>
  <si>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</si>
  <si>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</si>
  <si>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</si>
  <si>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</si>
  <si>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</si>
  <si>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</si>
  <si>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</si>
  <si>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</si>
  <si>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</si>
  <si>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</si>
  <si>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</si>
  <si>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</si>
  <si>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</si>
  <si>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</si>
  <si>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</si>
  <si>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</si>
  <si>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</si>
  <si>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</si>
  <si>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</si>
  <si>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</si>
  <si>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</si>
  <si>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</si>
  <si>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</si>
  <si>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</si>
  <si>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</si>
  <si>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</si>
  <si>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</si>
  <si>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</si>
  <si>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</si>
  <si>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</si>
  <si>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</si>
  <si>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</si>
  <si>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</si>
  <si>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</si>
  <si>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</si>
  <si>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</si>
  <si>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</si>
  <si>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</si>
  <si>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</si>
  <si>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</si>
  <si>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</si>
  <si>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</si>
  <si>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</si>
  <si>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</si>
  <si>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</si>
  <si>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</si>
  <si>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</si>
  <si>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</si>
  <si>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</si>
  <si>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</si>
  <si>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</si>
  <si>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</si>
  <si>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</si>
  <si>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</si>
  <si>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</si>
  <si>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</si>
  <si>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</si>
  <si>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</si>
  <si>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</si>
  <si>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</si>
  <si>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</si>
  <si>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</si>
  <si>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</si>
  <si>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</si>
  <si>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</si>
  <si>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</si>
  <si>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</si>
  <si>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</si>
  <si>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</si>
  <si>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</si>
  <si>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</si>
  <si>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</si>
  <si>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</si>
  <si>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</si>
  <si>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</si>
  <si>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</si>
  <si>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</si>
  <si>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</si>
  <si>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</si>
  <si>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</si>
  <si>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</si>
  <si>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</si>
  <si>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</si>
  <si>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</si>
  <si>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</si>
  <si>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</si>
  <si>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</si>
  <si>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</si>
  <si>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</si>
  <si>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</si>
  <si>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</si>
  <si>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</si>
  <si>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</si>
  <si>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</si>
  <si>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</si>
  <si>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</si>
  <si>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</si>
  <si>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</si>
  <si>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</si>
  <si>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</si>
  <si>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</si>
  <si>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</si>
  <si>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</si>
  <si>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</si>
  <si>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</si>
  <si>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</si>
  <si>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</si>
  <si>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</si>
  <si>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</si>
  <si>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</si>
  <si>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</si>
  <si>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</si>
  <si>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</si>
  <si>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</si>
  <si>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</si>
  <si>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</si>
  <si>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</si>
  <si>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</si>
  <si>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</si>
  <si>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</si>
  <si>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</si>
  <si>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</si>
  <si>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</si>
  <si>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</si>
  <si>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</si>
  <si>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</si>
  <si>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</si>
  <si>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</si>
  <si>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</si>
  <si>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</si>
  <si>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</si>
  <si>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</si>
  <si>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</si>
  <si>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</si>
  <si>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</si>
  <si>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</si>
  <si>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</si>
  <si>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</si>
  <si>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</si>
  <si>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</si>
  <si>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</si>
  <si>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</si>
  <si>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</si>
  <si>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</si>
  <si>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</si>
  <si>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</si>
  <si>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</si>
  <si>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</si>
  <si>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</si>
  <si>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</si>
  <si>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</si>
  <si>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</si>
  <si>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</si>
  <si>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</si>
  <si>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</si>
  <si>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</si>
  <si>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</si>
  <si>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</si>
  <si>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</si>
  <si>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</si>
  <si>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</si>
  <si>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</si>
  <si>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</si>
  <si>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</si>
  <si>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</si>
  <si>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</si>
  <si>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</si>
  <si>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</si>
  <si>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</si>
  <si>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</si>
  <si>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</si>
  <si>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</si>
  <si>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</si>
  <si>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</si>
  <si>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</si>
  <si>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</si>
  <si>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</si>
  <si>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</si>
  <si>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</si>
  <si>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</si>
  <si>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</si>
  <si>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</si>
  <si>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</si>
  <si>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</si>
  <si>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</si>
  <si>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</si>
  <si>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</si>
  <si>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</si>
  <si>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</si>
  <si>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</si>
  <si>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</si>
  <si>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</si>
  <si>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</si>
  <si>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</si>
  <si>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</si>
  <si>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</si>
  <si>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</si>
  <si>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</si>
  <si>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</si>
  <si>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</si>
  <si>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</si>
  <si>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</si>
  <si>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</si>
  <si>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</si>
  <si>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</si>
  <si>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</si>
  <si>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</si>
  <si>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</si>
  <si>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</si>
  <si>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</si>
  <si>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</si>
  <si>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</si>
  <si>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</si>
  <si>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</si>
  <si>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</si>
  <si>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</si>
  <si>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</si>
  <si>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</si>
  <si>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</si>
  <si>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</si>
  <si>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</si>
  <si>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</si>
  <si>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</si>
  <si>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</si>
  <si>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</si>
  <si>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</si>
  <si>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</si>
  <si>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</si>
  <si>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</si>
  <si>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</si>
  <si>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</si>
  <si>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</si>
  <si>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</si>
  <si>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</si>
  <si>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</si>
  <si>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</si>
  <si>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</si>
  <si>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</si>
  <si>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</si>
  <si>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</si>
  <si>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</si>
  <si>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</si>
  <si>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</si>
  <si>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</si>
  <si>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</si>
  <si>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</si>
  <si>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</si>
  <si>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</si>
  <si>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</si>
  <si>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</si>
  <si>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</si>
  <si>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</si>
  <si>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</si>
  <si>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</si>
  <si>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</si>
  <si>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</si>
  <si>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</si>
  <si>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</si>
  <si>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</si>
  <si>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</si>
  <si>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</si>
  <si>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</si>
  <si>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</si>
  <si>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</si>
  <si>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</si>
  <si>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</si>
  <si>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</si>
  <si>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</si>
  <si>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</si>
  <si>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</si>
  <si>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</si>
  <si>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</si>
  <si>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</si>
  <si>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</si>
  <si>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</si>
  <si>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</si>
  <si>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</si>
  <si>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</si>
  <si>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</si>
  <si>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</si>
  <si>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</si>
  <si>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</si>
  <si>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</si>
  <si>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</si>
  <si>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</si>
  <si>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</si>
  <si>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</si>
  <si>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</si>
  <si>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</si>
  <si>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</si>
  <si>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</si>
  <si>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</si>
  <si>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</si>
  <si>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</si>
  <si>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</si>
  <si>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</si>
  <si>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</si>
  <si>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</si>
  <si>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</si>
  <si>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</si>
  <si>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</si>
  <si>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</si>
  <si>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</si>
  <si>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</si>
  <si>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</si>
  <si>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</si>
  <si>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</si>
  <si>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</si>
  <si>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</si>
  <si>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</si>
  <si>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</si>
  <si>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</si>
  <si>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</si>
  <si>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</si>
  <si>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</si>
  <si>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</si>
  <si>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</si>
  <si>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</si>
  <si>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</si>
  <si>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</si>
  <si>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</si>
  <si>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</si>
  <si>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</si>
  <si>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</si>
  <si>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</si>
  <si>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</si>
  <si>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</si>
  <si>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</si>
  <si>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</si>
  <si>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</si>
  <si>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</si>
  <si>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</si>
  <si>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</si>
  <si>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</si>
  <si>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</si>
  <si>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</si>
  <si>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</si>
  <si>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</si>
  <si>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</si>
  <si>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</si>
  <si>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</si>
  <si>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</si>
  <si>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</si>
  <si>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</si>
  <si>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</si>
  <si>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</si>
  <si>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</si>
  <si>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</si>
  <si>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</si>
  <si>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</si>
  <si>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</si>
  <si>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</si>
  <si>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</si>
  <si>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</si>
  <si>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</si>
  <si>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</si>
  <si>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</si>
  <si>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</si>
  <si>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</si>
  <si>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</si>
  <si>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</si>
  <si>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</si>
  <si>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</si>
  <si>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</si>
  <si>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</si>
  <si>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</si>
  <si>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</si>
  <si>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</si>
  <si>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</si>
  <si>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</si>
  <si>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</si>
  <si>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</si>
  <si>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</si>
  <si>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</si>
  <si>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</si>
  <si>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</si>
  <si>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</si>
  <si>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</si>
  <si>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</si>
  <si>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</si>
  <si>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</si>
  <si>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</si>
  <si>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</si>
  <si>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</si>
  <si>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</si>
  <si>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</si>
  <si>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</si>
  <si>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</si>
  <si>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</si>
  <si>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</si>
  <si>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</si>
  <si>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</si>
  <si>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</si>
  <si>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</si>
  <si>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</si>
  <si>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</si>
  <si>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</si>
  <si>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</si>
  <si>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</si>
  <si>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</si>
  <si>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</si>
  <si>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</si>
  <si>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</si>
  <si>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</si>
  <si>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</si>
  <si>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</si>
  <si>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</si>
  <si>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</si>
  <si>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</si>
  <si>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</si>
  <si>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</si>
  <si>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</si>
  <si>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</si>
  <si>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</si>
  <si>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</si>
  <si>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</si>
  <si>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</si>
  <si>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</si>
  <si>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</si>
  <si>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</si>
  <si>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</si>
  <si>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</si>
  <si>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</si>
  <si>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</si>
  <si>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</si>
  <si>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</si>
  <si>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</si>
  <si>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</si>
  <si>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</si>
  <si>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</si>
  <si>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</si>
  <si>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</si>
  <si>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</si>
  <si>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</si>
  <si>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</si>
  <si>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</si>
  <si>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</si>
  <si>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</si>
  <si>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</si>
  <si>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</si>
  <si>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</si>
  <si>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</si>
  <si>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</si>
  <si>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</si>
  <si>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</si>
  <si>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</si>
  <si>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</si>
  <si>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</si>
  <si>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</si>
  <si>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</si>
  <si>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</si>
  <si>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</si>
  <si>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</si>
  <si>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</si>
  <si>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</si>
  <si>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</si>
  <si>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</si>
  <si>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</si>
  <si>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</si>
  <si>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</si>
  <si>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</si>
  <si>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</si>
  <si>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</si>
  <si>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</si>
  <si>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</si>
  <si>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</si>
  <si>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</si>
  <si>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</si>
  <si>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</si>
  <si>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</si>
  <si>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</si>
  <si>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</si>
  <si>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</si>
  <si>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</si>
  <si>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</si>
  <si>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</si>
  <si>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</si>
  <si>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</si>
  <si>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</si>
  <si>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</si>
  <si>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</si>
  <si>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</si>
  <si>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</si>
  <si>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</si>
  <si>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</si>
  <si>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</si>
  <si>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</si>
  <si>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</si>
  <si>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</si>
  <si>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</si>
  <si>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</si>
  <si>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</si>
  <si>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</si>
  <si>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</si>
  <si>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</si>
  <si>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</si>
  <si>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</si>
  <si>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</si>
  <si>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</si>
  <si>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</si>
  <si>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</si>
  <si>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</si>
  <si>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</si>
  <si>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</si>
  <si>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</si>
  <si>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</si>
  <si>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</si>
  <si>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</si>
  <si>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</si>
  <si>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</si>
  <si>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</si>
  <si>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</si>
  <si>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</si>
  <si>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</si>
  <si>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</si>
  <si>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</si>
  <si>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</si>
  <si>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</si>
  <si>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</si>
  <si>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</si>
  <si>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</si>
  <si>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</si>
  <si>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</si>
  <si>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</si>
  <si>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</si>
  <si>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</si>
  <si>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</si>
  <si>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</si>
  <si>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</si>
  <si>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</si>
  <si>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</si>
  <si>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</si>
  <si>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</si>
  <si>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</si>
  <si>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</si>
  <si>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</si>
  <si>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</si>
  <si>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</si>
  <si>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</si>
  <si>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</si>
  <si>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</si>
  <si>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</si>
  <si>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</si>
  <si>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</si>
  <si>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</si>
  <si>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</si>
  <si>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</si>
  <si>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</si>
  <si>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</si>
  <si>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</si>
  <si>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</si>
  <si>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</si>
  <si>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</si>
  <si>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</si>
  <si>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</si>
  <si>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</si>
  <si>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</si>
  <si>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</si>
  <si>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</si>
  <si>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</si>
  <si>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</si>
  <si>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</si>
  <si>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</si>
  <si>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</si>
  <si>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</si>
  <si>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</si>
  <si>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</si>
  <si>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</si>
  <si>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</si>
  <si>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</si>
  <si>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</si>
  <si>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</si>
  <si>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</si>
  <si>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</si>
  <si>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</si>
  <si>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</si>
  <si>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</si>
  <si>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</si>
  <si>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</si>
  <si>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</si>
  <si>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</si>
  <si>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</si>
  <si>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</si>
  <si>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</si>
  <si>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</si>
  <si>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</si>
  <si>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</si>
  <si>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</si>
  <si>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</si>
  <si>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</si>
  <si>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</si>
  <si>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</si>
  <si>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</si>
  <si>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</si>
  <si>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</si>
  <si>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</si>
  <si>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</si>
  <si>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</si>
  <si>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</si>
  <si>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</si>
  <si>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</si>
  <si>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</si>
  <si>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</si>
  <si>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</si>
  <si>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</si>
  <si>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</si>
  <si>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</si>
  <si>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</si>
  <si>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</si>
  <si>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</si>
  <si>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</si>
  <si>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</si>
  <si>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</si>
  <si>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</si>
  <si>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</si>
  <si>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</si>
  <si>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</si>
  <si>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</si>
  <si>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</si>
  <si>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</si>
  <si>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</si>
  <si>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</si>
  <si>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</si>
  <si>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</si>
  <si>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</si>
  <si>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</si>
  <si>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</si>
  <si>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</si>
  <si>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</si>
  <si>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</si>
  <si>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</si>
  <si>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</si>
  <si>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</si>
  <si>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</si>
  <si>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</si>
  <si>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</si>
  <si>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</si>
  <si>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</si>
  <si>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</si>
  <si>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</si>
  <si>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</si>
  <si>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</si>
  <si>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</si>
  <si>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</si>
  <si>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</si>
  <si>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</si>
  <si>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</si>
  <si>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</si>
  <si>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</si>
  <si>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</si>
  <si>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</si>
  <si>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</si>
  <si>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</si>
  <si>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</si>
  <si>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</si>
  <si>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</si>
  <si>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</si>
  <si>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</si>
  <si>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</si>
  <si>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</si>
  <si>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</si>
  <si>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</si>
  <si>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</si>
  <si>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</si>
  <si>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</si>
  <si>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</si>
  <si>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</si>
  <si>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</si>
  <si>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</si>
  <si>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</si>
  <si>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</si>
  <si>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</si>
  <si>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</si>
  <si>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</si>
  <si>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</si>
  <si>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</si>
  <si>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</si>
  <si>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</si>
  <si>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</si>
  <si>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</si>
  <si>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</si>
  <si>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</si>
  <si>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</si>
  <si>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</si>
  <si>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</si>
  <si>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</si>
  <si>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</si>
  <si>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</si>
  <si>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</si>
  <si>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</si>
  <si>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</si>
  <si>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</si>
  <si>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</si>
  <si>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</si>
  <si>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</si>
  <si>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</si>
  <si>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</si>
  <si>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</si>
  <si>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</si>
  <si>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</si>
  <si>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</si>
  <si>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</si>
  <si>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</si>
  <si>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</si>
  <si>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</si>
  <si>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</si>
  <si>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</si>
  <si>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</si>
  <si>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</si>
  <si>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</si>
  <si>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</si>
  <si>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</si>
  <si>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</si>
  <si>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</si>
  <si>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</si>
  <si>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</si>
  <si>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</si>
  <si>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</si>
  <si>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</si>
  <si>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</si>
  <si>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</si>
  <si>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</si>
  <si>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</si>
  <si>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</si>
  <si>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</si>
  <si>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</si>
  <si>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</si>
  <si>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</si>
  <si>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</si>
  <si>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</si>
  <si>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</si>
  <si>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</si>
  <si>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</si>
  <si>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</si>
  <si>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</si>
  <si>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</si>
  <si>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</si>
  <si>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</si>
  <si>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</si>
  <si>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</si>
  <si>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</si>
  <si>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</si>
  <si>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</si>
  <si>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</si>
  <si>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</si>
  <si>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</si>
  <si>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</si>
  <si>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</si>
  <si>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</si>
  <si>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</si>
  <si>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</si>
  <si>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</si>
  <si>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</si>
  <si>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</si>
  <si>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</si>
  <si>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</si>
  <si>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</si>
  <si>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</si>
  <si>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</si>
  <si>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</si>
  <si>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</si>
  <si>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</si>
  <si>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</si>
  <si>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</si>
  <si>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</si>
  <si>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</si>
  <si>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</si>
  <si>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</si>
  <si>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</si>
  <si>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</si>
  <si>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</si>
  <si>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</si>
  <si>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</si>
  <si>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</si>
  <si>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</si>
  <si>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</si>
  <si>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</si>
  <si>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</si>
  <si>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</si>
  <si>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</si>
  <si>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</si>
  <si>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</si>
  <si>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</si>
  <si>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</si>
  <si>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</si>
  <si>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</si>
  <si>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</si>
  <si>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</si>
  <si>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</si>
  <si>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</si>
  <si>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</si>
  <si>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</si>
  <si>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</si>
  <si>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</si>
  <si>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</si>
  <si>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</si>
  <si>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</si>
  <si>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</si>
  <si>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</si>
  <si>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</si>
  <si>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</si>
  <si>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</si>
  <si>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</si>
  <si>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</si>
  <si>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</si>
  <si>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</si>
  <si>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</si>
  <si>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</si>
  <si>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</si>
  <si>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</si>
  <si>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</si>
  <si>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</si>
  <si>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</si>
  <si>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</si>
  <si>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</si>
  <si>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</si>
  <si>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</si>
  <si>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</si>
  <si>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</si>
  <si>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</si>
  <si>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</si>
  <si>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</si>
  <si>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</si>
  <si>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</si>
  <si>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</si>
  <si>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</si>
  <si>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</si>
  <si>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</si>
  <si>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</si>
  <si>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</si>
  <si>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</si>
  <si>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</si>
  <si>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</si>
  <si>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</si>
  <si>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</si>
  <si>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</si>
  <si>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</si>
  <si>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</si>
  <si>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</si>
  <si>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</si>
  <si>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</si>
  <si>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</si>
  <si>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</si>
  <si>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</si>
  <si>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</si>
  <si>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</si>
  <si>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</si>
  <si>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</si>
  <si>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</si>
  <si>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</si>
  <si>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</si>
  <si>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</si>
  <si>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</si>
  <si>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</si>
  <si>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</si>
  <si>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</si>
  <si>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</si>
  <si>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</si>
  <si>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</si>
  <si>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</si>
  <si>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</si>
  <si>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</si>
  <si>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</si>
  <si>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</si>
  <si>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</si>
  <si>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</si>
  <si>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</si>
  <si>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</si>
  <si>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</si>
  <si>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</si>
  <si>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</si>
  <si>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</si>
  <si>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</si>
  <si>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</si>
  <si>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</si>
  <si>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</si>
  <si>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</si>
  <si>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</si>
  <si>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</si>
  <si>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</si>
  <si>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</si>
  <si>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</si>
  <si>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</si>
  <si>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</si>
  <si>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</si>
  <si>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</si>
  <si>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</si>
  <si>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</si>
  <si>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</si>
  <si>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</si>
  <si>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</si>
  <si>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</si>
  <si>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</si>
  <si>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</si>
  <si>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</si>
  <si>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</si>
  <si>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</si>
  <si>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</si>
  <si>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</si>
  <si>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</si>
  <si>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</si>
  <si>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</si>
  <si>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</si>
  <si>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</si>
  <si>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</si>
  <si>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</si>
  <si>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</si>
  <si>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</si>
  <si>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</si>
  <si>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</si>
  <si>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</si>
  <si>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</si>
  <si>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</si>
  <si>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</si>
  <si>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</si>
  <si>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</si>
  <si>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</si>
  <si>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</si>
  <si>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</si>
  <si>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</si>
  <si>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</si>
  <si>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</si>
  <si>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</si>
  <si>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</si>
  <si>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</si>
  <si>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</si>
  <si>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</si>
  <si>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</si>
  <si>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</si>
  <si>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</si>
  <si>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</si>
  <si>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</si>
  <si>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</si>
  <si>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</si>
  <si>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</si>
  <si>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</si>
  <si>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</si>
  <si>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</si>
  <si>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</si>
  <si>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</si>
  <si>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</si>
  <si>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</si>
  <si>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</si>
  <si>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</si>
  <si>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</si>
  <si>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</si>
  <si>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</si>
  <si>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</si>
  <si>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</si>
  <si>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</si>
  <si>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</si>
  <si>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</si>
  <si>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</si>
  <si>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</si>
  <si>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</si>
  <si>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</si>
  <si>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</si>
  <si>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</si>
  <si>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</si>
  <si>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</si>
  <si>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</si>
  <si>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</si>
  <si>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</si>
  <si>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</si>
  <si>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</si>
  <si>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</si>
  <si>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</si>
  <si>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</si>
  <si>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</si>
  <si>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</si>
  <si>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</si>
  <si>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</si>
  <si>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</si>
  <si>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</si>
  <si>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</si>
  <si>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</si>
  <si>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</si>
  <si>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</si>
  <si>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</si>
  <si>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</si>
  <si>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</si>
  <si>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</si>
  <si>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</si>
  <si>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</si>
  <si>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</si>
  <si>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</si>
  <si>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</si>
  <si>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</si>
  <si>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</si>
  <si>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</si>
  <si>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</si>
  <si>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</si>
  <si>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</si>
  <si>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</si>
  <si>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</si>
  <si>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</si>
  <si>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</si>
  <si>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</si>
  <si>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</si>
  <si>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</si>
  <si>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</si>
  <si>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</si>
  <si>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</si>
  <si>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</si>
  <si>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</si>
  <si>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</si>
  <si>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</si>
  <si>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</si>
  <si>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</si>
  <si>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</si>
  <si>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</si>
  <si>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</si>
  <si>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</si>
  <si>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</si>
  <si>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</si>
  <si>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</si>
  <si>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</si>
  <si>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</si>
  <si>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</si>
  <si>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</si>
  <si>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</si>
  <si>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</si>
  <si>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</si>
  <si>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</si>
  <si>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</si>
  <si>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</si>
  <si>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</si>
  <si>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</si>
  <si>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</si>
  <si>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</si>
  <si>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</si>
  <si>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</si>
  <si>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</si>
  <si>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</si>
  <si>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</si>
  <si>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</si>
  <si>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</si>
  <si>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</si>
  <si>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</si>
  <si>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</si>
  <si>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</si>
  <si>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</si>
  <si>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</si>
  <si>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</si>
  <si>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</si>
  <si>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</si>
  <si>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</si>
  <si>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</si>
  <si>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</si>
  <si>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</si>
  <si>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</si>
  <si>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</si>
  <si>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</si>
  <si>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</si>
  <si>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</si>
  <si>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</si>
  <si>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</si>
  <si>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</si>
  <si>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</si>
  <si>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</si>
  <si>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</si>
  <si>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</si>
  <si>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</si>
  <si>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</si>
  <si>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</si>
  <si>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</si>
  <si>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</si>
  <si>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</si>
  <si>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</si>
  <si>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</si>
  <si>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</si>
  <si>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</si>
  <si>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</si>
  <si>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</si>
  <si>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</si>
  <si>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</si>
  <si>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</si>
  <si>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</si>
  <si>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</si>
  <si>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</si>
  <si>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</si>
  <si>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</si>
  <si>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</si>
  <si>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</si>
  <si>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</si>
  <si>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</si>
  <si>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</si>
  <si>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</si>
  <si>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</si>
  <si>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</si>
  <si>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</si>
  <si>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</si>
  <si>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</si>
  <si>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</si>
  <si>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</si>
  <si>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</si>
  <si>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</si>
  <si>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</si>
  <si>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</si>
  <si>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</si>
  <si>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</si>
  <si>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</si>
  <si>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</si>
  <si>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</si>
  <si>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</si>
  <si>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</si>
  <si>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</si>
  <si>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</si>
  <si>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</si>
  <si>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</si>
  <si>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</si>
  <si>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</si>
  <si>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</si>
  <si>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</si>
  <si>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</si>
  <si>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</si>
  <si>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</si>
  <si>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</si>
  <si>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</si>
  <si>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</si>
  <si>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</si>
  <si>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</si>
  <si>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</si>
  <si>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</si>
  <si>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</si>
  <si>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</si>
  <si>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</si>
  <si>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</si>
  <si>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</si>
  <si>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</si>
  <si>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</si>
  <si>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</si>
  <si>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</si>
  <si>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</si>
  <si>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</si>
  <si>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</si>
  <si>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</si>
  <si>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</si>
  <si>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</si>
  <si>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</si>
  <si>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</si>
  <si>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</si>
  <si>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</si>
  <si>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</si>
  <si>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</si>
  <si>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</si>
  <si>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</si>
  <si>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</si>
  <si>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</si>
  <si>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</si>
  <si>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</si>
  <si>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</si>
  <si>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</si>
  <si>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</si>
  <si>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</si>
  <si>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</si>
  <si>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</si>
  <si>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</si>
  <si>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</si>
  <si>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</si>
  <si>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</si>
  <si>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</si>
  <si>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</si>
  <si>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</si>
  <si>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</si>
  <si>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</si>
  <si>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</si>
  <si>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</si>
  <si>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</si>
  <si>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</si>
  <si>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</si>
  <si>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</si>
  <si>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</si>
  <si>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</si>
  <si>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</si>
  <si>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</si>
  <si>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</si>
  <si>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</si>
  <si>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</si>
  <si>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</si>
  <si>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</si>
  <si>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</si>
  <si>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</si>
  <si>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</si>
  <si>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</si>
  <si>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</si>
  <si>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</si>
  <si>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</si>
  <si>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</si>
  <si>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</si>
  <si>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</si>
  <si>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</si>
  <si>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</si>
  <si>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</si>
  <si>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</si>
  <si>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</si>
  <si>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</si>
  <si>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</si>
  <si>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</si>
  <si>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</si>
  <si>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</si>
  <si>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</si>
  <si>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</si>
  <si>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</si>
  <si>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</si>
  <si>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</si>
  <si>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</si>
  <si>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</si>
  <si>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</si>
  <si>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</si>
  <si>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</si>
  <si>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</si>
  <si>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</si>
  <si>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</si>
  <si>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</si>
  <si>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</si>
  <si>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</si>
  <si>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</si>
  <si>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</si>
  <si>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</si>
  <si>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</si>
  <si>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</si>
  <si>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</si>
  <si>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</si>
  <si>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</si>
  <si>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</si>
  <si>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</si>
  <si>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</si>
  <si>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</si>
  <si>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</si>
  <si>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</si>
  <si>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</si>
  <si>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</si>
  <si>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</si>
  <si>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</si>
  <si>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</si>
  <si>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</si>
  <si>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</si>
  <si>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</si>
  <si>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</si>
  <si>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</si>
  <si>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</si>
  <si>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</si>
  <si>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</si>
  <si>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</si>
  <si>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</si>
  <si>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</si>
  <si>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</si>
  <si>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</si>
  <si>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</si>
  <si>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</si>
  <si>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</si>
  <si>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</si>
  <si>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</si>
  <si>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</si>
  <si>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</si>
  <si>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</si>
  <si>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</si>
  <si>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</si>
  <si>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</si>
  <si>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</si>
  <si>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</si>
  <si>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</si>
  <si>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</si>
  <si>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</si>
  <si>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</si>
  <si>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</si>
  <si>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</si>
  <si>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</si>
  <si>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</si>
  <si>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</si>
  <si>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</si>
  <si>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</si>
  <si>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</si>
  <si>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</si>
  <si>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</si>
  <si>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</si>
  <si>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</si>
  <si>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</si>
  <si>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</si>
  <si>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</si>
  <si>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</si>
  <si>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</si>
  <si>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</si>
  <si>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</si>
  <si>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</si>
  <si>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</si>
  <si>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</si>
  <si>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</si>
  <si>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</si>
  <si>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</si>
  <si>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</si>
  <si>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</si>
  <si>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</si>
  <si>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</si>
  <si>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</si>
  <si>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</si>
  <si>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</si>
  <si>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</si>
  <si>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</si>
  <si>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</si>
  <si>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</si>
  <si>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</si>
  <si>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</si>
  <si>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</si>
  <si>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</si>
  <si>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</si>
  <si>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</si>
  <si>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</si>
  <si>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</si>
  <si>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</si>
  <si>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</si>
  <si>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</si>
  <si>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</si>
  <si>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</si>
  <si>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</si>
  <si>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</si>
  <si>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</si>
  <si>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</si>
  <si>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</si>
  <si>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</si>
  <si>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</si>
  <si>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</si>
  <si>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</si>
  <si>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</si>
  <si>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</si>
  <si>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</si>
  <si>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</si>
  <si>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</si>
  <si>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</si>
  <si>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</si>
  <si>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</si>
  <si>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</si>
  <si>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</si>
  <si>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</si>
  <si>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</si>
  <si>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</si>
  <si>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</si>
  <si>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</si>
  <si>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</si>
  <si>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</si>
  <si>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</si>
  <si>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</si>
  <si>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</si>
  <si>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</si>
  <si>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</si>
  <si>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</si>
  <si>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</si>
  <si>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</si>
  <si>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</si>
  <si>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</si>
  <si>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</si>
  <si>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</si>
  <si>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</si>
  <si>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</si>
  <si>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</si>
  <si>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</si>
  <si>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</si>
  <si>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</si>
  <si>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</si>
  <si>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</si>
  <si>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</si>
  <si>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</si>
  <si>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</si>
  <si>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</si>
  <si>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</si>
  <si>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</si>
  <si>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</si>
  <si>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</si>
  <si>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</si>
  <si>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</si>
  <si>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</si>
  <si>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</si>
  <si>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</si>
  <si>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</si>
  <si>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</si>
  <si>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</si>
  <si>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</si>
  <si>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</si>
  <si>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</si>
  <si>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</si>
  <si>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</si>
  <si>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</si>
  <si>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</si>
  <si>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</si>
  <si>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</si>
  <si>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</si>
  <si>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</si>
  <si>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</si>
  <si>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</si>
  <si>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</si>
  <si>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</si>
  <si>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</si>
  <si>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</si>
  <si>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</si>
  <si>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</si>
  <si>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</si>
  <si>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</si>
  <si>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</si>
  <si>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</si>
  <si>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</si>
  <si>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</si>
  <si>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</si>
  <si>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</si>
  <si>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</si>
  <si>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</si>
  <si>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</si>
  <si>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</si>
  <si>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</si>
  <si>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</si>
  <si>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</si>
  <si>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</si>
  <si>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</si>
  <si>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</si>
  <si>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</si>
  <si>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</si>
  <si>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</si>
  <si>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</si>
  <si>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</si>
  <si>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</si>
  <si>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</si>
  <si>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</si>
  <si>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</si>
  <si>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</si>
  <si>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</si>
  <si>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</si>
  <si>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</si>
  <si>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</si>
  <si>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</si>
  <si>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</si>
  <si>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</si>
  <si>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</si>
  <si>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</si>
  <si>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</si>
  <si>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</si>
  <si>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</si>
  <si>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</si>
  <si>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</si>
  <si>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</si>
  <si>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</si>
  <si>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</si>
  <si>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</si>
  <si>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</si>
  <si>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</si>
  <si>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</si>
  <si>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</si>
  <si>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</si>
  <si>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</si>
  <si>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</si>
  <si>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</si>
  <si>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</si>
  <si>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</si>
  <si>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</si>
  <si>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</si>
  <si>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</si>
  <si>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</si>
  <si>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</si>
  <si>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</si>
  <si>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</si>
  <si>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</si>
  <si>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</si>
  <si>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</si>
  <si>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</si>
  <si>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</si>
  <si>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</si>
  <si>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</si>
  <si>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</si>
  <si>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</si>
  <si>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</si>
  <si>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</si>
  <si>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</si>
  <si>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</si>
  <si>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</si>
  <si>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</si>
  <si>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</si>
  <si>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</si>
  <si>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</si>
  <si>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</si>
  <si>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</si>
  <si>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</si>
  <si>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</si>
  <si>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</si>
  <si>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</si>
  <si>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</si>
  <si>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</si>
  <si>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</si>
  <si>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</si>
  <si>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</si>
  <si>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</si>
  <si>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</si>
  <si>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</si>
  <si>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</si>
  <si>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</si>
  <si>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</si>
  <si>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</si>
  <si>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</si>
  <si>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</si>
  <si>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</si>
  <si>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</si>
  <si>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</si>
  <si>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</si>
  <si>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</si>
  <si>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</si>
  <si>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</si>
  <si>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</si>
  <si>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</si>
  <si>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</si>
  <si>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</si>
  <si>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</si>
  <si>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</si>
  <si>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</si>
  <si>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</si>
  <si>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</si>
  <si>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</si>
  <si>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</si>
  <si>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</si>
  <si>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</si>
  <si>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</si>
  <si>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</si>
  <si>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</si>
  <si>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</si>
  <si>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</si>
  <si>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</si>
  <si>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</si>
  <si>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</si>
  <si>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</si>
  <si>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</si>
  <si>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</si>
  <si>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</si>
  <si>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</si>
  <si>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</si>
  <si>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</si>
  <si>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</si>
  <si>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</si>
  <si>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</si>
  <si>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</si>
  <si>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</si>
  <si>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</si>
  <si>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</si>
  <si>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</si>
  <si>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</si>
  <si>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</si>
  <si>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</si>
  <si>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</si>
  <si>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</si>
  <si>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</si>
  <si>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</si>
  <si>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</si>
  <si>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</si>
  <si>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</si>
  <si>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</si>
  <si>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</si>
  <si>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</si>
  <si>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</si>
  <si>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</si>
  <si>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</si>
  <si>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</si>
  <si>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</si>
  <si>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</si>
  <si>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</si>
  <si>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</si>
  <si>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</si>
  <si>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</si>
  <si>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</si>
  <si>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</si>
  <si>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</si>
  <si>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</si>
  <si>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</si>
  <si>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</si>
  <si>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</si>
  <si>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</si>
  <si>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</si>
  <si>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</si>
  <si>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</si>
  <si>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</si>
  <si>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</si>
  <si>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</si>
  <si>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</si>
  <si>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</si>
  <si>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</si>
  <si>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</si>
  <si>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</si>
  <si>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</si>
  <si>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</si>
  <si>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</si>
  <si>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</si>
  <si>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</si>
  <si>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</si>
  <si>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</si>
  <si>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</si>
  <si>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</si>
  <si>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</si>
  <si>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</si>
  <si>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</si>
  <si>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</si>
  <si>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</si>
  <si>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</si>
  <si>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</si>
  <si>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</si>
  <si>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</si>
  <si>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</si>
  <si>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</si>
  <si>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</si>
  <si>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</si>
  <si>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</si>
  <si>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</si>
  <si>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</si>
  <si>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</si>
  <si>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</si>
  <si>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</si>
  <si>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</si>
  <si>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</si>
  <si>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</si>
  <si>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</si>
  <si>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</si>
  <si>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</si>
  <si>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</si>
  <si>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</si>
  <si>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</si>
  <si>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</si>
  <si>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</si>
  <si>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</si>
  <si>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</si>
  <si>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</si>
  <si>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</si>
  <si>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</si>
  <si>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</si>
  <si>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</si>
  <si>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</si>
  <si>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</si>
  <si>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</si>
  <si>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</si>
  <si>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</si>
  <si>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</si>
  <si>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</si>
  <si>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</si>
  <si>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</si>
  <si>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</si>
  <si>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</si>
  <si>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</si>
  <si>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</si>
  <si>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</si>
  <si>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</si>
  <si>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</si>
  <si>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</si>
  <si>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</si>
  <si>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</si>
  <si>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</si>
  <si>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</si>
  <si>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</si>
  <si>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</si>
  <si>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</si>
  <si>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</si>
  <si>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</si>
  <si>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</si>
  <si>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</si>
  <si>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</si>
  <si>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</si>
  <si>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</si>
  <si>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</si>
  <si>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</si>
  <si>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</si>
  <si>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</si>
  <si>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</si>
  <si>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</si>
  <si>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</si>
  <si>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</si>
  <si>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</si>
  <si>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</si>
  <si>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</si>
  <si>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</si>
  <si>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</si>
  <si>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</si>
  <si>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</si>
  <si>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</si>
  <si>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</si>
  <si>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</si>
  <si>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</si>
  <si>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</si>
  <si>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</si>
  <si>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</si>
  <si>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</si>
  <si>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</si>
  <si>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</si>
  <si>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</si>
  <si>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</si>
  <si>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</si>
  <si>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</si>
  <si>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</si>
  <si>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</si>
  <si>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</si>
  <si>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</si>
  <si>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</si>
  <si>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</si>
  <si>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</si>
  <si>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</si>
  <si>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</si>
  <si>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</si>
  <si>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</si>
  <si>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</si>
  <si>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</si>
  <si>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</si>
  <si>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</si>
  <si>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</si>
  <si>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</si>
  <si>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</si>
  <si>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</si>
  <si>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</si>
  <si>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</si>
  <si>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</si>
  <si>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</si>
  <si>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</si>
  <si>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</si>
  <si>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</si>
  <si>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</si>
  <si>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</si>
  <si>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</si>
  <si>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</si>
  <si>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</si>
  <si>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</si>
  <si>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</si>
  <si>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</si>
  <si>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</si>
  <si>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</si>
  <si>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</si>
  <si>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</si>
  <si>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</si>
  <si>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</si>
  <si>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</si>
  <si>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</si>
  <si>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</si>
  <si>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</si>
  <si>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</si>
  <si>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</si>
  <si>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</si>
  <si>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</si>
  <si>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</si>
  <si>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</si>
  <si>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</si>
  <si>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</si>
  <si>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</si>
  <si>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</si>
  <si>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</si>
  <si>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</si>
  <si>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</si>
  <si>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</si>
  <si>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</si>
  <si>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</si>
  <si>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</si>
  <si>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</si>
  <si>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</si>
  <si>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</si>
  <si>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</si>
  <si>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</si>
  <si>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</si>
  <si>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</si>
  <si>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</si>
  <si>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</si>
  <si>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</si>
  <si>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</si>
  <si>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</si>
  <si>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</si>
  <si>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</si>
  <si>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</si>
  <si>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</si>
  <si>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</si>
  <si>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</si>
  <si>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</si>
  <si>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</si>
  <si>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</si>
  <si>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</si>
  <si>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</si>
  <si>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</si>
  <si>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</si>
  <si>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</si>
  <si>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</si>
  <si>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</si>
  <si>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</si>
  <si>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</si>
  <si>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</si>
  <si>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</si>
  <si>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</si>
  <si>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</si>
  <si>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</si>
  <si>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</si>
  <si>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</si>
  <si>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</si>
  <si>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</si>
  <si>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</si>
  <si>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</si>
  <si>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</si>
  <si>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</si>
  <si>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</si>
  <si>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</si>
  <si>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</si>
  <si>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</si>
  <si>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</si>
  <si>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</si>
  <si>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</si>
  <si>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</si>
  <si>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</si>
  <si>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</si>
  <si>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</si>
  <si>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</si>
  <si>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</si>
  <si>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</si>
  <si>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</si>
  <si>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</si>
  <si>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</si>
  <si>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</si>
  <si>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</si>
  <si>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</si>
  <si>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</si>
  <si>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</si>
  <si>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</si>
  <si>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</si>
  <si>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</si>
  <si>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</si>
  <si>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</si>
  <si>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</si>
  <si>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</si>
  <si>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</si>
  <si>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</si>
  <si>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</si>
  <si>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</si>
  <si>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</si>
  <si>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</si>
  <si>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</si>
  <si>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</si>
  <si>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</si>
  <si>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</si>
  <si>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</si>
  <si>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</si>
  <si>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</si>
  <si>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</si>
  <si>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</si>
  <si>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</si>
  <si>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</si>
  <si>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</si>
  <si>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</si>
  <si>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</si>
  <si>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</si>
  <si>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</si>
  <si>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</si>
  <si>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</si>
  <si>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</si>
  <si>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</si>
  <si>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</si>
  <si>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</si>
  <si>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</si>
  <si>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</si>
  <si>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</si>
  <si>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</si>
  <si>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</si>
  <si>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</si>
  <si>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documentar</t>
  </si>
  <si>
    <t>drama</t>
  </si>
  <si>
    <t>science fi</t>
  </si>
  <si>
    <t>shorts</t>
  </si>
  <si>
    <t>food truck</t>
  </si>
  <si>
    <t>restaurant</t>
  </si>
  <si>
    <t>mobile gam</t>
  </si>
  <si>
    <t>tabletop g</t>
  </si>
  <si>
    <t>video game</t>
  </si>
  <si>
    <t>electronic</t>
  </si>
  <si>
    <t>faith</t>
  </si>
  <si>
    <t>indie rock</t>
  </si>
  <si>
    <t>jazz</t>
  </si>
  <si>
    <t>metal</t>
  </si>
  <si>
    <t>rock</t>
  </si>
  <si>
    <t>nature</t>
  </si>
  <si>
    <t>people</t>
  </si>
  <si>
    <t>photobooks</t>
  </si>
  <si>
    <t>places</t>
  </si>
  <si>
    <t>art books</t>
  </si>
  <si>
    <t>children's</t>
  </si>
  <si>
    <t>fiction</t>
  </si>
  <si>
    <t>nonfiction</t>
  </si>
  <si>
    <t>translatio</t>
  </si>
  <si>
    <t>hardware</t>
  </si>
  <si>
    <t>makerspace</t>
  </si>
  <si>
    <t>space expl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</si>
  <si>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</si>
  <si>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</si>
  <si>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</si>
  <si>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</si>
  <si>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</si>
  <si>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</si>
  <si>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</si>
  <si>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television</t>
  </si>
  <si>
    <t>audio</t>
  </si>
  <si>
    <t>world musi</t>
  </si>
  <si>
    <t>radio &amp; po</t>
  </si>
  <si>
    <t>pop</t>
  </si>
  <si>
    <t>gadgets</t>
  </si>
  <si>
    <t>small batc</t>
  </si>
  <si>
    <t xml:space="preserve">classical </t>
  </si>
  <si>
    <t>Mar</t>
  </si>
  <si>
    <t>May</t>
  </si>
  <si>
    <t>Jun</t>
  </si>
  <si>
    <t>Jul</t>
  </si>
  <si>
    <t>Sep</t>
  </si>
  <si>
    <t>Oct</t>
  </si>
  <si>
    <t>Nov</t>
  </si>
  <si>
    <t>Jan</t>
  </si>
  <si>
    <t>Apr</t>
  </si>
  <si>
    <t>Aug</t>
  </si>
  <si>
    <t>Dec</t>
  </si>
  <si>
    <t>Feb</t>
  </si>
  <si>
    <t>Years</t>
  </si>
  <si>
    <t>outcome</t>
  </si>
  <si>
    <t>Summary Statistics</t>
  </si>
  <si>
    <t>Mean Backers</t>
  </si>
  <si>
    <t>Median Backers</t>
  </si>
  <si>
    <t>Min Backers</t>
  </si>
  <si>
    <t>Max Backers</t>
  </si>
  <si>
    <t>Variance Backers</t>
  </si>
  <si>
    <t>SD Backers</t>
  </si>
  <si>
    <t>Succesful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</si>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</sst>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4" formatCode="_(* #,##0_);_(* \(#,##0\);_(* &quot;-&quot;??_);_(@_)"/>
    <numFmt numFmtId="17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8"/>
      <color theme="1"/>
      <name val="Arial Black"/>
      <family val="2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3" fillId="3" borderId="0" applyNumberFormat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" fontId="2" fillId="0" borderId="0" xfId="0" applyNumberFormat="1" applyFont="1"/>
    <xf numFmtId="4" fontId="1" fillId="0" borderId="0" xfId="0" applyNumberFormat="1" applyFont="1" applyAlignment="1">
      <alignment horizontal="center"/>
    </xf>
    <xf numFmtId="4" fontId="2" fillId="0" borderId="0" xfId="0" applyNumberFormat="1" applyFont="1"/>
    <xf numFmtId="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2" fillId="4" borderId="1" xfId="0" applyFont="1" applyFill="1" applyBorder="1"/>
    <xf numFmtId="0" fontId="2" fillId="0" borderId="1" xfId="0" applyFont="1" applyBorder="1"/>
    <xf numFmtId="14" fontId="0" fillId="0" borderId="0" xfId="0" applyNumberFormat="1" applyAlignment="1">
      <alignment horizontal="left"/>
    </xf>
    <xf numFmtId="1" fontId="0" fillId="0" borderId="0" xfId="0" applyNumberFormat="1"/>
    <xf numFmtId="0" fontId="0" fillId="0" borderId="3" xfId="0" applyBorder="1"/>
    <xf numFmtId="1" fontId="0" fillId="0" borderId="4" xfId="0" applyNumberFormat="1" applyBorder="1"/>
    <xf numFmtId="0" fontId="0" fillId="0" borderId="4" xfId="0" applyBorder="1"/>
    <xf numFmtId="0" fontId="0" fillId="0" borderId="5" xfId="0" applyBorder="1"/>
    <xf numFmtId="1" fontId="0" fillId="0" borderId="6" xfId="0" applyNumberFormat="1" applyBorder="1"/>
    <xf numFmtId="174" fontId="0" fillId="0" borderId="4" xfId="1" applyNumberFormat="1" applyFont="1" applyBorder="1"/>
    <xf numFmtId="175" fontId="0" fillId="0" borderId="0" xfId="0" applyNumberFormat="1"/>
    <xf numFmtId="0" fontId="4" fillId="2" borderId="3" xfId="2" applyBorder="1" applyAlignment="1">
      <alignment horizontal="center"/>
    </xf>
    <xf numFmtId="0" fontId="4" fillId="2" borderId="0" xfId="2" applyBorder="1" applyAlignment="1">
      <alignment horizontal="center"/>
    </xf>
    <xf numFmtId="0" fontId="3" fillId="3" borderId="2" xfId="3" applyBorder="1" applyAlignment="1">
      <alignment horizontal="center"/>
    </xf>
    <xf numFmtId="0" fontId="0" fillId="0" borderId="7" xfId="0" applyBorder="1"/>
    <xf numFmtId="1" fontId="0" fillId="0" borderId="8" xfId="0" applyNumberFormat="1" applyBorder="1"/>
  </cellXfs>
  <cellStyles count="4">
    <cellStyle name="40% - Accent1" xfId="3" builtinId="31"/>
    <cellStyle name="Accent1" xfId="2" builtinId="29"/>
    <cellStyle name="Comma" xfId="1" builtinId="3"/>
    <cellStyle name="Normal" xfId="0" builtinId="0"/>
  </cellStyles>
  <dxfs count="41">
    <dxf>
      <fill>
        <patternFill>
          <bgColor theme="7" tint="-0.24994659260841701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0.39994506668294322"/>
      </font>
    </dxf>
    <dxf>
      <fill>
        <patternFill>
          <bgColor theme="7" tint="-0.24994659260841701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0.39994506668294322"/>
      </font>
    </dxf>
    <dxf>
      <fill>
        <patternFill>
          <bgColor theme="7" tint="-0.24994659260841701"/>
        </patternFill>
      </fill>
    </dxf>
    <dxf>
      <fill>
        <patternFill>
          <bgColor theme="7" tint="-0.24994659260841701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0.39994506668294322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rial Black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[StarterBook.xlsx]Pivot_Category!PivotTable2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E-46AC-9189-ECECDD73E0BC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F579-4DFC-854F-B0C8D1DD955C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F579-4DFC-854F-B0C8D1DD955C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F579-4DFC-854F-B0C8D1DD9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8133504"/>
        <c:axId val="2068130592"/>
      </c:barChart>
      <c:catAx>
        <c:axId val="20681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30592"/>
        <c:crosses val="autoZero"/>
        <c:auto val="1"/>
        <c:lblAlgn val="ctr"/>
        <c:lblOffset val="100"/>
        <c:noMultiLvlLbl val="0"/>
      </c:catAx>
      <c:valAx>
        <c:axId val="20681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</c:v>
                </c:pt>
                <c:pt idx="4">
                  <c:v>classical </c:v>
                </c:pt>
                <c:pt idx="5">
                  <c:v>documentar</c:v>
                </c:pt>
                <c:pt idx="6">
                  <c:v>drama</c:v>
                </c:pt>
                <c:pt idx="7">
                  <c:v>electronic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</c:v>
                </c:pt>
                <c:pt idx="27">
                  <c:v>restaurant</c:v>
                </c:pt>
                <c:pt idx="28">
                  <c:v>rock</c:v>
                </c:pt>
                <c:pt idx="29">
                  <c:v>science fi</c:v>
                </c:pt>
                <c:pt idx="30">
                  <c:v>shorts</c:v>
                </c:pt>
                <c:pt idx="31">
                  <c:v>small batc</c:v>
                </c:pt>
                <c:pt idx="32">
                  <c:v>space expl</c:v>
                </c:pt>
                <c:pt idx="33">
                  <c:v>spaces</c:v>
                </c:pt>
                <c:pt idx="34">
                  <c:v>tabletop g</c:v>
                </c:pt>
                <c:pt idx="35">
                  <c:v>television</c:v>
                </c:pt>
                <c:pt idx="36">
                  <c:v>translatio</c:v>
                </c:pt>
                <c:pt idx="37">
                  <c:v>video game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</c:v>
                </c:pt>
              </c:strCache>
            </c:strRef>
          </c:cat>
          <c:val>
            <c:numRef>
              <c:f>Pivot_SubCategory!$B$5:$B$46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7-442B-8E70-9F3E027E0382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</c:v>
                </c:pt>
                <c:pt idx="4">
                  <c:v>classical </c:v>
                </c:pt>
                <c:pt idx="5">
                  <c:v>documentar</c:v>
                </c:pt>
                <c:pt idx="6">
                  <c:v>drama</c:v>
                </c:pt>
                <c:pt idx="7">
                  <c:v>electronic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</c:v>
                </c:pt>
                <c:pt idx="27">
                  <c:v>restaurant</c:v>
                </c:pt>
                <c:pt idx="28">
                  <c:v>rock</c:v>
                </c:pt>
                <c:pt idx="29">
                  <c:v>science fi</c:v>
                </c:pt>
                <c:pt idx="30">
                  <c:v>shorts</c:v>
                </c:pt>
                <c:pt idx="31">
                  <c:v>small batc</c:v>
                </c:pt>
                <c:pt idx="32">
                  <c:v>space expl</c:v>
                </c:pt>
                <c:pt idx="33">
                  <c:v>spaces</c:v>
                </c:pt>
                <c:pt idx="34">
                  <c:v>tabletop g</c:v>
                </c:pt>
                <c:pt idx="35">
                  <c:v>television</c:v>
                </c:pt>
                <c:pt idx="36">
                  <c:v>translatio</c:v>
                </c:pt>
                <c:pt idx="37">
                  <c:v>video game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</c:v>
                </c:pt>
              </c:strCache>
            </c:strRef>
          </c:cat>
          <c:val>
            <c:numRef>
              <c:f>Pivot_SubCategory!$C$5:$C$46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F-4821-B9FF-06DC12F467BF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</c:v>
                </c:pt>
                <c:pt idx="4">
                  <c:v>classical </c:v>
                </c:pt>
                <c:pt idx="5">
                  <c:v>documentar</c:v>
                </c:pt>
                <c:pt idx="6">
                  <c:v>drama</c:v>
                </c:pt>
                <c:pt idx="7">
                  <c:v>electronic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</c:v>
                </c:pt>
                <c:pt idx="27">
                  <c:v>restaurant</c:v>
                </c:pt>
                <c:pt idx="28">
                  <c:v>rock</c:v>
                </c:pt>
                <c:pt idx="29">
                  <c:v>science fi</c:v>
                </c:pt>
                <c:pt idx="30">
                  <c:v>shorts</c:v>
                </c:pt>
                <c:pt idx="31">
                  <c:v>small batc</c:v>
                </c:pt>
                <c:pt idx="32">
                  <c:v>space expl</c:v>
                </c:pt>
                <c:pt idx="33">
                  <c:v>spaces</c:v>
                </c:pt>
                <c:pt idx="34">
                  <c:v>tabletop g</c:v>
                </c:pt>
                <c:pt idx="35">
                  <c:v>television</c:v>
                </c:pt>
                <c:pt idx="36">
                  <c:v>translatio</c:v>
                </c:pt>
                <c:pt idx="37">
                  <c:v>video game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</c:v>
                </c:pt>
              </c:strCache>
            </c:strRef>
          </c:cat>
          <c:val>
            <c:numRef>
              <c:f>Pivot_SubCategory!$D$5:$D$46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F-4821-B9FF-06DC12F467BF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</c:v>
                </c:pt>
                <c:pt idx="4">
                  <c:v>classical </c:v>
                </c:pt>
                <c:pt idx="5">
                  <c:v>documentar</c:v>
                </c:pt>
                <c:pt idx="6">
                  <c:v>drama</c:v>
                </c:pt>
                <c:pt idx="7">
                  <c:v>electronic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</c:v>
                </c:pt>
                <c:pt idx="27">
                  <c:v>restaurant</c:v>
                </c:pt>
                <c:pt idx="28">
                  <c:v>rock</c:v>
                </c:pt>
                <c:pt idx="29">
                  <c:v>science fi</c:v>
                </c:pt>
                <c:pt idx="30">
                  <c:v>shorts</c:v>
                </c:pt>
                <c:pt idx="31">
                  <c:v>small batc</c:v>
                </c:pt>
                <c:pt idx="32">
                  <c:v>space expl</c:v>
                </c:pt>
                <c:pt idx="33">
                  <c:v>spaces</c:v>
                </c:pt>
                <c:pt idx="34">
                  <c:v>tabletop g</c:v>
                </c:pt>
                <c:pt idx="35">
                  <c:v>television</c:v>
                </c:pt>
                <c:pt idx="36">
                  <c:v>translatio</c:v>
                </c:pt>
                <c:pt idx="37">
                  <c:v>video game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</c:v>
                </c:pt>
              </c:strCache>
            </c:strRef>
          </c:cat>
          <c:val>
            <c:numRef>
              <c:f>Pivot_SubCategory!$E$5:$E$46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F-4821-B9FF-06DC12F46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8969312"/>
        <c:axId val="1738970560"/>
      </c:barChart>
      <c:catAx>
        <c:axId val="173896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970560"/>
        <c:crosses val="autoZero"/>
        <c:auto val="1"/>
        <c:lblAlgn val="ctr"/>
        <c:lblOffset val="100"/>
        <c:noMultiLvlLbl val="0"/>
      </c:catAx>
      <c:valAx>
        <c:axId val="17389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96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[StarterBook.xlsx]Pivot_Time!PivotTable3</c:name>
    <c:fmtId val="9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21</c:v>
                </c:pt>
                <c:pt idx="2">
                  <c:v>36</c:v>
                </c:pt>
                <c:pt idx="3">
                  <c:v>36</c:v>
                </c:pt>
                <c:pt idx="4">
                  <c:v>34</c:v>
                </c:pt>
                <c:pt idx="5">
                  <c:v>17</c:v>
                </c:pt>
                <c:pt idx="6">
                  <c:v>33</c:v>
                </c:pt>
                <c:pt idx="7">
                  <c:v>32</c:v>
                </c:pt>
                <c:pt idx="8">
                  <c:v>23</c:v>
                </c:pt>
                <c:pt idx="9">
                  <c:v>23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1-458E-A4F7-41ACBD31DAB3}"/>
            </c:ext>
          </c:extLst>
        </c:ser>
        <c:ser>
          <c:idx val="1"/>
          <c:order val="1"/>
          <c:tx>
            <c:strRef>
              <c:f>Pivot_Time!$C$4:$C$5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Pivot_Time!$C$6:$C$18</c:f>
              <c:numCache>
                <c:formatCode>General</c:formatCode>
                <c:ptCount val="12"/>
                <c:pt idx="0">
                  <c:v>147</c:v>
                </c:pt>
                <c:pt idx="1">
                  <c:v>95</c:v>
                </c:pt>
                <c:pt idx="2">
                  <c:v>149</c:v>
                </c:pt>
                <c:pt idx="3">
                  <c:v>142</c:v>
                </c:pt>
                <c:pt idx="4">
                  <c:v>144</c:v>
                </c:pt>
                <c:pt idx="5">
                  <c:v>117</c:v>
                </c:pt>
                <c:pt idx="6">
                  <c:v>127</c:v>
                </c:pt>
                <c:pt idx="7">
                  <c:v>121</c:v>
                </c:pt>
                <c:pt idx="8">
                  <c:v>121</c:v>
                </c:pt>
                <c:pt idx="9">
                  <c:v>131</c:v>
                </c:pt>
                <c:pt idx="10">
                  <c:v>113</c:v>
                </c:pt>
                <c:pt idx="11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1-458E-A4F7-41ACBD31DAB3}"/>
            </c:ext>
          </c:extLst>
        </c:ser>
        <c:ser>
          <c:idx val="2"/>
          <c:order val="2"/>
          <c:tx>
            <c:strRef>
              <c:f>Pivot_Time!$D$4:$D$5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Pivot_Time!$D$6:$D$18</c:f>
              <c:numCache>
                <c:formatCode>General</c:formatCode>
                <c:ptCount val="12"/>
                <c:pt idx="5">
                  <c:v>19</c:v>
                </c:pt>
                <c:pt idx="6">
                  <c:v>24</c:v>
                </c:pt>
                <c:pt idx="7">
                  <c:v>6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1-458E-A4F7-41ACBD31DAB3}"/>
            </c:ext>
          </c:extLst>
        </c:ser>
        <c:ser>
          <c:idx val="3"/>
          <c:order val="3"/>
          <c:tx>
            <c:strRef>
              <c:f>Pivot_Time!$E$4:$E$5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Pivot_Time!$E$6:$E$18</c:f>
              <c:numCache>
                <c:formatCode>General</c:formatCode>
                <c:ptCount val="12"/>
                <c:pt idx="0">
                  <c:v>192</c:v>
                </c:pt>
                <c:pt idx="1">
                  <c:v>156</c:v>
                </c:pt>
                <c:pt idx="2">
                  <c:v>182</c:v>
                </c:pt>
                <c:pt idx="3">
                  <c:v>172</c:v>
                </c:pt>
                <c:pt idx="4">
                  <c:v>206</c:v>
                </c:pt>
                <c:pt idx="5">
                  <c:v>157</c:v>
                </c:pt>
                <c:pt idx="6">
                  <c:v>170</c:v>
                </c:pt>
                <c:pt idx="7">
                  <c:v>191</c:v>
                </c:pt>
                <c:pt idx="8">
                  <c:v>192</c:v>
                </c:pt>
                <c:pt idx="9">
                  <c:v>159</c:v>
                </c:pt>
                <c:pt idx="10">
                  <c:v>222</c:v>
                </c:pt>
                <c:pt idx="11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1-458E-A4F7-41ACBD31D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5691503"/>
        <c:axId val="1065691919"/>
      </c:lineChart>
      <c:catAx>
        <c:axId val="106569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91919"/>
        <c:crosses val="autoZero"/>
        <c:auto val="1"/>
        <c:lblAlgn val="ctr"/>
        <c:lblOffset val="100"/>
        <c:noMultiLvlLbl val="0"/>
      </c:catAx>
      <c:valAx>
        <c:axId val="106569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9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122762</xdr:colOff>
      <xdr:row>2</xdr:row>
      <xdr:rowOff>17991</xdr:rowOff>
    </xdr:from>
    <xdr:to>
      <xdr:col>22</xdr:col>
      <xdr:colOff>400050</xdr:colOff>
      <xdr:row>25</xdr:row>
      <xdr:rowOff>154516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374C9-DBA2-4F90-9F89-570EDA821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382057</xdr:colOff>
      <xdr:row>2</xdr:row>
      <xdr:rowOff>140759</xdr:rowOff>
    </xdr:from>
    <xdr:to>
      <xdr:col>17</xdr:col>
      <xdr:colOff>19050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F21E4C-A58A-49C1-A728-378A26B78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164041</xdr:colOff>
      <xdr:row>1</xdr:row>
      <xdr:rowOff>150283</xdr:rowOff>
    </xdr:from>
    <xdr:to>
      <xdr:col>19</xdr:col>
      <xdr:colOff>560917</xdr:colOff>
      <xdr:row>25</xdr:row>
      <xdr:rowOff>7409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A1C5B-5E15-4952-9469-36C991106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Albert" refreshedDate="44181.579697106485" createdVersion="6" refreshedVersion="6" minRefreshableVersion="3" recordCount="4114" xr:uid="{E8293F06-D5BD-4DE7-8E09-3019A270708B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41">
        <s v="television"/>
        <s v="shorts"/>
        <s v="science fi"/>
        <s v="drama"/>
        <s v="documentar"/>
        <s v="animation"/>
        <s v="plays"/>
        <s v="web"/>
        <s v="wearables"/>
        <s v="nonfiction"/>
        <s v="fiction"/>
        <s v="rock"/>
        <s v="metal"/>
        <s v="jazz"/>
        <s v="indie rock"/>
        <s v="electronic"/>
        <s v="audio"/>
        <s v="video game"/>
        <s v="mobile gam"/>
        <s v="food truck"/>
        <s v="photobooks"/>
        <s v="world musi"/>
        <s v="translatio"/>
        <s v="radio &amp; po"/>
        <s v="nature"/>
        <s v="art books"/>
        <s v="places"/>
        <s v="pop"/>
        <s v="faith"/>
        <s v="gadgets"/>
        <s v="hardware"/>
        <s v="people"/>
        <s v="tabletop g"/>
        <s v="small batc"/>
        <s v="restaurant"/>
        <s v="classical "/>
        <s v="space expl"/>
        <s v="makerspace"/>
        <s v="spaces"/>
        <s v="children's"/>
        <s v="musical"/>
      </sharedItems>
    </cacheField>
    <cacheField name="Sub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Albert" refreshedDate="44181.605651736114" createdVersion="6" refreshedVersion="6" minRefreshableVersion="3" recordCount="4114" xr:uid="{8F19EEF5-7647-4120-A266-53E28948A4F7}">
  <cacheSource type="worksheet">
    <worksheetSource ref="A1:T4115" sheet="Data_PivotTim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41">
        <s v="television"/>
        <s v="shorts"/>
        <s v="science fi"/>
        <s v="drama"/>
        <s v="documentar"/>
        <s v="animation"/>
        <s v="plays"/>
        <s v="web"/>
        <s v="wearables"/>
        <s v="nonfiction"/>
        <s v="fiction"/>
        <s v="rock"/>
        <s v="metal"/>
        <s v="jazz"/>
        <s v="indie rock"/>
        <s v="electronic"/>
        <s v="audio"/>
        <s v="video game"/>
        <s v="mobile gam"/>
        <s v="food truck"/>
        <s v="photobooks"/>
        <s v="world musi"/>
        <s v="translatio"/>
        <s v="radio &amp; po"/>
        <s v="nature"/>
        <s v="art books"/>
        <s v="places"/>
        <s v="pop"/>
        <s v="faith"/>
        <s v="gadgets"/>
        <s v="hardware"/>
        <s v="people"/>
        <s v="tabletop g"/>
        <s v="small batc"/>
        <s v="restaurant"/>
        <s v="classical "/>
        <s v="space expl"/>
        <s v="makerspace"/>
        <s v="spaces"/>
        <s v="children's"/>
        <s v="musical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119-03-23T14:52:00" maxDate="2134-09-06T14:24:00" count="4092">
        <d v="2131-02-13T06:00:00"/>
        <d v="2134-05-05T04:49:26"/>
        <d v="2132-04-03T09:42:46"/>
        <d v="2129-03-16T00:43:34"/>
        <d v="2131-12-09T16:02:38"/>
        <d v="2133-02-26T11:10:00"/>
        <d v="2128-11-27T03:28:20"/>
        <d v="2133-01-09T02:15:34"/>
        <d v="2132-08-01T18:00:00"/>
        <d v="2132-08-04T04:58:08"/>
        <d v="2128-12-19T03:15:58"/>
        <d v="2133-04-15T06:00:00"/>
        <d v="2129-01-30T06:00:00"/>
        <d v="2132-12-17T16:54:00"/>
        <d v="2129-01-25T03:58:00"/>
        <d v="2131-06-26T16:28:00"/>
        <d v="2128-12-01T11:00:00"/>
        <d v="2129-09-10T13:07:24"/>
        <d v="2129-06-06T02:01:52"/>
        <d v="2131-02-08T15:11:08"/>
        <d v="2131-05-29T12:23:44"/>
        <d v="2129-06-24T06:06:18"/>
        <d v="2130-01-03T15:58:00"/>
        <d v="2130-08-30T06:40:00"/>
        <d v="2131-06-02T15:18:00"/>
        <d v="2132-01-19T01:12:02"/>
        <d v="2129-04-05T00:44:48"/>
        <d v="2129-10-03T09:54:26"/>
        <d v="2131-12-03T22:16:08"/>
        <d v="2129-02-12T08:18:56"/>
        <d v="2129-04-12T14:03:50"/>
        <d v="2132-02-21T14:01:08"/>
        <d v="2132-09-25T07:58:00"/>
        <d v="2131-09-18T09:43:22"/>
        <d v="2129-03-11T15:26:42"/>
        <d v="2130-08-25T00:00:00"/>
        <d v="2130-07-08T12:44:10"/>
        <d v="2130-04-28T09:15:58"/>
        <d v="2126-09-21T02:44:48"/>
        <d v="2128-10-19T21:58:00"/>
        <d v="2128-12-07T08:00:00"/>
        <d v="2129-07-12T03:18:28"/>
        <d v="2129-12-27T06:40:52"/>
        <d v="2129-01-24T00:00:00"/>
        <d v="2129-07-15T04:44:34"/>
        <d v="2132-08-25T05:56:54"/>
        <d v="2131-12-01T22:19:08"/>
        <d v="2129-12-09T17:20:14"/>
        <d v="2130-05-02T00:00:00"/>
        <d v="2131-08-18T08:28:10"/>
        <d v="2130-03-03T10:00:00"/>
        <d v="2131-03-22T20:34:34"/>
        <d v="2129-02-02T09:41:32"/>
        <d v="2128-07-09T20:00:00"/>
        <d v="2131-12-21T10:14:02"/>
        <d v="2132-10-24T22:30:32"/>
        <d v="2130-11-16T08:00:00"/>
        <d v="2130-08-20T15:58:44"/>
        <d v="2129-10-10T13:45:44"/>
        <d v="2131-05-31T18:00:00"/>
        <d v="2128-06-14T00:00:00"/>
        <d v="2126-11-13T15:05:14"/>
        <d v="2126-05-07T14:22:36"/>
        <d v="2127-12-27T09:58:00"/>
        <d v="2127-01-15T00:52:42"/>
        <d v="2129-03-23T11:58:00"/>
        <d v="2133-02-05T16:47:20"/>
        <d v="2125-01-30T04:00:08"/>
        <d v="2128-04-20T03:19:42"/>
        <d v="2123-07-05T13:58:00"/>
        <d v="2123-05-11T19:01:30"/>
        <d v="2124-10-25T13:01:54"/>
        <d v="2125-10-02T00:00:00"/>
        <d v="2122-09-04T07:58:00"/>
        <d v="2132-02-12T23:23:10"/>
        <d v="2126-08-16T10:02:24"/>
        <d v="2123-12-25T11:11:56"/>
        <d v="2124-10-11T05:58:00"/>
        <d v="2133-05-06T11:04:02"/>
        <d v="2128-08-20T13:16:26"/>
        <d v="2127-11-21T04:01:52"/>
        <d v="2125-01-27T06:04:00"/>
        <d v="2123-07-20T15:22:02"/>
        <d v="2130-04-17T23:00:00"/>
        <d v="2122-09-29T12:22:52"/>
        <d v="2123-06-17T06:01:14"/>
        <d v="2131-12-25T04:41:30"/>
        <d v="2120-11-05T03:22:00"/>
        <d v="2128-12-14T07:37:42"/>
        <d v="2126-11-05T12:06:24"/>
        <d v="2123-01-22T14:16:38"/>
        <d v="2122-10-02T19:18:48"/>
        <d v="2134-03-07T16:00:00"/>
        <d v="2125-01-06T18:00:00"/>
        <d v="2128-07-15T10:27:24"/>
        <d v="2124-04-24T00:14:42"/>
        <d v="2121-03-03T06:00:00"/>
        <d v="2123-01-22T06:29:24"/>
        <d v="2125-11-16T23:00:00"/>
        <d v="2128-02-16T19:19:58"/>
        <d v="2125-09-11T14:09:32"/>
        <d v="2126-02-20T13:17:00"/>
        <d v="2121-12-16T06:17:46"/>
        <d v="2128-05-14T14:41:00"/>
        <d v="2122-07-06T02:00:00"/>
        <d v="2132-09-27T00:00:00"/>
        <d v="2124-07-06T13:16:42"/>
        <d v="2122-08-18T23:09:34"/>
        <d v="2126-11-01T05:25:40"/>
        <d v="2122-04-25T01:14:20"/>
        <d v="2127-09-30T11:58:00"/>
        <d v="2130-10-30T15:59:34"/>
        <d v="2128-07-26T04:00:00"/>
        <d v="2123-03-14T06:00:00"/>
        <d v="2124-01-27T13:09:36"/>
        <d v="2124-03-12T11:28:08"/>
        <d v="2122-07-16T21:51:50"/>
        <d v="2120-11-18T14:00:00"/>
        <d v="2123-02-25T02:34:32"/>
        <d v="2123-03-28T22:00:00"/>
        <d v="2133-07-08T02:23:34"/>
        <d v="2130-08-05T20:32:00"/>
        <d v="2133-07-22T20:43:34"/>
        <d v="2129-08-27T20:00:00"/>
        <d v="2130-09-29T20:34:44"/>
        <d v="2134-03-12T23:42:40"/>
        <d v="2130-11-21T04:00:00"/>
        <d v="2130-07-07T03:58:02"/>
        <d v="2133-08-11T10:56:26"/>
        <d v="2129-08-31T20:59:26"/>
        <d v="2128-12-02T16:32:00"/>
        <d v="2133-01-11T00:00:00"/>
        <d v="2129-09-16T17:00:14"/>
        <d v="2132-11-01T11:02:00"/>
        <d v="2131-05-11T10:00:00"/>
        <d v="2129-01-01T14:00:00"/>
        <d v="2130-09-30T20:32:00"/>
        <d v="2131-07-26T03:33:06"/>
        <d v="2131-03-03T09:58:00"/>
        <d v="2131-01-23T20:12:24"/>
        <d v="2130-06-08T07:31:04"/>
        <d v="2130-10-30T07:20:46"/>
        <d v="2129-10-04T20:52:36"/>
        <d v="2133-05-09T11:50:00"/>
        <d v="2130-07-27T10:35:44"/>
        <d v="2131-03-24T02:01:44"/>
        <d v="2134-02-07T00:46:36"/>
        <d v="2130-01-18T12:36:00"/>
        <d v="2132-04-26T13:31:12"/>
        <d v="2129-12-20T16:00:00"/>
        <d v="2130-10-20T07:46:04"/>
        <d v="2130-12-06T02:26:22"/>
        <d v="2129-06-17T03:43:20"/>
        <d v="2129-11-05T06:08:08"/>
        <d v="2130-11-06T02:16:30"/>
        <d v="2131-02-14T02:51:10"/>
        <d v="2129-03-07T05:59:52"/>
        <d v="2132-04-25T19:45:44"/>
        <d v="2129-08-14T03:40:56"/>
        <d v="2133-01-05T20:51:30"/>
        <d v="2131-04-01T19:49:42"/>
        <d v="2129-01-03T08:59:50"/>
        <d v="2129-04-03T23:24:00"/>
        <d v="2131-07-03T00:00:00"/>
        <d v="2129-06-10T12:36:42"/>
        <d v="2132-01-26T07:37:28"/>
        <d v="2134-02-03T03:38:44"/>
        <d v="2131-03-10T20:31:10"/>
        <d v="2130-06-07T14:05:40"/>
        <d v="2129-08-07T00:15:18"/>
        <d v="2131-04-30T10:56:00"/>
        <d v="2133-03-26T08:40:28"/>
        <d v="2130-06-06T16:57:26"/>
        <d v="2130-04-30T03:30:16"/>
        <d v="2130-09-15T12:25:52"/>
        <d v="2129-04-29T13:20:22"/>
        <d v="2131-03-12T15:33:18"/>
        <d v="2130-06-16T00:17:32"/>
        <d v="2131-10-24T23:51:30"/>
        <d v="2132-05-08T03:51:50"/>
        <d v="2130-07-27T14:00:00"/>
        <d v="2130-12-14T11:36:30"/>
        <d v="2134-01-16T00:34:24"/>
        <d v="2129-10-24T16:53:40"/>
        <d v="2129-05-04T07:58:00"/>
        <d v="2133-04-08T19:44:38"/>
        <d v="2134-05-07T16:00:00"/>
        <d v="2131-02-09T13:58:00"/>
        <d v="2129-05-12T08:47:10"/>
        <d v="2133-05-10T09:09:14"/>
        <d v="2132-12-03T07:14:52"/>
        <d v="2131-07-05T21:11:16"/>
        <d v="2129-08-05T14:01:04"/>
        <d v="2129-10-28T22:52:12"/>
        <d v="2132-05-13T23:51:02"/>
        <d v="2131-01-19T08:11:04"/>
        <d v="2131-07-22T18:00:00"/>
        <d v="2134-04-09T18:00:00"/>
        <d v="2129-07-11T18:24:04"/>
        <d v="2133-05-05T05:56:44"/>
        <d v="2129-06-01T04:00:06"/>
        <d v="2130-03-21T15:17:38"/>
        <d v="2131-07-18T17:58:00"/>
        <d v="2130-03-01T16:42:08"/>
        <d v="2133-03-11T04:00:06"/>
        <d v="2131-07-14T06:20:44"/>
        <d v="2133-03-14T00:12:46"/>
        <d v="2130-01-09T09:27:56"/>
        <d v="2129-12-02T17:45:34"/>
        <d v="2131-01-19T20:17:50"/>
        <d v="2131-07-03T10:00:00"/>
        <d v="2131-06-09T07:40:34"/>
        <d v="2132-08-03T16:17:20"/>
        <d v="2131-04-03T04:13:22"/>
        <d v="2130-05-12T06:44:58"/>
        <d v="2132-04-07T23:58:00"/>
        <d v="2130-08-14T20:01:14"/>
        <d v="2129-12-27T06:44:58"/>
        <d v="2130-09-29T06:09:38"/>
        <d v="2132-07-03T13:58:00"/>
        <d v="2131-04-11T16:12:00"/>
        <d v="2130-06-25T14:12:08"/>
        <d v="2130-06-22T05:18:00"/>
        <d v="2132-10-13T02:10:00"/>
        <d v="2131-01-18T11:17:32"/>
        <d v="2132-07-18T20:08:28"/>
        <d v="2130-10-30T18:58:00"/>
        <d v="2131-01-17T18:54:42"/>
        <d v="2130-11-02T08:56:50"/>
        <d v="2132-03-30T20:49:54"/>
        <d v="2130-11-08T13:18:22"/>
        <d v="2132-01-06T22:01:42"/>
        <d v="2130-04-28T15:38:12"/>
        <d v="2133-07-01T19:45:44"/>
        <d v="2130-12-11T01:41:58"/>
        <d v="2131-01-17T19:36:34"/>
        <d v="2132-01-11T00:00:00"/>
        <d v="2132-05-17T03:42:18"/>
        <d v="2133-12-31T18:00:00"/>
        <d v="2131-09-18T00:00:00"/>
        <d v="2126-09-10T10:00:22"/>
        <d v="2129-12-13T09:30:08"/>
        <d v="2123-12-10T23:39:40"/>
        <d v="2128-04-17T02:16:48"/>
        <d v="2120-05-31T14:12:00"/>
        <d v="2125-04-03T02:32:50"/>
        <d v="2121-12-06T19:26:50"/>
        <d v="2121-08-02T07:18:00"/>
        <d v="2124-01-16T13:10:18"/>
        <d v="2121-04-15T11:20:00"/>
        <d v="2126-11-13T03:09:42"/>
        <d v="2124-10-02T14:00:00"/>
        <d v="2120-11-01T07:58:00"/>
        <d v="2124-04-03T07:14:30"/>
        <d v="2131-08-04T04:00:00"/>
        <d v="2122-05-31T23:16:04"/>
        <d v="2126-06-02T12:55:34"/>
        <d v="2132-10-08T06:05:24"/>
        <d v="2122-12-05T02:28:52"/>
        <d v="2130-07-17T11:25:38"/>
        <d v="2121-02-01T19:58:00"/>
        <d v="2124-11-15T05:50:00"/>
        <d v="2122-04-25T11:54:16"/>
        <d v="2125-06-27T21:49:48"/>
        <d v="2124-09-22T05:46:30"/>
        <d v="2120-09-19T16:32:00"/>
        <d v="2120-08-15T07:42:00"/>
        <d v="2128-12-19T21:43:18"/>
        <d v="2123-09-15T09:19:16"/>
        <d v="2134-04-18T09:27:24"/>
        <d v="2122-10-18T08:00:00"/>
        <d v="2128-01-06T16:00:00"/>
        <d v="2120-08-26T13:38:00"/>
        <d v="2123-01-04T23:55:32"/>
        <d v="2124-07-11T13:58:00"/>
        <d v="2125-09-22T03:32:12"/>
        <d v="2124-08-26T01:55:48"/>
        <d v="2130-10-15T18:47:18"/>
        <d v="2125-07-26T01:57:58"/>
        <d v="2134-04-28T04:02:00"/>
        <d v="2128-10-29T04:21:10"/>
        <d v="2119-03-23T14:52:00"/>
        <d v="2120-04-18T20:00:00"/>
        <d v="2122-11-01T09:58:00"/>
        <d v="2124-02-13T11:26:00"/>
        <d v="2127-06-11T12:17:36"/>
        <d v="2126-06-20T13:10:48"/>
        <d v="2125-09-06T08:00:00"/>
        <d v="2124-12-22T08:06:26"/>
        <d v="2127-09-06T21:54:28"/>
        <d v="2122-03-08T15:58:00"/>
        <d v="2126-09-01T00:02:00"/>
        <d v="2123-08-28T07:58:00"/>
        <d v="2128-08-10T08:03:48"/>
        <d v="2121-02-06T08:00:00"/>
        <d v="2127-09-04T00:00:00"/>
        <d v="2125-05-17T22:49:26"/>
        <d v="2130-08-31T07:58:00"/>
        <d v="2128-09-17T18:00:00"/>
        <d v="2121-10-05T12:48:40"/>
        <d v="2122-08-18T22:04:36"/>
        <d v="2126-06-08T09:24:30"/>
        <d v="2124-04-21T17:07:56"/>
        <d v="2124-11-04T03:24:52"/>
        <d v="2125-05-05T04:00:00"/>
        <d v="2124-05-21T06:14:58"/>
        <d v="2126-06-10T14:11:06"/>
        <d v="2126-03-20T21:20:02"/>
        <d v="2122-05-20T09:20:20"/>
        <d v="2125-05-10T12:04:28"/>
        <d v="2123-08-10T04:00:00"/>
        <d v="2124-01-03T15:58:00"/>
        <d v="2126-07-30T18:07:44"/>
        <d v="2121-03-24T07:58:00"/>
        <d v="2126-05-03T15:59:36"/>
        <d v="2125-04-16T13:04:28"/>
        <d v="2129-11-22T09:58:00"/>
        <d v="2127-11-24T08:29:26"/>
        <d v="2126-06-22T23:51:42"/>
        <d v="2120-03-08T15:58:00"/>
        <d v="2131-12-15T22:00:00"/>
        <d v="2133-09-18T23:26:12"/>
        <d v="2132-09-26T03:21:36"/>
        <d v="2133-12-13T15:58:00"/>
        <d v="2131-03-04T06:03:36"/>
        <d v="2133-12-11T09:01:06"/>
        <d v="2134-05-29T21:54:00"/>
        <d v="2130-06-12T16:00:00"/>
        <d v="2131-09-03T08:00:00"/>
        <d v="2131-09-15T08:00:00"/>
        <d v="2126-10-03T07:58:00"/>
        <d v="2132-12-05T03:54:28"/>
        <d v="2131-08-26T16:00:00"/>
        <d v="2132-07-16T04:33:02"/>
        <d v="2130-09-29T14:00:00"/>
        <d v="2130-09-15T20:00:00"/>
        <d v="2131-09-28T06:37:16"/>
        <d v="2130-05-27T04:10:16"/>
        <d v="2133-05-09T02:00:00"/>
        <d v="2130-08-28T12:28:56"/>
        <d v="2134-05-17T18:00:00"/>
        <d v="2129-07-03T07:58:00"/>
        <d v="2132-08-29T13:28:50"/>
        <d v="2129-09-29T06:00:00"/>
        <d v="2130-11-01T04:40:00"/>
        <d v="2130-10-09T21:19:40"/>
        <d v="2131-07-30T00:00:42"/>
        <d v="2131-09-30T01:46:58"/>
        <d v="2131-04-13T04:10:32"/>
        <d v="2134-04-22T23:56:56"/>
        <d v="2133-05-25T07:58:00"/>
        <d v="2132-07-16T20:18:28"/>
        <d v="2129-07-17T08:02:16"/>
        <d v="2131-10-10T16:00:38"/>
        <d v="2132-07-18T13:44:02"/>
        <d v="2129-11-02T16:06:28"/>
        <d v="2132-06-02T12:33:06"/>
        <d v="2130-08-17T10:39:54"/>
        <d v="2132-12-01T06:00:00"/>
        <d v="2129-09-29T10:24:00"/>
        <d v="2131-02-13T06:22:00"/>
        <d v="2129-10-17T02:03:32"/>
        <d v="2129-03-17T00:00:00"/>
        <d v="2120-09-03T14:44:00"/>
        <d v="2128-12-11T07:58:00"/>
        <d v="2128-04-30T05:06:38"/>
        <d v="2124-10-10T14:03:56"/>
        <d v="2126-09-01T09:58:00"/>
        <d v="2130-05-30T03:04:04"/>
        <d v="2124-02-01T02:28:58"/>
        <d v="2134-01-15T14:10:00"/>
        <d v="2126-03-08T12:51:18"/>
        <d v="2132-07-12T08:00:00"/>
        <d v="2125-02-05T19:46:36"/>
        <d v="2123-06-04T18:41:02"/>
        <d v="2128-05-02T10:36:00"/>
        <d v="2133-04-21T21:43:52"/>
        <d v="2131-09-29T14:02:00"/>
        <d v="2132-02-21T23:44:00"/>
        <d v="2124-09-06T09:02:24"/>
        <d v="2132-02-17T10:33:04"/>
        <d v="2125-02-28T10:00:00"/>
        <d v="2125-05-16T10:03:20"/>
        <d v="2128-10-06T05:38:38"/>
        <d v="2130-01-14T13:31:34"/>
        <d v="2129-10-14T06:03:22"/>
        <d v="2131-03-22T21:39:42"/>
        <d v="2131-03-31T12:00:00"/>
        <d v="2133-02-24T03:39:20"/>
        <d v="2128-05-14T21:58:00"/>
        <d v="2130-09-14T01:45:44"/>
        <d v="2123-12-06T01:58:00"/>
        <d v="2123-05-18T06:00:00"/>
        <d v="2127-07-23T10:01:44"/>
        <d v="2132-08-05T13:16:04"/>
        <d v="2124-08-25T19:04:00"/>
        <d v="2125-01-14T03:06:52"/>
        <d v="2121-05-04T07:28:00"/>
        <d v="2130-08-28T14:04:12"/>
        <d v="2133-11-30T00:00:00"/>
        <d v="2128-10-02T07:00:00"/>
        <d v="2123-03-16T16:25:40"/>
        <d v="2131-09-12T03:53:54"/>
        <d v="2123-03-21T14:16:00"/>
        <d v="2128-03-15T22:08:00"/>
        <d v="2128-05-11T04:04:38"/>
        <d v="2122-09-16T11:58:00"/>
        <d v="2123-10-10T19:48:20"/>
        <d v="2127-09-13T13:19:40"/>
        <d v="2133-02-13T17:24:48"/>
        <d v="2130-12-06T23:06:34"/>
        <d v="2127-12-15T10:00:00"/>
        <d v="2125-02-19T11:39:16"/>
        <d v="2125-02-07T18:07:02"/>
        <d v="2127-07-26T03:02:10"/>
        <d v="2129-08-05T00:00:00"/>
        <d v="2128-03-20T19:01:02"/>
        <d v="2126-07-17T09:06:00"/>
        <d v="2131-02-13T13:33:14"/>
        <d v="2126-12-29T16:26:14"/>
        <d v="2128-05-27T09:21:02"/>
        <d v="2131-04-12T23:35:12"/>
        <d v="2129-05-24T12:29:54"/>
        <d v="2126-11-11T20:27:40"/>
        <d v="2124-06-21T16:03:18"/>
        <d v="2131-10-26T19:20:08"/>
        <d v="2132-05-03T10:10:28"/>
        <d v="2131-08-15T13:58:00"/>
        <d v="2128-12-02T20:00:00"/>
        <d v="2119-10-26T09:58:00"/>
        <d v="2127-05-25T05:08:54"/>
        <d v="2133-01-10T17:49:26"/>
        <d v="2131-08-13T10:52:42"/>
        <d v="2131-07-24T06:14:04"/>
        <d v="2127-11-04T18:03:24"/>
        <d v="2127-05-30T11:52:40"/>
        <d v="2127-03-02T17:23:46"/>
        <d v="2133-07-18T15:17:32"/>
        <d v="2131-10-07T14:31:56"/>
        <d v="2129-08-05T12:33:56"/>
        <d v="2132-06-18T21:18:26"/>
        <d v="2127-09-07T14:06:32"/>
        <d v="2130-04-12T18:39:26"/>
        <d v="2128-03-24T00:43:22"/>
        <d v="2124-04-03T19:32:02"/>
        <d v="2130-10-10T16:05:50"/>
        <d v="2130-05-07T04:00:40"/>
        <d v="2126-06-16T00:38:46"/>
        <d v="2128-09-27T12:23:10"/>
        <d v="2127-08-06T03:16:10"/>
        <d v="2128-04-02T21:26:40"/>
        <d v="2128-02-22T10:19:42"/>
        <d v="2130-09-25T09:47:10"/>
        <d v="2130-04-12T15:35:58"/>
        <d v="2129-10-24T02:28:00"/>
        <d v="2124-08-04T01:02:00"/>
        <d v="2127-08-15T07:58:00"/>
        <d v="2129-04-03T12:50:24"/>
        <d v="2126-09-28T09:35:20"/>
        <d v="2123-09-28T08:44:14"/>
        <d v="2128-11-01T08:00:00"/>
        <d v="2126-11-05T16:38:54"/>
        <d v="2123-03-21T06:04:42"/>
        <d v="2123-06-20T10:05:06"/>
        <d v="2132-10-06T16:44:30"/>
        <d v="2128-12-23T05:45:48"/>
        <d v="2125-05-18T21:15:28"/>
        <d v="2125-06-29T08:37:48"/>
        <d v="2125-01-21T07:42:10"/>
        <d v="2129-05-13T23:30:48"/>
        <d v="2128-02-03T08:00:00"/>
        <d v="2128-08-08T08:39:18"/>
        <d v="2129-04-17T20:17:16"/>
        <d v="2129-06-06T09:30:38"/>
        <d v="2134-04-08T15:47:38"/>
        <d v="2130-09-10T04:08:06"/>
        <d v="2128-11-05T07:58:00"/>
        <d v="2124-10-06T16:04:28"/>
        <d v="2130-07-03T17:43:38"/>
        <d v="2129-10-13T21:34:30"/>
        <d v="2127-03-21T00:00:30"/>
        <d v="2125-07-23T08:16:18"/>
        <d v="2132-07-30T05:08:00"/>
        <d v="2126-03-01T09:29:04"/>
        <d v="2131-09-12T23:05:44"/>
        <d v="2126-10-04T00:16:38"/>
        <d v="2128-11-02T21:14:38"/>
        <d v="2133-12-22T06:33:08"/>
        <d v="2134-01-20T02:36:40"/>
        <d v="2124-01-11T23:06:00"/>
        <d v="2125-04-16T22:29:30"/>
        <d v="2132-02-25T23:09:58"/>
        <d v="2133-07-28T01:41:00"/>
        <d v="2130-10-09T10:51:16"/>
        <d v="2129-01-04T06:00:00"/>
        <d v="2131-01-31T15:43:30"/>
        <d v="2128-03-25T20:42:28"/>
        <d v="2129-12-20T10:00:00"/>
        <d v="2123-12-17T12:34:58"/>
        <d v="2119-07-27T17:58:00"/>
        <d v="2120-09-15T20:32:00"/>
        <d v="2123-01-16T11:15:02"/>
        <d v="2124-06-06T00:34:10"/>
        <d v="2130-02-05T01:16:46"/>
        <d v="2124-07-22T21:12:54"/>
        <d v="2131-12-20T04:42:52"/>
        <d v="2127-03-23T02:30:40"/>
        <d v="2125-08-10T22:01:54"/>
        <d v="2124-10-20T04:28:00"/>
        <d v="2130-12-26T06:19:00"/>
        <d v="2132-05-02T08:27:58"/>
        <d v="2126-07-13T12:32:44"/>
        <d v="2133-10-13T13:37:34"/>
        <d v="2133-04-01T14:00:00"/>
        <d v="2129-03-20T05:28:14"/>
        <d v="2131-12-28T23:33:22"/>
        <d v="2130-10-23T13:22:40"/>
        <d v="2134-03-10T05:32:02"/>
        <d v="2131-05-15T05:32:00"/>
        <d v="2125-11-11T18:47:22"/>
        <d v="2131-11-21T09:42:02"/>
        <d v="2133-09-04T09:58:00"/>
        <d v="2132-06-10T23:57:30"/>
        <d v="2131-06-13T06:22:32"/>
        <d v="2132-11-03T10:25:38"/>
        <d v="2129-05-28T19:14:42"/>
        <d v="2131-03-16T10:00:00"/>
        <d v="2134-04-09T08:10:00"/>
        <d v="2130-12-12T18:40:00"/>
        <d v="2134-01-24T10:00:00"/>
        <d v="2130-12-17T04:00:00"/>
        <d v="2133-12-05T13:58:00"/>
        <d v="2132-09-25T00:20:16"/>
        <d v="2132-10-01T20:52:10"/>
        <d v="2131-09-04T22:00:00"/>
        <d v="2134-01-15T02:10:10"/>
        <d v="2131-03-08T12:00:00"/>
        <d v="2131-09-10T14:53:02"/>
        <d v="2132-09-26T14:08:46"/>
        <d v="2133-01-09T02:23:34"/>
        <d v="2130-03-13T15:13:32"/>
        <d v="2131-08-28T02:14:28"/>
        <d v="2132-09-06T09:23:52"/>
        <d v="2129-09-03T04:25:24"/>
        <d v="2133-01-08T07:32:00"/>
        <d v="2131-10-02T06:26:18"/>
        <d v="2131-08-05T08:03:50"/>
        <d v="2132-03-24T09:25:28"/>
        <d v="2131-08-29T19:21:36"/>
        <d v="2131-01-15T06:34:04"/>
        <d v="2134-03-05T10:00:00"/>
        <d v="2131-03-04T11:46:00"/>
        <d v="2132-01-20T05:36:32"/>
        <d v="2129-09-30T12:33:02"/>
        <d v="2129-08-09T08:52:24"/>
        <d v="2132-11-24T16:58:06"/>
        <d v="2132-01-14T17:17:14"/>
        <d v="2133-11-06T23:13:26"/>
        <d v="2130-06-17T16:23:30"/>
        <d v="2131-11-26T13:35:20"/>
        <d v="2129-12-05T13:01:30"/>
        <d v="2131-08-23T07:37:06"/>
        <d v="2133-12-07T18:40:30"/>
        <d v="2130-04-07T03:21:34"/>
        <d v="2132-05-25T21:15:50"/>
        <d v="2131-01-19T13:41:38"/>
        <d v="2133-01-28T08:51:06"/>
        <d v="2130-01-04T16:26:28"/>
        <d v="2132-02-02T22:00:00"/>
        <d v="2132-01-04T16:40:24"/>
        <d v="2132-04-09T14:18:58"/>
        <d v="2131-02-21T07:58:00"/>
        <d v="2131-09-10T12:22:56"/>
        <d v="2130-02-06T02:24:00"/>
        <d v="2133-08-09T21:16:54"/>
        <d v="2130-11-26T09:14:46"/>
        <d v="2130-06-24T20:38:24"/>
        <d v="2132-10-10T04:16:44"/>
        <d v="2131-05-17T03:46:26"/>
        <d v="2129-12-21T16:54:06"/>
        <d v="2133-06-17T19:35:34"/>
        <d v="2131-03-05T00:36:48"/>
        <d v="2130-05-30T12:00:00"/>
        <d v="2130-06-07T19:02:54"/>
        <d v="2130-06-01T08:23:52"/>
        <d v="2131-11-02T00:00:00"/>
        <d v="2130-04-04T17:00:14"/>
        <d v="2130-08-02T12:21:06"/>
        <d v="2133-10-07T14:56:12"/>
        <d v="2131-01-15T05:29:58"/>
        <d v="2132-03-20T02:02:00"/>
        <d v="2131-02-12T02:04:20"/>
        <d v="2129-11-06T11:08:40"/>
        <d v="2130-07-13T06:31:30"/>
        <d v="2132-08-03T13:26:52"/>
        <d v="2130-09-06T03:21:16"/>
        <d v="2133-09-07T19:03:04"/>
        <d v="2133-03-03T08:00:00"/>
        <d v="2129-11-10T00:06:02"/>
        <d v="2130-05-16T06:32:00"/>
        <d v="2130-09-17T14:18:44"/>
        <d v="2129-12-23T17:11:18"/>
        <d v="2130-12-06T14:07:10"/>
        <d v="2129-03-30T06:40:46"/>
        <d v="2129-04-26T01:41:52"/>
        <d v="2131-04-16T17:10:16"/>
        <d v="2130-10-17T06:00:00"/>
        <d v="2131-10-16T17:37:52"/>
        <d v="2130-11-30T20:12:40"/>
        <d v="2131-10-29T03:38:08"/>
        <d v="2130-08-14T15:52:52"/>
        <d v="2132-02-09T02:54:34"/>
        <d v="2133-05-07T01:31:32"/>
        <d v="2131-07-03T09:58:00"/>
        <d v="2132-12-18T02:58:00"/>
        <d v="2131-06-21T05:51:58"/>
        <d v="2134-04-24T18:03:34"/>
        <d v="2130-09-14T16:28:06"/>
        <d v="2131-11-19T14:53:26"/>
        <d v="2129-10-22T09:13:00"/>
        <d v="2129-04-21T10:24:36"/>
        <d v="2133-01-14T23:24:34"/>
        <d v="2133-01-02T13:11:16"/>
        <d v="2130-10-24T00:26:34"/>
        <d v="2130-09-27T23:28:02"/>
        <d v="2134-06-22T16:59:14"/>
        <d v="2131-04-01T02:44:00"/>
        <d v="2132-05-29T22:00:00"/>
        <d v="2129-01-25T09:15:14"/>
        <d v="2132-09-28T06:36:56"/>
        <d v="2131-05-14T10:20:00"/>
        <d v="2132-10-26T13:04:18"/>
        <d v="2131-10-22T09:38:50"/>
        <d v="2132-12-05T22:00:00"/>
        <d v="2130-04-26T20:34:18"/>
        <d v="2130-07-24T04:25:24"/>
        <d v="2130-11-11T21:34:00"/>
        <d v="2134-04-25T22:08:00"/>
        <d v="2134-06-20T02:28:44"/>
        <d v="2129-07-28T03:59:50"/>
        <d v="2133-10-21T22:00:00"/>
        <d v="2131-03-28T03:21:36"/>
        <d v="2131-04-09T07:15:48"/>
        <d v="2130-10-31T06:49:10"/>
        <d v="2129-08-28T02:00:00"/>
        <d v="2133-03-26T01:15:48"/>
        <d v="2129-03-24T16:55:34"/>
        <d v="2132-06-04T10:51:38"/>
        <d v="2129-07-30T09:16:56"/>
        <d v="2129-06-04T19:47:06"/>
        <d v="2129-12-08T03:46:08"/>
        <d v="2129-11-26T00:50:22"/>
        <d v="2133-11-04T11:08:20"/>
        <d v="2131-04-11T05:41:20"/>
        <d v="2131-01-15T21:57:06"/>
        <d v="2130-05-24T19:57:04"/>
        <d v="2132-08-05T12:37:18"/>
        <d v="2131-12-17T16:35:44"/>
        <d v="2131-02-20T12:00:00"/>
        <d v="2131-04-17T04:29:50"/>
        <d v="2129-09-20T13:35:58"/>
        <d v="2133-08-18T06:58:38"/>
        <d v="2130-02-02T21:01:34"/>
        <d v="2131-02-04T16:28:32"/>
        <d v="2130-07-27T07:59:10"/>
        <d v="2134-01-29T10:08:42"/>
        <d v="2129-04-05T15:56:36"/>
        <d v="2133-08-29T17:55:26"/>
        <d v="2130-09-21T15:54:04"/>
        <d v="2133-01-12T06:01:56"/>
        <d v="2132-12-08T16:20:00"/>
        <d v="2130-01-29T08:00:00"/>
        <d v="2130-01-03T09:58:00"/>
        <d v="2129-05-05T16:20:34"/>
        <d v="2129-03-25T05:34:14"/>
        <d v="2130-01-03T13:58:00"/>
        <d v="2130-03-19T12:52:42"/>
        <d v="2132-12-26T19:23:10"/>
        <d v="2132-10-11T18:04:36"/>
        <d v="2133-05-10T09:23:38"/>
        <d v="2129-06-06T00:04:22"/>
        <d v="2133-08-24T14:40:08"/>
        <d v="2134-05-29T10:44:04"/>
        <d v="2133-09-03T19:12:08"/>
        <d v="2129-02-17T06:00:00"/>
        <d v="2130-01-26T17:35:44"/>
        <d v="2131-03-08T08:19:00"/>
        <d v="2134-03-16T12:01:46"/>
        <d v="2131-07-31T05:01:46"/>
        <d v="2133-11-17T09:58:00"/>
        <d v="2133-05-21T12:00:00"/>
        <d v="2130-12-31T01:21:32"/>
        <d v="2133-12-15T18:02:06"/>
        <d v="2130-08-30T14:47:34"/>
        <d v="2134-03-08T07:51:58"/>
        <d v="2129-09-02T01:00:40"/>
        <d v="2129-02-18T20:30:04"/>
        <d v="2132-03-10T01:06:18"/>
        <d v="2129-06-07T04:00:00"/>
        <d v="2127-10-17T08:00:00"/>
        <d v="2134-01-23T09:02:42"/>
        <d v="2129-02-14T07:49:20"/>
        <d v="2133-10-21T12:52:54"/>
        <d v="2134-03-06T23:04:00"/>
        <d v="2134-04-14T09:15:36"/>
        <d v="2134-02-13T23:35:56"/>
        <d v="2133-11-30T13:18:00"/>
        <d v="2134-01-05T07:50:54"/>
        <d v="2129-05-29T03:53:20"/>
        <d v="2129-11-10T01:58:38"/>
        <d v="2129-04-10T01:28:00"/>
        <d v="2133-11-30T00:02:16"/>
        <d v="2132-04-01T08:41:04"/>
        <d v="2132-11-11T01:24:24"/>
        <d v="2134-05-01T13:49:24"/>
        <d v="2131-09-11T06:21:20"/>
        <d v="2129-11-02T00:00:00"/>
        <d v="2129-05-13T17:00:04"/>
        <d v="2134-04-10T11:58:00"/>
        <d v="2132-04-18T01:55:52"/>
        <d v="2124-02-29T07:09:42"/>
        <d v="2129-03-04T03:26:54"/>
        <d v="2124-07-18T12:39:16"/>
        <d v="2131-02-27T07:58:00"/>
        <d v="2122-12-30T06:38:46"/>
        <d v="2131-11-27T06:03:44"/>
        <d v="2126-07-25T02:02:54"/>
        <d v="2126-01-31T18:40:00"/>
        <d v="2123-04-13T16:11:54"/>
        <d v="2125-06-10T08:55:22"/>
        <d v="2123-11-15T11:46:22"/>
        <d v="2124-02-14T12:00:00"/>
        <d v="2127-06-30T20:22:02"/>
        <d v="2127-12-11T20:09:44"/>
        <d v="2130-09-16T10:00:00"/>
        <d v="2129-11-08T01:18:00"/>
        <d v="2127-10-14T09:58:00"/>
        <d v="2128-04-02T16:00:00"/>
        <d v="2129-11-02T09:58:00"/>
        <d v="2129-03-24T00:07:38"/>
        <d v="2130-12-11T07:02:44"/>
        <d v="2126-11-23T07:06:52"/>
        <d v="2128-06-11T18:03:44"/>
        <d v="2124-08-03T18:00:00"/>
        <d v="2125-11-28T21:56:46"/>
        <d v="2126-09-06T03:28:10"/>
        <d v="2125-06-18T07:58:00"/>
        <d v="2130-01-31T21:48:00"/>
        <d v="2129-03-22T16:38:52"/>
        <d v="2134-02-28T21:11:00"/>
        <d v="2126-04-23T18:09:04"/>
        <d v="2123-03-10T06:15:50"/>
        <d v="2133-08-03T22:00:00"/>
        <d v="2130-04-02T04:19:42"/>
        <d v="2126-01-13T11:57:22"/>
        <d v="2126-10-09T01:22:00"/>
        <d v="2122-08-06T10:48:38"/>
        <d v="2125-11-13T02:37:08"/>
        <d v="2121-07-18T16:08:56"/>
        <d v="2129-01-16T15:51:18"/>
        <d v="2133-10-25T14:40:26"/>
        <d v="2128-03-09T12:04:12"/>
        <d v="2133-11-09T12:00:00"/>
        <d v="2127-04-01T21:26:56"/>
        <d v="2131-05-22T08:18:42"/>
        <d v="2129-08-09T02:02:48"/>
        <d v="2130-04-06T13:36:06"/>
        <d v="2130-10-10T06:53:40"/>
        <d v="2127-12-03T09:56:20"/>
        <d v="2127-12-24T23:49:48"/>
        <d v="2126-04-23T23:58:58"/>
        <d v="2132-03-02T15:33:24"/>
        <d v="2119-09-04T07:58:00"/>
        <d v="2130-09-19T22:02:00"/>
        <d v="2128-04-20T13:27:16"/>
        <d v="2123-12-02T02:53:10"/>
        <d v="2131-07-23T10:00:00"/>
        <d v="2127-03-03T23:05:54"/>
        <d v="2128-08-30T09:42:40"/>
        <d v="2121-07-31T08:00:00"/>
        <d v="2122-09-05T08:20:50"/>
        <d v="2126-11-16T00:02:28"/>
        <d v="2125-04-22T12:23:24"/>
        <d v="2124-08-25T20:00:00"/>
        <d v="2128-06-02T05:10:38"/>
        <d v="2126-05-01T04:30:30"/>
        <d v="2124-09-22T07:34:00"/>
        <d v="2127-09-05T06:07:32"/>
        <d v="2125-01-13T07:58:00"/>
        <d v="2126-02-13T15:58:00"/>
        <d v="2126-03-07T02:17:58"/>
        <d v="2127-09-28T11:58:00"/>
        <d v="2127-09-17T19:56:06"/>
        <d v="2127-01-05T09:58:00"/>
        <d v="2123-05-13T10:12:00"/>
        <d v="2124-07-15T09:58:00"/>
        <d v="2127-06-03T18:20:00"/>
        <d v="2124-08-28T08:00:00"/>
        <d v="2129-07-02T04:19:34"/>
        <d v="2124-08-25T08:01:32"/>
        <d v="2129-05-24T20:48:28"/>
        <d v="2123-01-01T14:10:40"/>
        <d v="2125-06-06T08:10:00"/>
        <d v="2122-10-26T02:00:00"/>
        <d v="2123-02-13T07:58:00"/>
        <d v="2123-01-31T22:00:00"/>
        <d v="2123-05-17T09:11:18"/>
        <d v="2134-05-02T04:00:00"/>
        <d v="2129-12-14T09:58:00"/>
        <d v="2128-02-10T16:01:00"/>
        <d v="2125-05-05T02:42:04"/>
        <d v="2127-01-20T09:44:00"/>
        <d v="2126-05-03T03:56:00"/>
        <d v="2125-02-09T22:05:30"/>
        <d v="2122-10-31T12:08:00"/>
        <d v="2129-09-04T20:03:26"/>
        <d v="2126-07-19T13:00:00"/>
        <d v="2124-05-22T09:58:00"/>
        <d v="2125-03-17T10:02:00"/>
        <d v="2127-12-13T09:28:00"/>
        <d v="2128-11-17T10:00:00"/>
        <d v="2130-09-06T08:02:00"/>
        <d v="2125-07-13T21:28:20"/>
        <d v="2130-06-13T20:41:44"/>
        <d v="2120-08-05T13:58:00"/>
        <d v="2125-08-29T14:42:48"/>
        <d v="2124-06-20T23:51:00"/>
        <d v="2124-04-01T15:38:00"/>
        <d v="2124-12-21T08:48:00"/>
        <d v="2133-01-26T14:28:00"/>
        <d v="2126-06-13T23:14:10"/>
        <d v="2124-08-25T07:03:08"/>
        <d v="2124-02-12T16:26:00"/>
        <d v="2128-08-08T18:09:10"/>
        <d v="2127-01-01T07:58:00"/>
        <d v="2124-10-07T06:00:00"/>
        <d v="2127-07-16T02:43:56"/>
        <d v="2128-09-01T23:55:24"/>
        <d v="2124-02-05T19:06:10"/>
        <d v="2125-06-17T12:38:32"/>
        <d v="2133-06-20T10:52:54"/>
        <d v="2129-09-22T18:15:26"/>
        <d v="2127-07-30T07:58:00"/>
        <d v="2133-11-17T16:00:00"/>
        <d v="2129-09-03T09:58:00"/>
        <d v="2133-05-13T07:58:00"/>
        <d v="2128-05-20T04:00:00"/>
        <d v="2131-01-19T14:19:12"/>
        <d v="2130-07-29T14:01:06"/>
        <d v="2130-05-31T05:08:48"/>
        <d v="2132-08-20T09:58:00"/>
        <d v="2133-03-03T15:30:00"/>
        <d v="2133-08-20T18:00:00"/>
        <d v="2130-04-06T15:56:58"/>
        <d v="2133-12-27T10:11:32"/>
        <d v="2133-02-16T06:00:34"/>
        <d v="2133-08-22T14:00:00"/>
        <d v="2131-10-22T05:54:22"/>
        <d v="2130-07-31T21:58:00"/>
        <d v="2130-11-07T00:00:00"/>
        <d v="2127-10-17T01:10:26"/>
        <d v="2133-06-05T22:20:08"/>
        <d v="2127-09-25T04:38:16"/>
        <d v="2124-03-27T05:38:52"/>
        <d v="2127-08-03T19:58:00"/>
        <d v="2126-02-04T13:06:34"/>
        <d v="2130-04-30T06:20:00"/>
        <d v="2119-11-03T09:58:00"/>
        <d v="2128-01-16T01:19:56"/>
        <d v="2126-07-18T14:35:14"/>
        <d v="2127-05-05T01:04:06"/>
        <d v="2127-10-31T04:56:30"/>
        <d v="2122-05-20T15:37:34"/>
        <d v="2125-09-24T10:01:20"/>
        <d v="2126-09-08T04:01:08"/>
        <d v="2131-06-14T10:44:22"/>
        <d v="2126-03-13T23:50:54"/>
        <d v="2127-12-10T13:52:00"/>
        <d v="2121-12-16T11:10:48"/>
        <d v="2124-10-28T15:50:10"/>
        <d v="2125-08-31T15:24:36"/>
        <d v="2124-01-29T12:02:52"/>
        <d v="2123-05-15T17:18:20"/>
        <d v="2132-05-05T20:54:30"/>
        <d v="2124-09-23T05:02:00"/>
        <d v="2134-01-01T21:10:22"/>
        <d v="2133-06-03T17:47:06"/>
        <d v="2124-10-24T22:01:50"/>
        <d v="2123-05-04T12:00:00"/>
        <d v="2129-07-12T13:38:06"/>
        <d v="2127-10-15T11:32:38"/>
        <d v="2129-04-12T01:31:00"/>
        <d v="2121-03-03T08:00:00"/>
        <d v="2130-07-03T17:05:26"/>
        <d v="2132-11-11T23:07:00"/>
        <d v="2121-08-20T06:07:38"/>
        <d v="2131-04-26T08:00:00"/>
        <d v="2125-10-29T11:03:36"/>
        <d v="2124-02-01T12:23:40"/>
        <d v="2122-10-24T04:45:24"/>
        <d v="2132-06-30T14:46:44"/>
        <d v="2120-11-16T14:22:00"/>
        <d v="2129-05-01T07:00:00"/>
        <d v="2125-06-18T04:50:00"/>
        <d v="2132-01-07T03:51:14"/>
        <d v="2122-02-18T11:30:52"/>
        <d v="2128-05-25T07:06:20"/>
        <d v="2123-05-24T09:14:06"/>
        <d v="2121-02-21T09:58:00"/>
        <d v="2125-02-14T08:00:00"/>
        <d v="2134-05-07T02:10:38"/>
        <d v="2128-02-19T00:14:50"/>
        <d v="2125-11-23T07:14:54"/>
        <d v="2124-09-09T06:40:38"/>
        <d v="2125-04-22T12:38:14"/>
        <d v="2124-05-02T09:58:00"/>
        <d v="2121-08-14T10:00:00"/>
        <d v="2129-01-26T05:00:00"/>
        <d v="2129-11-03T21:58:42"/>
        <d v="2125-12-10T06:48:10"/>
        <d v="2127-10-01T10:14:04"/>
        <d v="2123-11-24T10:12:32"/>
        <d v="2129-07-04T01:26:26"/>
        <d v="2129-10-15T00:04:06"/>
        <d v="2126-04-01T21:15:38"/>
        <d v="2127-10-27T20:17:02"/>
        <d v="2121-01-15T21:20:00"/>
        <d v="2124-09-28T15:29:50"/>
        <d v="2125-10-08T00:00:00"/>
        <d v="2124-07-19T09:25:38"/>
        <d v="2120-12-20T19:04:00"/>
        <d v="2128-06-01T20:00:00"/>
        <d v="2126-06-14T20:31:30"/>
        <d v="2128-09-22T08:06:58"/>
        <d v="2128-09-06T12:00:00"/>
        <d v="2132-02-28T16:00:58"/>
        <d v="2124-02-07T16:00:00"/>
        <d v="2127-09-09T16:18:34"/>
        <d v="2125-05-07T23:01:36"/>
        <d v="2126-12-31T15:56:00"/>
        <d v="2131-03-23T00:24:12"/>
        <d v="2134-03-25T04:38:10"/>
        <d v="2132-04-09T16:28:40"/>
        <d v="2133-10-31T10:03:30"/>
        <d v="2132-08-07T04:00:00"/>
        <d v="2134-04-11T23:58:00"/>
        <d v="2133-05-22T12:01:36"/>
        <d v="2132-12-31T13:30:12"/>
        <d v="2132-05-25T15:45:28"/>
        <d v="2132-04-14T02:05:52"/>
        <d v="2132-02-05T12:02:02"/>
        <d v="2132-11-09T07:22:24"/>
        <d v="2133-10-09T07:27:04"/>
        <d v="2130-02-20T07:53:18"/>
        <d v="2131-04-11T16:01:18"/>
        <d v="2133-05-29T14:10:00"/>
        <d v="2130-08-22T17:51:58"/>
        <d v="2133-10-07T04:31:06"/>
        <d v="2130-07-20T09:58:00"/>
        <d v="2130-02-08T08:22:10"/>
        <d v="2134-05-29T04:05:10"/>
        <d v="2134-04-15T14:00:00"/>
        <d v="2132-03-26T10:11:46"/>
        <d v="2133-08-06T06:30:38"/>
        <d v="2131-05-05T06:10:38"/>
        <d v="2133-08-23T07:58:00"/>
        <d v="2133-07-15T06:31:04"/>
        <d v="2132-08-14T10:12:28"/>
        <d v="2129-04-01T16:41:08"/>
        <d v="2134-03-23T14:33:34"/>
        <d v="2134-02-17T09:58:00"/>
        <d v="2130-11-02T10:02:00"/>
        <d v="2129-05-10T13:58:00"/>
        <d v="2131-09-19T02:43:06"/>
        <d v="2132-06-20T09:58:32"/>
        <d v="2132-12-27T09:26:10"/>
        <d v="2131-03-29T02:49:54"/>
        <d v="2132-04-15T21:13:14"/>
        <d v="2132-04-22T14:50:02"/>
        <d v="2132-12-11T13:58:00"/>
        <d v="2129-11-01T21:24:04"/>
        <d v="2129-03-20T21:27:24"/>
        <d v="2133-07-07T12:09:32"/>
        <d v="2133-04-18T17:48:00"/>
        <d v="2130-06-24T03:33:36"/>
        <d v="2132-01-02T22:00:00"/>
        <d v="2132-01-21T00:00:00"/>
        <d v="2128-12-15T14:08:20"/>
        <d v="2133-07-04T17:07:30"/>
        <d v="2133-06-29T20:49:50"/>
        <d v="2129-05-09T13:38:48"/>
        <d v="2133-01-24T13:42:00"/>
        <d v="2132-09-14T18:23:58"/>
        <d v="2133-09-26T10:00:00"/>
        <d v="2129-11-01T21:58:00"/>
        <d v="2129-10-30T08:00:00"/>
        <d v="2129-02-22T06:54:00"/>
        <d v="2129-10-27T06:56:34"/>
        <d v="2131-10-09T10:06:42"/>
        <d v="2129-09-27T16:04:00"/>
        <d v="2134-05-30T00:52:00"/>
        <d v="2134-03-04T10:33:46"/>
        <d v="2131-12-04T11:58:00"/>
        <d v="2134-06-02T08:02:02"/>
        <d v="2132-04-09T10:00:54"/>
        <d v="2131-08-31T05:59:26"/>
        <d v="2129-11-24T14:22:00"/>
        <d v="2133-11-30T06:00:46"/>
        <d v="2133-12-28T14:50:30"/>
        <d v="2132-12-09T05:01:32"/>
        <d v="2133-05-13T05:58:00"/>
        <d v="2129-12-07T19:06:30"/>
        <d v="2134-02-19T21:08:24"/>
        <d v="2131-12-29T16:00:00"/>
        <d v="2130-01-03T00:07:10"/>
        <d v="2131-10-22T20:09:50"/>
        <d v="2132-07-15T03:08:32"/>
        <d v="2131-10-14T10:24:30"/>
        <d v="2133-01-27T23:37:46"/>
        <d v="2130-03-13T22:44:58"/>
        <d v="2130-11-03T01:34:00"/>
        <d v="2131-08-04T08:00:00"/>
        <d v="2130-10-03T07:02:34"/>
        <d v="2130-12-10T20:08:42"/>
        <d v="2132-03-04T03:52:06"/>
        <d v="2130-06-01T14:01:14"/>
        <d v="2132-07-01T17:33:52"/>
        <d v="2129-08-16T01:38:14"/>
        <d v="2134-05-13T16:00:00"/>
        <d v="2130-07-09T19:58:00"/>
        <d v="2133-05-27T23:11:38"/>
        <d v="2131-12-03T12:40:20"/>
        <d v="2132-12-17T08:00:50"/>
        <d v="2133-11-26T11:09:20"/>
        <d v="2133-03-12T07:58:00"/>
        <d v="2130-03-27T06:47:20"/>
        <d v="2126-01-16T16:00:00"/>
        <d v="2130-10-04T10:00:00"/>
        <d v="2132-06-07T09:07:26"/>
        <d v="2133-11-27T15:58:00"/>
        <d v="2133-04-26T10:00:18"/>
        <d v="2129-03-01T02:53:04"/>
        <d v="2129-05-26T20:00:00"/>
        <d v="2130-10-08T12:08:30"/>
        <d v="2130-05-10T16:54:00"/>
        <d v="2129-04-17T17:58:20"/>
        <d v="2131-12-23T16:52:00"/>
        <d v="2129-09-12T17:17:10"/>
        <d v="2133-06-22T02:32:58"/>
        <d v="2132-03-27T20:41:30"/>
        <d v="2131-05-31T14:15:54"/>
        <d v="2129-04-24T00:40:50"/>
        <d v="2132-11-13T16:18:00"/>
        <d v="2134-05-12T08:17:44"/>
        <d v="2129-03-22T20:00:00"/>
        <d v="2132-05-15T23:38:10"/>
        <d v="2130-08-18T08:32:34"/>
        <d v="2133-11-10T19:49:26"/>
        <d v="2130-06-20T00:00:00"/>
        <d v="2130-05-26T11:55:12"/>
        <d v="2130-07-31T19:49:46"/>
        <d v="2132-09-03T02:00:00"/>
        <d v="2133-01-24T14:44:42"/>
        <d v="2133-05-03T01:28:44"/>
        <d v="2127-01-13T10:56:46"/>
        <d v="2128-04-11T18:17:24"/>
        <d v="2127-03-11T22:12:44"/>
        <d v="2127-12-14T17:04:22"/>
        <d v="2132-07-21T15:48:48"/>
        <d v="2127-10-24T13:01:58"/>
        <d v="2125-07-04T00:34:04"/>
        <d v="2131-10-06T14:09:46"/>
        <d v="2128-03-15T15:56:34"/>
        <d v="2123-08-03T22:18:02"/>
        <d v="2128-01-10T08:18:10"/>
        <d v="2124-09-12T19:23:52"/>
        <d v="2129-05-24T18:08:20"/>
        <d v="2132-01-29T08:00:22"/>
        <d v="2123-02-11T09:24:02"/>
        <d v="2132-09-28T03:11:12"/>
        <d v="2128-09-20T06:37:46"/>
        <d v="2130-02-27T20:29:44"/>
        <d v="2125-03-23T19:29:36"/>
        <d v="2129-03-06T07:39:26"/>
        <d v="2129-03-18T19:46:48"/>
        <d v="2132-05-29T06:12:30"/>
        <d v="2129-04-19T17:36:22"/>
        <d v="2128-11-30T10:16:14"/>
        <d v="2128-08-18T14:22:14"/>
        <d v="2130-12-21T09:05:50"/>
        <d v="2130-10-26T08:55:06"/>
        <d v="2132-07-22T13:22:24"/>
        <d v="2126-01-14T01:14:36"/>
        <d v="2132-03-26T22:44:34"/>
        <d v="2123-07-20T10:14:26"/>
        <d v="2127-05-02T01:47:20"/>
        <d v="2129-07-09T07:00:00"/>
        <d v="2128-05-04T14:02:34"/>
        <d v="2128-07-27T12:36:30"/>
        <d v="2130-09-25T16:08:56"/>
        <d v="2132-03-31T05:19:02"/>
        <d v="2133-01-28T12:24:00"/>
        <d v="2127-11-19T11:58:00"/>
        <d v="2132-12-06T10:39:40"/>
        <d v="2128-11-21T19:40:42"/>
        <d v="2128-06-16T04:30:54"/>
        <d v="2124-07-10T09:32:30"/>
        <d v="2129-02-14T17:20:48"/>
        <d v="2124-07-28T04:34:30"/>
        <d v="2133-10-09T14:06:20"/>
        <d v="2125-11-16T20:47:24"/>
        <d v="2132-01-17T09:46:20"/>
        <d v="2130-02-08T17:00:00"/>
        <d v="2129-03-30T22:54:00"/>
        <d v="2127-07-20T16:36:14"/>
        <d v="2132-06-30T07:23:10"/>
        <d v="2124-11-19T16:40:16"/>
        <d v="2131-12-21T04:43:46"/>
        <d v="2128-07-10T05:59:18"/>
        <d v="2128-07-13T14:02:08"/>
        <d v="2123-08-27T17:53:20"/>
        <d v="2132-05-27T18:50:32"/>
        <d v="2126-10-30T09:47:30"/>
        <d v="2128-08-08T01:08:16"/>
        <d v="2130-08-30T08:01:42"/>
        <d v="2131-06-22T05:57:40"/>
        <d v="2133-01-27T15:43:08"/>
        <d v="2129-09-30T19:00:00"/>
        <d v="2129-03-16T07:10:34"/>
        <d v="2132-11-10T12:43:06"/>
        <d v="2129-10-23T01:50:00"/>
        <d v="2131-12-19T19:35:36"/>
        <d v="2134-01-04T05:32:22"/>
        <d v="2129-03-01T19:32:42"/>
        <d v="2129-10-29T09:06:00"/>
        <d v="2133-03-15T23:29:48"/>
        <d v="2131-12-09T08:14:18"/>
        <d v="2132-08-17T15:20:42"/>
        <d v="2134-02-14T19:31:02"/>
        <d v="2130-01-03T16:40:52"/>
        <d v="2131-03-13T22:10:42"/>
        <d v="2131-01-17T09:35:00"/>
        <d v="2130-04-07T00:17:34"/>
        <d v="2131-12-04T09:17:32"/>
        <d v="2130-08-27T08:44:00"/>
        <d v="2129-07-06T11:53:04"/>
        <d v="2128-09-03T21:45:46"/>
        <d v="2129-08-09T22:39:26"/>
        <d v="2133-11-03T10:12:42"/>
        <d v="2132-12-03T10:05:32"/>
        <d v="2132-01-18T21:49:10"/>
        <d v="2131-05-16T04:55:26"/>
        <d v="2130-09-29T10:03:44"/>
        <d v="2130-12-06T10:16:50"/>
        <d v="2131-05-14T05:13:32"/>
        <d v="2129-03-30T12:40:16"/>
        <d v="2130-04-21T03:25:24"/>
        <d v="2129-11-11T08:09:20"/>
        <d v="2129-11-18T04:24:16"/>
        <d v="2130-12-30T07:30:00"/>
        <d v="2130-06-24T05:26:12"/>
        <d v="2130-10-07T06:12:58"/>
        <d v="2129-06-22T08:48:48"/>
        <d v="2129-03-20T10:44:00"/>
        <d v="2132-12-07T10:46:04"/>
        <d v="2129-01-10T10:17:40"/>
        <d v="2130-12-21T08:00:00"/>
        <d v="2129-05-27T11:16:30"/>
        <d v="2133-06-16T02:35:30"/>
        <d v="2130-04-17T16:58:46"/>
        <d v="2130-10-29T18:52:22"/>
        <d v="2129-09-28T16:37:34"/>
        <d v="2129-04-11T08:45:04"/>
        <d v="2131-03-07T08:55:14"/>
        <d v="2132-09-16T16:24:14"/>
        <d v="2131-01-29T10:57:58"/>
        <d v="2134-05-13T02:00:00"/>
        <d v="2129-08-01T07:43:12"/>
        <d v="2129-04-03T19:28:24"/>
        <d v="2131-08-27T10:34:14"/>
        <d v="2128-12-26T14:43:48"/>
        <d v="2130-05-01T16:17:22"/>
        <d v="2134-01-27T09:24:00"/>
        <d v="2133-09-06T07:58:00"/>
        <d v="2134-03-18T04:47:02"/>
        <d v="2130-11-15T08:00:00"/>
        <d v="2130-11-02T21:24:00"/>
        <d v="2130-10-03T12:00:00"/>
        <d v="2133-12-28T09:38:00"/>
        <d v="2132-12-29T22:59:50"/>
        <d v="2129-05-03T07:57:30"/>
        <d v="2132-06-10T02:58:40"/>
        <d v="2134-03-28T00:19:16"/>
        <d v="2132-07-20T11:15:06"/>
        <d v="2130-07-16T23:25:58"/>
        <d v="2131-12-10T18:00:00"/>
        <d v="2131-12-07T15:17:58"/>
        <d v="2132-11-26T11:58:00"/>
        <d v="2132-01-01T06:00:00"/>
        <d v="2131-01-15T13:00:00"/>
        <d v="2130-08-01T22:55:12"/>
        <d v="2133-01-30T05:08:12"/>
        <d v="2130-12-23T13:51:48"/>
        <d v="2130-10-31T05:30:54"/>
        <d v="2131-11-08T10:00:00"/>
        <d v="2130-11-26T00:18:22"/>
        <d v="2134-05-23T02:58:00"/>
        <d v="2132-07-01T20:00:00"/>
        <d v="2132-06-18T08:02:08"/>
        <d v="2134-04-25T16:36:50"/>
        <d v="2130-10-31T18:00:00"/>
        <d v="2132-11-19T17:35:22"/>
        <d v="2131-10-25T02:00:00"/>
        <d v="2134-03-06T12:16:40"/>
        <d v="2130-11-18T16:20:10"/>
        <d v="2128-10-29T20:18:32"/>
        <d v="2131-07-06T22:06:00"/>
        <d v="2133-01-28T14:51:20"/>
        <d v="2131-09-03T06:00:00"/>
        <d v="2133-08-11T22:10:26"/>
        <d v="2131-04-21T06:10:24"/>
        <d v="2133-11-09T00:00:00"/>
        <d v="2132-07-03T08:00:00"/>
        <d v="2133-09-22T10:30:18"/>
        <d v="2128-11-12T02:23:24"/>
        <d v="2127-08-16T19:29:16"/>
        <d v="2128-08-11T02:00:00"/>
        <d v="2129-03-15T14:00:00"/>
        <d v="2123-06-28T11:00:16"/>
        <d v="2124-08-03T08:00:00"/>
        <d v="2122-04-22T22:41:00"/>
        <d v="2131-04-26T02:00:00"/>
        <d v="2127-07-15T16:42:20"/>
        <d v="2124-04-15T21:32:28"/>
        <d v="2130-03-09T13:51:24"/>
        <d v="2127-12-01T06:29:58"/>
        <d v="2125-02-25T08:00:00"/>
        <d v="2125-04-19T13:35:30"/>
        <d v="2123-03-14T05:17:52"/>
        <d v="2124-01-12T22:12:14"/>
        <d v="2127-01-24T19:42:00"/>
        <d v="2129-09-07T11:58:00"/>
        <d v="2123-05-25T02:36:00"/>
        <d v="2123-01-15T18:00:00"/>
        <d v="2126-08-15T18:00:00"/>
        <d v="2128-11-28T04:47:48"/>
        <d v="2123-11-12T04:04:58"/>
        <d v="2126-09-11T14:01:50"/>
        <d v="2128-11-25T13:58:00"/>
        <d v="2125-01-14T11:33:42"/>
        <d v="2129-05-15T06:51:02"/>
        <d v="2123-06-22T15:05:34"/>
        <d v="2127-08-20T23:25:38"/>
        <d v="2129-05-09T13:36:54"/>
        <d v="2122-01-03T09:58:00"/>
        <d v="2127-11-04T18:35:04"/>
        <d v="2124-03-28T20:07:42"/>
        <d v="2122-07-06T02:06:20"/>
        <d v="2127-05-04T05:20:24"/>
        <d v="2128-11-17T07:58:00"/>
        <d v="2128-04-26T16:27:20"/>
        <d v="2128-02-29T16:27:34"/>
        <d v="2128-04-06T12:36:24"/>
        <d v="2128-06-26T02:00:00"/>
        <d v="2127-08-30T07:49:26"/>
        <d v="2121-11-01T07:27:10"/>
        <d v="2128-01-25T18:04:50"/>
        <d v="2127-02-17T04:05:16"/>
        <d v="2127-06-13T16:34:54"/>
        <d v="2132-08-02T00:00:00"/>
        <d v="2124-06-20T15:08:04"/>
        <d v="2127-09-29T10:48:38"/>
        <d v="2120-11-29T08:00:00"/>
        <d v="2129-05-03T11:03:02"/>
        <d v="2125-05-02T09:07:30"/>
        <d v="2127-03-17T17:39:34"/>
        <d v="2119-05-05T08:00:00"/>
        <d v="2125-05-12T02:58:14"/>
        <d v="2128-12-19T04:00:00"/>
        <d v="2128-06-16T02:45:40"/>
        <d v="2122-05-02T12:21:48"/>
        <d v="2127-02-25T11:41:12"/>
        <d v="2127-11-19T09:58:00"/>
        <d v="2126-05-22T08:00:00"/>
        <d v="2134-01-03T09:58:00"/>
        <d v="2130-12-10T03:59:10"/>
        <d v="2130-04-08T04:00:00"/>
        <d v="2130-11-24T05:48:32"/>
        <d v="2133-03-22T08:00:00"/>
        <d v="2134-01-10T06:28:10"/>
        <d v="2130-08-15T13:58:00"/>
        <d v="2130-07-14T14:00:00"/>
        <d v="2131-07-14T21:58:00"/>
        <d v="2131-09-30T11:39:02"/>
        <d v="2131-08-08T22:00:00"/>
        <d v="2131-02-26T10:00:00"/>
        <d v="2132-05-28T00:25:46"/>
        <d v="2132-09-02T11:51:56"/>
        <d v="2132-08-27T08:41:04"/>
        <d v="2131-01-27T15:05:18"/>
        <d v="2132-11-03T13:54:00"/>
        <d v="2131-02-09T06:00:00"/>
        <d v="2133-11-03T04:47:02"/>
        <d v="2133-03-02T22:00:00"/>
        <d v="2134-05-26T07:20:10"/>
        <d v="2133-02-11T11:00:00"/>
        <d v="2129-11-08T21:57:48"/>
        <d v="2132-04-07T00:09:18"/>
        <d v="2133-07-19T05:27:04"/>
        <d v="2131-08-01T18:22:16"/>
        <d v="2133-04-10T08:01:40"/>
        <d v="2133-11-02T16:30:38"/>
        <d v="2130-08-06T09:44:04"/>
        <d v="2132-05-07T10:03:48"/>
        <d v="2133-08-14T08:08:40"/>
        <d v="2131-09-13T02:00:00"/>
        <d v="2132-04-29T22:10:18"/>
        <d v="2133-02-11T04:00:00"/>
        <d v="2130-01-23T02:05:44"/>
        <d v="2129-01-21T08:00:00"/>
        <d v="2134-01-01T22:00:00"/>
        <d v="2133-12-18T11:57:54"/>
        <d v="2130-10-11T07:30:50"/>
        <d v="2132-08-22T13:50:00"/>
        <d v="2133-07-29T06:25:04"/>
        <d v="2133-12-31T04:07:50"/>
        <d v="2130-02-01T14:00:56"/>
        <d v="2130-10-27T08:34:30"/>
        <d v="2133-07-31T06:51:08"/>
        <d v="2129-11-04T12:38:10"/>
        <d v="2133-01-03T08:00:00"/>
        <d v="2133-04-06T00:11:48"/>
        <d v="2134-02-25T02:53:36"/>
        <d v="2129-01-30T05:07:30"/>
        <d v="2132-05-23T13:09:34"/>
        <d v="2131-11-11T20:56:44"/>
        <d v="2129-12-05T17:27:36"/>
        <d v="2134-05-07T03:42:38"/>
        <d v="2131-03-06T14:34:26"/>
        <d v="2129-11-17T09:03:50"/>
        <d v="2129-04-01T04:35:06"/>
        <d v="2133-07-05T05:57:14"/>
        <d v="2131-02-02T15:11:18"/>
        <d v="2133-04-09T07:58:00"/>
        <d v="2132-12-31T13:54:38"/>
        <d v="2129-01-27T15:05:18"/>
        <d v="2126-12-24T03:38:22"/>
        <d v="2130-05-14T06:37:30"/>
        <d v="2129-12-07T00:17:46"/>
        <d v="2131-12-02T13:58:00"/>
        <d v="2131-12-22T00:37:48"/>
        <d v="2132-03-28T11:31:28"/>
        <d v="2131-05-12T07:58:00"/>
        <d v="2126-05-22T00:00:00"/>
        <d v="2132-11-23T14:45:58"/>
        <d v="2125-11-01T20:00:00"/>
        <d v="2127-01-09T01:52:00"/>
        <d v="2126-05-02T11:58:00"/>
        <d v="2122-12-20T03:24:06"/>
        <d v="2123-01-11T15:06:20"/>
        <d v="2125-03-07T19:14:00"/>
        <d v="2128-12-12T10:25:44"/>
        <d v="2127-05-18T20:51:02"/>
        <d v="2132-04-02T15:58:00"/>
        <d v="2130-01-16T09:23:32"/>
        <d v="2130-06-01T09:11:44"/>
        <d v="2129-10-25T01:48:46"/>
        <d v="2131-09-29T02:08:20"/>
        <d v="2130-11-29T09:09:48"/>
        <d v="2128-07-23T04:31:32"/>
        <d v="2127-08-03T00:09:40"/>
        <d v="2130-09-13T12:24:44"/>
        <d v="2125-01-24T11:31:04"/>
        <d v="2134-01-01T21:41:06"/>
        <d v="2132-06-19T05:46:16"/>
        <d v="2134-02-01T03:10:38"/>
        <d v="2133-11-08T10:06:52"/>
        <d v="2134-03-11T08:22:00"/>
        <d v="2133-03-05T12:27:00"/>
        <d v="2130-11-09T23:35:52"/>
        <d v="2130-11-17T04:00:00"/>
        <d v="2133-12-29T10:17:30"/>
        <d v="2126-09-12T14:24:32"/>
        <d v="2133-12-17T03:35:56"/>
        <d v="2131-01-09T11:17:24"/>
        <d v="2132-08-29T00:22:00"/>
        <d v="2131-02-26T07:02:58"/>
        <d v="2130-11-05T09:00:00"/>
        <d v="2133-08-06T08:28:00"/>
        <d v="2133-03-28T23:05:14"/>
        <d v="2130-08-24T10:24:00"/>
        <d v="2131-04-14T09:58:00"/>
        <d v="2132-05-06T07:26:12"/>
        <d v="2133-03-05T08:44:06"/>
        <d v="2134-05-02T06:00:00"/>
        <d v="2134-01-31T19:36:02"/>
        <d v="2130-03-31T23:56:04"/>
        <d v="2133-08-26T18:38:00"/>
        <d v="2133-01-10T17:57:48"/>
        <d v="2129-07-15T00:12:26"/>
        <d v="2132-11-24T11:00:00"/>
        <d v="2126-10-22T23:49:08"/>
        <d v="2130-08-31T00:33:42"/>
        <d v="2127-02-20T03:01:10"/>
        <d v="2130-04-18T00:29:30"/>
        <d v="2129-10-28T10:40:02"/>
        <d v="2131-11-24T20:00:00"/>
        <d v="2129-03-26T01:45:56"/>
        <d v="2131-09-28T19:51:52"/>
        <d v="2130-01-03T08:24:30"/>
        <d v="2132-11-06T15:17:20"/>
        <d v="2130-03-16T02:50:00"/>
        <d v="2129-11-08T03:03:18"/>
        <d v="2132-04-12T20:59:00"/>
        <d v="2134-01-08T12:08:54"/>
        <d v="2131-04-03T08:26:22"/>
        <d v="2131-10-14T22:27:18"/>
        <d v="2131-06-01T22:22:00"/>
        <d v="2132-04-22T21:54:28"/>
        <d v="2133-07-20T21:53:58"/>
        <d v="2132-12-27T08:02:52"/>
        <d v="2130-03-21T19:56:58"/>
        <d v="2133-06-14T11:30:08"/>
        <d v="2132-01-03T17:17:42"/>
        <d v="2133-10-03T12:26:44"/>
        <d v="2130-08-27T06:18:38"/>
        <d v="2131-04-18T18:44:00"/>
        <d v="2133-06-09T16:52:50"/>
        <d v="2132-07-05T16:13:54"/>
        <d v="2130-07-20T02:54:44"/>
        <d v="2129-12-09T15:02:56"/>
        <d v="2131-10-23T12:07:12"/>
        <d v="2131-02-08T13:27:36"/>
        <d v="2133-11-21T22:00:00"/>
        <d v="2130-11-16T06:00:00"/>
        <d v="2131-07-24T13:27:20"/>
        <d v="2132-04-14T16:48:34"/>
        <d v="2129-01-24T09:58:00"/>
        <d v="2132-08-25T03:50:00"/>
        <d v="2130-05-14T15:50:02"/>
        <d v="2132-10-22T11:55:26"/>
        <d v="2131-05-25T12:45:38"/>
        <d v="2132-10-20T06:58:36"/>
        <d v="2134-01-07T20:26:58"/>
        <d v="2131-05-27T17:55:24"/>
        <d v="2130-11-28T02:01:50"/>
        <d v="2132-08-12T21:29:16"/>
        <d v="2133-01-16T11:04:28"/>
        <d v="2130-10-12T10:50:00"/>
        <d v="2130-09-19T14:56:50"/>
        <d v="2132-04-12T08:13:14"/>
        <d v="2129-10-09T00:01:58"/>
        <d v="2129-02-24T09:45:26"/>
        <d v="2134-08-01T07:24:54"/>
        <d v="2132-08-19T19:58:00"/>
        <d v="2129-05-13T03:18:00"/>
        <d v="2134-01-09T08:05:30"/>
        <d v="2131-09-24T21:01:28"/>
        <d v="2129-03-23T08:00:00"/>
        <d v="2131-11-05T10:50:00"/>
        <d v="2129-11-01T23:30:00"/>
        <d v="2129-08-12T00:00:00"/>
        <d v="2126-07-22T07:49:02"/>
        <d v="2126-07-16T17:44:36"/>
        <d v="2126-04-07T07:45:16"/>
        <d v="2124-06-13T06:00:00"/>
        <d v="2132-01-25T10:00:00"/>
        <d v="2124-06-20T12:29:30"/>
        <d v="2122-11-23T00:41:38"/>
        <d v="2126-04-05T04:43:38"/>
        <d v="2125-12-28T15:42:06"/>
        <d v="2130-07-19T21:57:48"/>
        <d v="2127-08-04T02:03:26"/>
        <d v="2124-05-03T23:01:18"/>
        <d v="2127-05-30T10:56:24"/>
        <d v="2129-12-10T09:58:00"/>
        <d v="2123-05-22T02:00:44"/>
        <d v="2123-12-16T06:00:00"/>
        <d v="2126-09-28T17:50:26"/>
        <d v="2128-09-18T07:58:00"/>
        <d v="2127-02-21T10:00:00"/>
        <d v="2127-09-07T20:18:10"/>
        <d v="2125-05-17T15:42:00"/>
        <d v="2133-02-12T09:15:50"/>
        <d v="2125-02-11T05:42:00"/>
        <d v="2130-12-10T14:12:26"/>
        <d v="2130-04-27T08:05:22"/>
        <d v="2133-03-07T20:02:22"/>
        <d v="2128-01-13T03:02:00"/>
        <d v="2125-10-03T07:21:44"/>
        <d v="2127-07-07T02:55:48"/>
        <d v="2130-04-04T07:16:00"/>
        <d v="2122-12-06T18:28:12"/>
        <d v="2126-12-03T17:35:50"/>
        <d v="2130-07-07T07:16:00"/>
        <d v="2123-04-25T13:54:22"/>
        <d v="2129-06-03T22:48:38"/>
        <d v="2127-03-03T15:26:00"/>
        <d v="2129-05-09T23:12:36"/>
        <d v="2133-03-12T00:21:06"/>
        <d v="2126-09-02T19:25:14"/>
        <d v="2131-01-15T04:00:46"/>
        <d v="2132-06-20T20:00:00"/>
        <d v="2133-08-17T16:40:02"/>
        <d v="2128-11-19T17:06:00"/>
        <d v="2132-06-14T16:02:00"/>
        <d v="2129-02-16T13:43:28"/>
        <d v="2120-09-28T16:20:00"/>
        <d v="2128-12-24T05:29:22"/>
        <d v="2134-04-03T21:58:00"/>
        <d v="2129-02-05T18:29:16"/>
        <d v="2131-10-08T06:00:08"/>
        <d v="2134-03-16T08:51:18"/>
        <d v="2129-01-31T06:35:32"/>
        <d v="2131-06-26T04:41:20"/>
        <d v="2132-06-01T10:09:54"/>
        <d v="2133-07-15T04:00:00"/>
        <d v="2129-11-12T12:00:00"/>
        <d v="2128-10-31T15:21:44"/>
        <d v="2128-12-10T19:58:00"/>
        <d v="2129-12-08T08:00:00"/>
        <d v="2132-11-14T08:03:02"/>
        <d v="2129-08-05T15:51:18"/>
        <d v="2129-12-16T00:00:00"/>
        <d v="2134-04-15T00:03:00"/>
        <d v="2133-04-08T09:44:36"/>
        <d v="2132-02-08T13:14:54"/>
        <d v="2134-05-29T02:49:32"/>
        <d v="2134-03-07T00:00:00"/>
        <d v="2130-06-07T04:10:40"/>
        <d v="2131-08-17T12:49:50"/>
        <d v="2129-11-02T06:00:00"/>
        <d v="2132-04-03T06:00:00"/>
        <d v="2132-09-03T07:58:00"/>
        <d v="2131-05-11T08:22:04"/>
        <d v="2132-10-16T20:00:00"/>
        <d v="2131-04-25T14:30:20"/>
        <d v="2133-03-15T12:00:00"/>
        <d v="2130-02-15T13:32:20"/>
        <d v="2134-01-09T20:07:18"/>
        <d v="2129-10-23T02:30:00"/>
        <d v="2130-01-02T10:11:16"/>
        <d v="2130-12-30T23:50:00"/>
        <d v="2129-10-16T02:27:48"/>
        <d v="2130-07-02T00:36:00"/>
        <d v="2130-05-04T18:32:00"/>
        <d v="2129-06-05T10:13:18"/>
        <d v="2134-04-20T20:29:24"/>
        <d v="2131-09-18T20:20:40"/>
        <d v="2131-09-07T08:31:58"/>
        <d v="2132-09-23T21:34:28"/>
        <d v="2130-10-23T15:34:38"/>
        <d v="2131-05-06T13:34:54"/>
        <d v="2131-03-05T12:06:20"/>
        <d v="2131-06-06T10:00:00"/>
        <d v="2133-01-07T07:20:48"/>
        <d v="2129-06-12T07:21:06"/>
        <d v="2131-04-27T00:24:00"/>
        <d v="2130-08-27T02:33:18"/>
        <d v="2129-09-27T02:59:46"/>
        <d v="2127-09-16T04:00:06"/>
        <d v="2119-11-05T01:40:00"/>
        <d v="2128-05-28T09:38:22"/>
        <d v="2130-10-25T16:10:00"/>
        <d v="2122-11-16T11:02:02"/>
        <d v="2133-02-23T20:00:00"/>
        <d v="2128-04-07T00:00:00"/>
        <d v="2129-12-18T02:59:30"/>
        <d v="2126-10-20T08:37:08"/>
        <d v="2132-07-18T13:02:44"/>
        <d v="2130-12-08T12:56:06"/>
        <d v="2132-04-29T23:58:00"/>
        <d v="2134-07-03T07:58:00"/>
        <d v="2130-04-08T20:30:58"/>
        <d v="2129-01-17T01:09:52"/>
        <d v="2130-12-30T18:12:16"/>
        <d v="2125-02-17T16:41:36"/>
        <d v="2121-05-06T04:00:00"/>
        <d v="2127-04-28T23:49:42"/>
        <d v="2124-10-11T02:24:12"/>
        <d v="2131-12-08T21:33:00"/>
        <d v="2131-08-23T18:40:00"/>
        <d v="2129-06-22T19:26:22"/>
        <d v="2128-10-29T07:10:02"/>
        <d v="2133-12-21T22:00:00"/>
        <d v="2130-07-10T03:00:44"/>
        <d v="2129-11-27T21:38:50"/>
        <d v="2130-03-05T16:24:00"/>
        <d v="2131-07-20T23:16:12"/>
        <d v="2131-06-18T17:08:48"/>
        <d v="2132-07-08T08:51:22"/>
        <d v="2130-06-24T01:29:30"/>
        <d v="2130-04-30T16:35:10"/>
        <d v="2132-09-30T08:42:00"/>
        <d v="2128-12-06T16:26:00"/>
        <d v="2129-11-26T22:38:58"/>
        <d v="2133-06-12T16:59:54"/>
        <d v="2131-02-20T08:01:56"/>
        <d v="2132-07-17T23:52:32"/>
        <d v="2129-01-28T10:22:00"/>
        <d v="2122-09-08T04:27:46"/>
        <d v="2123-07-30T22:00:00"/>
        <d v="2124-02-26T08:08:38"/>
        <d v="2124-06-04T14:34:30"/>
        <d v="2123-03-03T14:00:00"/>
        <d v="2122-06-16T03:21:16"/>
        <d v="2124-11-29T14:48:22"/>
        <d v="2128-01-04T10:52:00"/>
        <d v="2123-09-05T16:00:00"/>
        <d v="2125-12-02T20:23:40"/>
        <d v="2126-11-10T00:01:04"/>
        <d v="2126-01-07T17:59:28"/>
        <d v="2125-02-12T03:20:04"/>
        <d v="2129-03-08T10:00:00"/>
        <d v="2123-11-26T04:26:32"/>
        <d v="2125-10-17T20:00:00"/>
        <d v="2127-09-05T14:00:00"/>
        <d v="2126-05-17T07:24:30"/>
        <d v="2129-06-01T08:56:12"/>
        <d v="2126-04-20T16:18:00"/>
        <d v="2124-10-25T07:58:00"/>
        <d v="2129-12-04T15:58:00"/>
        <d v="2127-04-26T09:02:58"/>
        <d v="2126-01-20T17:37:50"/>
        <d v="2125-05-26T09:35:06"/>
        <d v="2127-11-04T18:42:14"/>
        <d v="2125-10-24T09:58:00"/>
        <d v="2128-12-04T11:22:44"/>
        <d v="2128-04-14T17:37:46"/>
        <d v="2124-05-04T13:58:00"/>
        <d v="2125-07-27T17:15:22"/>
        <d v="2123-06-19T16:21:48"/>
        <d v="2124-02-02T10:00:00"/>
        <d v="2122-11-03T11:58:00"/>
        <d v="2133-01-22T17:42:02"/>
        <d v="2122-11-23T08:00:00"/>
        <d v="2120-01-03T23:18:00"/>
        <d v="2126-05-01T18:50:00"/>
        <d v="2124-05-07T07:18:50"/>
        <d v="2121-03-07T03:58:00"/>
        <d v="2129-12-09T04:38:08"/>
        <d v="2122-11-27T01:10:54"/>
        <d v="2125-06-21T15:33:44"/>
        <d v="2125-10-16T04:52:00"/>
        <d v="2127-06-09T05:38:00"/>
        <d v="2129-03-30T12:22:00"/>
        <d v="2124-11-18T19:39:14"/>
        <d v="2122-06-09T07:49:24"/>
        <d v="2128-10-15T08:51:50"/>
        <d v="2127-07-20T20:54:34"/>
        <d v="2122-08-21T13:58:00"/>
        <d v="2127-10-21T01:39:46"/>
        <d v="2122-08-18T16:03:12"/>
        <d v="2124-08-07T18:45:20"/>
        <d v="2124-07-12T12:00:40"/>
        <d v="2125-11-28T20:35:04"/>
        <d v="2124-10-18T13:32:16"/>
        <d v="2125-12-08T04:40:00"/>
        <d v="2127-12-06T00:00:00"/>
        <d v="2132-08-31T19:58:00"/>
        <d v="2132-02-05T18:00:00"/>
        <d v="2124-01-01T11:31:12"/>
        <d v="2130-03-06T01:03:34"/>
        <d v="2124-06-01T07:58:00"/>
        <d v="2122-04-17T06:00:00"/>
        <d v="2126-06-25T10:09:06"/>
        <d v="2128-05-21T13:58:00"/>
        <d v="2123-10-27T09:11:18"/>
        <d v="2132-11-01T18:29:12"/>
        <d v="2121-01-08T08:00:00"/>
        <d v="2133-03-05T02:07:08"/>
        <d v="2124-11-09T07:31:00"/>
        <d v="2130-05-12T18:09:44"/>
        <d v="2133-04-07T13:58:00"/>
        <d v="2123-08-03T20:06:00"/>
        <d v="2124-08-12T07:58:00"/>
        <d v="2132-08-02T11:58:00"/>
        <d v="2128-03-17T17:02:22"/>
        <d v="2123-02-11T03:18:10"/>
        <d v="2129-01-23T12:22:14"/>
        <d v="2134-06-27T04:00:00"/>
        <d v="2134-07-29T08:15:20"/>
        <d v="2134-07-16T13:31:16"/>
        <d v="2134-06-04T13:08:02"/>
        <d v="2134-06-17T10:00:46"/>
        <d v="2134-08-25T14:30:38"/>
        <d v="2134-07-22T16:30:00"/>
        <d v="2134-07-19T23:39:48"/>
        <d v="2134-06-02T19:14:20"/>
        <d v="2134-07-13T18:41:24"/>
        <d v="2134-07-07T02:00:00"/>
        <d v="2134-06-22T23:58:00"/>
        <d v="2134-07-20T16:00:00"/>
        <d v="2134-06-23T09:12:00"/>
        <d v="2134-07-21T02:00:00"/>
        <d v="2134-07-03T01:20:22"/>
        <d v="2134-07-20T23:34:56"/>
        <d v="2134-06-21T07:06:00"/>
        <d v="2134-07-24T17:28:10"/>
        <d v="2134-07-03T08:00:00"/>
        <d v="2130-02-01T07:53:30"/>
        <d v="2130-06-29T15:45:00"/>
        <d v="2131-05-02T13:31:14"/>
        <d v="2130-04-05T06:42:26"/>
        <d v="2131-05-21T08:00:00"/>
        <d v="2131-04-16T14:42:24"/>
        <d v="2132-06-26T08:36:30"/>
        <d v="2132-09-02T17:36:52"/>
        <d v="2129-05-03T15:18:00"/>
        <d v="2132-02-07T02:00:00"/>
        <d v="2129-05-05T07:01:08"/>
        <d v="2130-12-30T19:51:46"/>
        <d v="2129-07-12T14:27:04"/>
        <d v="2130-09-01T20:05:22"/>
        <d v="2130-06-30T06:44:00"/>
        <d v="2133-11-20T05:43:18"/>
        <d v="2132-08-12T08:00:00"/>
        <d v="2132-09-27T09:58:00"/>
        <d v="2129-06-06T01:39:42"/>
        <d v="2129-09-20T15:35:42"/>
        <d v="2131-11-22T22:08:46"/>
        <d v="2132-07-07T00:20:00"/>
        <d v="2130-12-31T12:00:00"/>
        <d v="2129-08-31T20:45:24"/>
        <d v="2129-04-19T22:28:18"/>
        <d v="2128-12-24T20:08:48"/>
        <d v="2130-07-10T22:00:00"/>
        <d v="2131-08-13T06:02:28"/>
        <d v="2132-11-20T02:30:12"/>
        <d v="2131-08-20T04:12:46"/>
        <d v="2130-11-22T06:00:00"/>
        <d v="2132-02-02T10:00:00"/>
        <d v="2133-05-30T19:00:00"/>
        <d v="2130-09-14T01:45:12"/>
        <d v="2133-03-17T15:04:50"/>
        <d v="2131-09-18T19:21:06"/>
        <d v="2131-02-08T21:33:04"/>
        <d v="2129-07-06T17:58:04"/>
        <d v="2132-09-08T15:57:44"/>
        <d v="2131-01-31T15:14:04"/>
        <d v="2130-11-20T06:09:02"/>
        <d v="2134-01-17T18:00:00"/>
        <d v="2133-04-25T07:58:00"/>
        <d v="2130-05-16T03:02:34"/>
        <d v="2133-12-15T04:00:00"/>
        <d v="2133-10-20T04:00:00"/>
        <d v="2131-09-28T06:00:00"/>
        <d v="2131-05-07T21:38:06"/>
        <d v="2134-05-03T14:00:00"/>
        <d v="2132-08-09T16:10:08"/>
        <d v="2130-06-07T11:30:46"/>
        <d v="2133-07-30T12:09:24"/>
        <d v="2132-06-12T09:58:56"/>
        <d v="2130-07-07T16:05:06"/>
        <d v="2131-07-12T13:52:02"/>
        <d v="2133-04-29T08:02:18"/>
        <d v="2134-02-28T14:58:00"/>
        <d v="2133-01-28T21:53:04"/>
        <d v="2130-06-19T13:47:38"/>
        <d v="2132-04-23T08:17:06"/>
        <d v="2131-05-27T03:15:20"/>
        <d v="2132-05-23T23:08:10"/>
        <d v="2133-08-18T17:41:20"/>
        <d v="2129-03-07T23:19:18"/>
        <d v="2129-03-28T23:03:44"/>
        <d v="2129-04-21T17:16:16"/>
        <d v="2129-03-08T07:36:08"/>
        <d v="2129-06-26T02:54:48"/>
        <d v="2130-01-28T15:18:38"/>
        <d v="2129-07-30T13:26:28"/>
        <d v="2129-08-17T23:01:20"/>
        <d v="2129-01-11T10:27:52"/>
        <d v="2130-02-09T12:29:56"/>
        <d v="2129-10-30T05:58:00"/>
        <d v="2129-08-19T22:52:00"/>
        <d v="2129-08-29T21:55:42"/>
        <d v="2130-04-13T17:08:26"/>
        <d v="2130-06-23T15:26:30"/>
        <d v="2133-05-08T09:12:40"/>
        <d v="2133-01-04T04:50:20"/>
        <d v="2133-06-03T05:38:10"/>
        <d v="2132-04-15T03:36:18"/>
        <d v="2130-10-11T21:35:56"/>
        <d v="2130-03-04T06:50:00"/>
        <d v="2129-08-02T00:00:00"/>
        <d v="2129-12-01T02:25:54"/>
        <d v="2130-07-09T05:27:54"/>
        <d v="2129-09-02T21:31:24"/>
        <d v="2130-01-25T12:00:06"/>
        <d v="2130-03-15T08:22:36"/>
        <d v="2130-03-01T11:32:10"/>
        <d v="2131-03-21T13:58:00"/>
        <d v="2129-10-26T20:48:00"/>
        <d v="2130-03-27T02:27:24"/>
        <d v="2133-07-31T08:00:00"/>
        <d v="2133-02-16T21:05:32"/>
        <d v="2133-12-02T03:19:38"/>
        <d v="2132-03-11T15:41:06"/>
        <d v="2129-09-24T18:26:56"/>
        <d v="2133-07-23T05:05:40"/>
        <d v="2131-12-01T00:20:00"/>
        <d v="2130-12-24T19:58:00"/>
        <d v="2130-04-01T03:26:04"/>
        <d v="2131-09-30T10:33:28"/>
        <d v="2131-07-06T12:00:00"/>
        <d v="2129-07-02T06:38:18"/>
        <d v="2129-06-27T03:17:06"/>
        <d v="2134-03-28T08:41:00"/>
        <d v="2130-05-02T19:34:38"/>
        <d v="2129-04-13T19:40:52"/>
        <d v="2129-08-18T08:00:00"/>
        <d v="2133-01-05T15:17:52"/>
        <d v="2129-03-18T18:40:24"/>
        <d v="2130-04-29T15:04:32"/>
        <d v="2131-01-01T19:31:14"/>
        <d v="2133-02-19T14:00:00"/>
        <d v="2134-03-03T13:58:00"/>
        <d v="2130-07-06T09:15:00"/>
        <d v="2129-02-28T12:06:32"/>
        <d v="2130-07-02T02:03:00"/>
        <d v="2124-05-06T15:18:54"/>
        <d v="2128-03-05T14:02:00"/>
        <d v="2125-08-20T08:52:32"/>
        <d v="2128-01-18T04:16:00"/>
        <d v="2127-01-22T16:03:26"/>
        <d v="2128-04-08T20:20:34"/>
        <d v="2122-05-05T15:38:42"/>
        <d v="2128-09-17T20:00:00"/>
        <d v="2122-02-13T20:00:00"/>
        <d v="2128-04-22T08:50:14"/>
        <d v="2124-09-24T23:48:46"/>
        <d v="2122-05-08T01:54:14"/>
        <d v="2126-05-04T15:58:00"/>
        <d v="2130-02-19T22:16:30"/>
        <d v="2132-07-02T07:42:22"/>
        <d v="2126-04-09T14:50:58"/>
        <d v="2124-06-05T00:17:50"/>
        <d v="2123-07-03T06:00:00"/>
        <d v="2133-07-05T10:39:24"/>
        <d v="2126-09-13T09:58:00"/>
        <d v="2128-10-08T09:58:00"/>
        <d v="2130-05-03T11:58:00"/>
        <d v="2122-04-14T23:45:08"/>
        <d v="2122-11-21T06:00:00"/>
        <d v="2132-12-04T09:50:00"/>
        <d v="2125-12-02T07:12:34"/>
        <d v="2130-08-11T11:21:04"/>
        <d v="2123-03-01T13:58:00"/>
        <d v="2125-08-06T16:35:18"/>
        <d v="2129-01-19T22:03:20"/>
        <d v="2129-02-23T02:00:00"/>
        <d v="2130-08-19T00:00:00"/>
        <d v="2125-09-30T04:53:54"/>
        <d v="2126-10-17T01:01:14"/>
        <d v="2128-01-15T01:51:20"/>
        <d v="2129-02-04T17:02:24"/>
        <d v="2129-05-27T12:53:46"/>
        <d v="2123-12-02T11:37:22"/>
        <d v="2123-06-16T12:57:38"/>
        <d v="2128-03-17T10:02:48"/>
        <d v="2130-02-22T14:24:42"/>
        <d v="2134-05-16T15:00:00"/>
        <d v="2128-11-24T14:16:10"/>
        <d v="2128-09-07T10:23:20"/>
        <d v="2133-09-14T19:38:14"/>
        <d v="2134-05-02T08:00:00"/>
        <d v="2133-09-13T20:23:44"/>
        <d v="2131-11-30T15:58:00"/>
        <d v="2134-01-10T00:08:18"/>
        <d v="2132-03-03T08:34:00"/>
        <d v="2129-10-12T15:36:42"/>
        <d v="2130-12-29T06:13:24"/>
        <d v="2131-01-15T09:30:00"/>
        <d v="2132-12-27T22:31:06"/>
        <d v="2133-03-15T19:10:16"/>
        <d v="2128-12-01T13:40:10"/>
        <d v="2130-05-01T01:24:10"/>
        <d v="2128-11-25T00:25:10"/>
        <d v="2132-05-29T05:10:58"/>
        <d v="2132-06-30T01:12:40"/>
        <d v="2130-05-19T05:19:38"/>
        <d v="2125-01-20T23:36:00"/>
        <d v="2124-07-18T19:30:16"/>
        <d v="2125-10-27T00:00:00"/>
        <d v="2125-03-23T20:00:00"/>
        <d v="2129-09-26T21:31:16"/>
        <d v="2131-11-07T19:00:00"/>
        <d v="2120-11-01T09:58:00"/>
        <d v="2126-05-23T12:04:52"/>
        <d v="2125-12-02T13:44:16"/>
        <d v="2121-02-11T12:00:00"/>
        <d v="2122-11-14T06:36:02"/>
        <d v="2122-08-01T07:58:00"/>
        <d v="2124-03-28T19:26:06"/>
        <d v="2131-08-11T11:50:44"/>
        <d v="2124-07-26T10:05:30"/>
        <d v="2128-05-08T18:00:00"/>
        <d v="2132-03-06T12:00:00"/>
        <d v="2130-06-19T19:12:12"/>
        <d v="2125-07-14T19:58:00"/>
        <d v="2130-10-13T02:00:00"/>
        <d v="2130-05-08T13:54:54"/>
        <d v="2134-02-26T12:59:42"/>
        <d v="2132-01-06T08:54:02"/>
        <d v="2129-05-17T20:26:28"/>
        <d v="2132-12-17T08:12:46"/>
        <d v="2128-10-15T04:10:50"/>
        <d v="2133-12-30T20:03:20"/>
        <d v="2129-08-16T20:35:58"/>
        <d v="2131-09-02T21:30:00"/>
        <d v="2129-03-19T01:37:48"/>
        <d v="2130-11-07T10:52:00"/>
        <d v="2129-07-18T00:32:36"/>
        <d v="2129-09-03T07:58:00"/>
        <d v="2129-05-06T02:20:44"/>
        <d v="2133-09-17T12:25:50"/>
        <d v="2134-03-25T12:57:46"/>
        <d v="2129-03-26T13:55:02"/>
        <d v="2130-10-07T18:01:38"/>
        <d v="2131-08-13T22:00:00"/>
        <d v="2125-01-27T10:38:06"/>
        <d v="2127-11-25T12:16:54"/>
        <d v="2123-06-25T09:58:00"/>
        <d v="2128-02-02T15:06:00"/>
        <d v="2127-07-24T00:00:00"/>
        <d v="2121-09-05T00:52:00"/>
        <d v="2124-05-16T09:58:00"/>
        <d v="2126-09-14T07:06:28"/>
        <d v="2123-01-08T01:02:12"/>
        <d v="2127-01-14T02:49:24"/>
        <d v="2124-10-13T07:00:00"/>
        <d v="2124-02-19T14:52:26"/>
        <d v="2129-06-25T06:16:54"/>
        <d v="2123-12-20T10:00:00"/>
        <d v="2128-12-11T09:58:00"/>
        <d v="2123-11-12T11:58:00"/>
        <d v="2124-11-30T07:58:00"/>
        <d v="2127-01-03T10:00:00"/>
        <d v="2126-05-21T21:16:56"/>
        <d v="2122-11-29T07:58:00"/>
        <d v="2128-09-28T13:57:42"/>
        <d v="2123-01-07T15:44:40"/>
        <d v="2133-03-24T12:57:12"/>
        <d v="2128-09-01T04:03:00"/>
        <d v="2131-01-22T12:05:16"/>
        <d v="2128-08-09T05:12:02"/>
        <d v="2119-10-18T11:58:00"/>
        <d v="2132-11-13T10:04:00"/>
        <d v="2129-01-18T20:18:22"/>
        <d v="2122-08-13T08:42:26"/>
        <d v="2133-09-16T22:11:14"/>
        <d v="2127-08-04T05:07:10"/>
        <d v="2124-05-04T06:00:00"/>
        <d v="2132-05-24T10:00:00"/>
        <d v="2124-10-16T14:00:00"/>
        <d v="2130-08-06T18:20:10"/>
        <d v="2125-08-25T04:43:46"/>
        <d v="2126-06-16T21:25:22"/>
        <d v="2129-07-03T00:00:00"/>
        <d v="2129-12-12T17:24:42"/>
        <d v="2125-07-14T07:58:00"/>
        <d v="2128-09-25T13:27:52"/>
        <d v="2129-06-03T20:37:48"/>
        <d v="2132-08-14T13:05:44"/>
        <d v="2124-01-25T02:00:00"/>
        <d v="2129-03-30T01:56:36"/>
        <d v="2128-09-01T07:50:58"/>
        <d v="2133-11-08T06:10:30"/>
        <d v="2133-03-13T14:02:16"/>
        <d v="2126-08-10T07:16:42"/>
        <d v="2127-10-02T08:00:00"/>
        <d v="2125-10-08T02:34:48"/>
        <d v="2133-03-14T14:00:00"/>
        <d v="2127-04-09T16:02:18"/>
        <d v="2126-05-21T12:15:02"/>
        <d v="2127-01-26T19:10:50"/>
        <d v="2131-12-08T15:58:00"/>
        <d v="2124-11-24T14:00:00"/>
        <d v="2131-10-09T09:58:00"/>
        <d v="2132-07-08T00:02:04"/>
        <d v="2129-01-17T10:48:50"/>
        <d v="2133-11-10T06:09:34"/>
        <d v="2133-05-07T14:00:00"/>
        <d v="2129-11-01T15:56:02"/>
        <d v="2133-03-07T22:00:00"/>
        <d v="2132-05-28T18:49:26"/>
        <d v="2130-05-02T06:42:32"/>
        <d v="2131-04-11T12:38:04"/>
        <d v="2133-11-24T08:40:16"/>
        <d v="2132-03-29T09:24:24"/>
        <d v="2131-01-05T18:52:52"/>
        <d v="2130-04-09T06:53:02"/>
        <d v="2131-12-13T04:14:34"/>
        <d v="2133-11-15T02:18:04"/>
        <d v="2131-01-31T19:17:52"/>
        <d v="2129-01-19T15:20:22"/>
        <d v="2129-04-23T20:40:24"/>
        <d v="2129-03-03T05:41:16"/>
        <d v="2129-09-28T01:10:16"/>
        <d v="2132-01-14T21:40:26"/>
        <d v="2130-11-24T16:00:00"/>
        <d v="2134-02-18T10:11:26"/>
        <d v="2121-01-03T22:00:00"/>
        <d v="2129-01-19T05:02:06"/>
        <d v="2127-08-03T07:58:00"/>
        <d v="2129-11-07T02:01:30"/>
        <d v="2121-04-18T08:00:00"/>
        <d v="2123-06-10T05:00:44"/>
        <d v="2133-10-18T17:31:26"/>
        <d v="2133-04-08T23:49:42"/>
        <d v="2132-01-24T22:00:00"/>
        <d v="2130-03-15T15:28:02"/>
        <d v="2133-01-16T22:07:08"/>
        <d v="2126-06-19T08:17:58"/>
        <d v="2123-05-21T18:05:26"/>
        <d v="2126-05-19T18:16:38"/>
        <d v="2124-06-17T08:00:00"/>
        <d v="2131-03-27T17:33:38"/>
        <d v="2133-06-17T10:00:42"/>
        <d v="2128-09-27T22:08:00"/>
        <d v="2129-06-19T03:23:14"/>
        <d v="2132-11-23T03:19:04"/>
        <d v="2130-11-21T20:11:46"/>
        <d v="2125-03-28T06:00:00"/>
        <d v="2130-11-21T08:51:32"/>
        <d v="2128-08-11T07:58:00"/>
        <d v="2130-06-29T13:03:58"/>
        <d v="2120-05-30T19:50:00"/>
        <d v="2129-04-24T01:02:42"/>
        <d v="2125-10-31T23:49:52"/>
        <d v="2130-01-19T02:00:00"/>
        <d v="2133-12-01T10:00:00"/>
        <d v="2128-08-21T03:57:16"/>
        <d v="2130-09-12T13:56:00"/>
        <d v="2131-12-08T02:00:00"/>
        <d v="2128-09-17T17:30:38"/>
        <d v="2127-12-31T12:05:06"/>
        <d v="2127-01-02T12:00:00"/>
        <d v="2133-11-03T09:58:00"/>
        <d v="2127-10-03T22:30:06"/>
        <d v="2133-09-23T03:14:14"/>
        <d v="2132-02-15T09:59:08"/>
        <d v="2133-11-23T09:58:00"/>
        <d v="2130-11-26T08:50:28"/>
        <d v="2125-01-17T04:14:54"/>
        <d v="2126-10-15T08:14:48"/>
        <d v="2130-08-03T00:00:00"/>
        <d v="2126-10-16T07:16:22"/>
        <d v="2127-11-06T21:58:00"/>
        <d v="2130-10-30T03:25:56"/>
        <d v="2127-12-23T01:04:34"/>
        <d v="2132-04-12T04:01:46"/>
        <d v="2131-10-22T07:38:22"/>
        <d v="2128-09-03T01:00:20"/>
        <d v="2129-11-06T08:00:00"/>
        <d v="2126-08-05T12:31:24"/>
        <d v="2132-04-24T23:44:24"/>
        <d v="2130-05-04T16:00:00"/>
        <d v="2132-03-04T19:58:00"/>
        <d v="2129-02-14T06:51:40"/>
        <d v="2134-01-03T12:41:48"/>
        <d v="2132-06-17T16:23:16"/>
        <d v="2132-09-30T11:10:02"/>
        <d v="2126-11-01T00:00:00"/>
        <d v="2127-12-21T16:00:58"/>
        <d v="2129-04-17T13:02:46"/>
        <d v="2130-10-17T16:59:12"/>
        <d v="2133-08-12T16:23:50"/>
        <d v="2132-01-06T22:39:42"/>
        <d v="2132-12-27T07:30:46"/>
        <d v="2133-07-06T13:22:48"/>
        <d v="2132-09-14T03:54:24"/>
        <d v="2130-09-15T08:03:56"/>
        <d v="2132-09-12T15:39:24"/>
        <d v="2127-02-19T08:42:56"/>
        <d v="2129-02-14T18:16:18"/>
        <d v="2130-11-10T18:00:00"/>
        <d v="2133-12-08T13:01:54"/>
        <d v="2130-12-20T14:00:00"/>
        <d v="2131-09-24T23:56:40"/>
        <d v="2124-10-01T09:58:00"/>
        <d v="2123-10-19T07:46:32"/>
        <d v="2124-11-09T10:39:50"/>
        <d v="2128-09-06T13:58:00"/>
        <d v="2125-01-30T16:06:14"/>
        <d v="2123-11-28T09:58:00"/>
        <d v="2123-05-18T09:48:36"/>
        <d v="2121-05-24T07:58:00"/>
        <d v="2127-03-06T03:39:48"/>
        <d v="2126-04-22T18:18:30"/>
        <d v="2122-05-02T16:00:00"/>
        <d v="2123-07-16T09:57:44"/>
        <d v="2125-12-16T19:01:04"/>
        <d v="2124-05-10T06:00:00"/>
        <d v="2123-07-06T11:12:26"/>
        <d v="2125-08-23T07:58:00"/>
        <d v="2123-11-03T06:04:30"/>
        <d v="2124-05-16T05:27:50"/>
        <d v="2131-01-02T07:20:00"/>
        <d v="2124-12-30T07:58:00"/>
        <d v="2124-03-29T07:10:28"/>
        <d v="2122-09-09T17:41:36"/>
        <d v="2125-09-21T14:14:14"/>
        <d v="2126-10-31T00:00:00"/>
        <d v="2129-10-13T08:00:00"/>
        <d v="2126-02-23T10:19:08"/>
        <d v="2129-09-26T12:06:26"/>
        <d v="2125-05-23T07:50:00"/>
        <d v="2131-01-09T10:00:34"/>
        <d v="2128-10-24T09:58:00"/>
        <d v="2123-03-31T02:00:00"/>
        <d v="2126-08-01T20:33:06"/>
        <d v="2129-06-18T17:32:32"/>
        <d v="2121-11-18T09:58:00"/>
        <d v="2122-04-13T03:53:22"/>
        <d v="2125-07-07T13:20:06"/>
        <d v="2131-08-24T09:58:00"/>
        <d v="2123-02-16T16:17:52"/>
        <d v="2125-04-03T06:14:50"/>
        <d v="2128-01-05T22:17:52"/>
        <d v="2134-01-25T11:38:16"/>
        <d v="2134-01-16T14:25:38"/>
        <d v="2120-05-29T13:58:00"/>
        <d v="2121-10-31T10:00:00"/>
        <d v="2131-03-11T01:07:46"/>
        <d v="2129-11-17T22:42:54"/>
        <d v="2130-05-23T22:15:26"/>
        <d v="2129-06-14T13:05:38"/>
        <d v="2132-05-20T01:10:00"/>
        <d v="2129-04-02T04:08:46"/>
        <d v="2131-01-22T09:56:22"/>
        <d v="2128-03-10T23:23:04"/>
        <d v="2122-08-17T13:58:00"/>
        <d v="2126-08-25T18:33:02"/>
        <d v="2125-07-11T22:14:26"/>
        <d v="2127-08-10T00:26:12"/>
        <d v="2129-11-11T13:00:58"/>
        <d v="2127-09-20T02:37:58"/>
        <d v="2133-09-09T12:00:16"/>
        <d v="2126-01-25T16:00:48"/>
        <d v="2129-09-29T13:18:38"/>
        <d v="2131-12-31T09:40:20"/>
        <d v="2121-02-10T14:00:00"/>
        <d v="2127-06-01T02:14:40"/>
        <d v="2127-10-26T13:23:48"/>
        <d v="2132-03-26T08:37:00"/>
        <d v="2129-10-03T16:11:36"/>
        <d v="2130-07-05T09:12:44"/>
        <d v="2121-03-01T00:00:00"/>
        <d v="2133-01-25T13:39:58"/>
        <d v="2132-12-29T16:40:28"/>
        <d v="2128-05-30T13:56:58"/>
        <d v="2130-01-21T15:58:00"/>
        <d v="2128-02-28T06:20:54"/>
        <d v="2132-07-02T09:52:50"/>
        <d v="2127-06-05T17:00:12"/>
        <d v="2133-12-17T15:58:00"/>
        <d v="2126-03-14T16:59:08"/>
        <d v="2123-01-31T11:05:48"/>
        <d v="2124-10-08T10:10:10"/>
        <d v="2131-06-18T16:55:18"/>
        <d v="2129-02-16T12:46:22"/>
        <d v="2130-11-15T07:40:00"/>
        <d v="2132-12-20T07:58:00"/>
        <d v="2132-07-18T06:01:10"/>
        <d v="2129-11-11T18:13:56"/>
        <d v="2125-06-02T03:11:14"/>
        <d v="2134-03-25T10:00:00"/>
        <d v="2134-05-05T09:38:22"/>
        <d v="2131-04-15T12:00:44"/>
        <d v="2130-12-13T10:00:00"/>
        <d v="2130-08-06T03:50:40"/>
        <d v="2127-05-23T07:58:00"/>
        <d v="2132-09-10T02:03:34"/>
        <d v="2133-02-10T00:26:12"/>
        <d v="2130-09-03T06:23:38"/>
        <d v="2132-11-12T12:02:14"/>
        <d v="2134-02-08T06:33:14"/>
        <d v="2130-07-22T08:13:04"/>
        <d v="2131-09-28T10:08:56"/>
        <d v="2134-04-16T00:15:06"/>
        <d v="2129-07-06T19:14:10"/>
        <d v="2134-03-23T10:00:00"/>
        <d v="2132-02-21T08:00:00"/>
        <d v="2126-06-21T16:47:58"/>
        <d v="2133-05-17T04:00:00"/>
        <d v="2130-07-06T07:58:00"/>
        <d v="2133-08-22T10:00:00"/>
        <d v="2132-08-13T20:00:00"/>
        <d v="2132-06-15T13:58:00"/>
        <d v="2134-04-03T16:00:54"/>
        <d v="2133-12-02T22:00:00"/>
        <d v="2133-10-14T09:58:00"/>
        <d v="2132-06-22T10:23:00"/>
        <d v="2131-03-24T13:03:20"/>
        <d v="2133-11-05T14:00:00"/>
        <d v="2130-04-30T04:01:58"/>
        <d v="2131-09-30T02:40:00"/>
        <d v="2131-07-31T19:59:56"/>
        <d v="2131-01-10T06:00:00"/>
        <d v="2126-02-04T16:38:50"/>
        <d v="2125-09-05T16:45:36"/>
        <d v="2131-06-20T17:16:04"/>
        <d v="2126-05-18T14:57:18"/>
        <d v="2124-11-03T15:26:18"/>
        <d v="2124-08-02T12:20:48"/>
        <d v="2127-10-04T11:19:06"/>
        <d v="2124-07-15T08:00:00"/>
        <d v="2128-07-29T22:00:00"/>
        <d v="2124-07-30T11:12:00"/>
        <d v="2128-07-20T13:58:00"/>
        <d v="2127-09-10T02:00:00"/>
        <d v="2130-09-29T15:39:18"/>
        <d v="2128-03-17T14:01:36"/>
        <d v="2124-05-26T13:58:00"/>
        <d v="2131-02-14T12:04:50"/>
        <d v="2131-09-05T16:00:00"/>
        <d v="2125-04-29T00:00:00"/>
        <d v="2131-04-09T10:30:24"/>
        <d v="2127-02-22T02:54:32"/>
        <d v="2132-08-16T00:00:00"/>
        <d v="2124-02-27T13:48:14"/>
        <d v="2130-12-24T06:45:36"/>
        <d v="2133-08-30T14:00:00"/>
        <d v="2129-06-14T14:00:30"/>
        <d v="2132-03-27T09:58:00"/>
        <d v="2127-09-29T16:45:10"/>
        <d v="2131-04-02T13:21:12"/>
        <d v="2127-05-09T08:00:00"/>
        <d v="2128-08-20T18:17:34"/>
        <d v="2126-12-20T10:00:00"/>
        <d v="2129-02-05T06:00:00"/>
        <d v="2131-11-28T00:00:00"/>
        <d v="2134-01-13T15:34:54"/>
        <d v="2130-06-25T23:03:42"/>
        <d v="2132-03-06T05:37:26"/>
        <d v="2129-09-25T15:58:00"/>
        <d v="2134-05-21T05:50:32"/>
        <d v="2127-11-03T08:04:00"/>
        <d v="2132-08-15T15:38:08"/>
        <d v="2134-05-05T15:43:20"/>
        <d v="2127-10-26T06:04:00"/>
        <d v="2134-05-26T06:00:00"/>
        <d v="2133-08-04T17:00:00"/>
        <d v="2128-04-16T12:00:00"/>
        <d v="2131-05-11T14:00:20"/>
        <d v="2131-02-26T07:58:50"/>
        <d v="2133-11-30T18:02:36"/>
        <d v="2126-07-06T07:45:30"/>
        <d v="2133-11-07T02:15:46"/>
        <d v="2129-04-02T16:35:54"/>
        <d v="2133-03-14T15:44:36"/>
        <d v="2131-10-08T08:18:14"/>
        <d v="2134-02-20T07:05:36"/>
        <d v="2132-09-14T21:41:42"/>
        <d v="2133-10-16T21:41:32"/>
        <d v="2132-12-09T22:00:00"/>
        <d v="2130-11-22T12:02:54"/>
        <d v="2133-11-18T14:37:52"/>
        <d v="2128-06-21T22:48:20"/>
        <d v="2134-04-03T10:47:20"/>
        <d v="2129-10-07T00:00:00"/>
        <d v="2130-03-05T15:57:06"/>
        <d v="2132-10-15T06:00:00"/>
        <d v="2133-10-17T16:56:54"/>
        <d v="2132-08-24T04:00:00"/>
        <d v="2129-12-12T02:00:00"/>
        <d v="2134-05-24T03:57:10"/>
        <d v="2134-05-14T10:00:00"/>
        <d v="2134-01-23T19:58:00"/>
        <d v="2133-11-21T00:00:08"/>
        <d v="2131-11-15T09:34:32"/>
        <d v="2134-05-25T00:21:24"/>
        <d v="2128-04-20T00:01:54"/>
        <d v="2129-12-15T05:35:58"/>
        <d v="2128-01-13T07:16:18"/>
        <d v="2124-04-27T08:34:06"/>
        <d v="2132-01-08T21:58:00"/>
        <d v="2130-03-12T08:00:00"/>
        <d v="2131-06-06T05:59:42"/>
        <d v="2123-02-17T13:40:00"/>
        <d v="2132-01-29T08:22:52"/>
        <d v="2124-09-17T04:00:08"/>
        <d v="2122-05-23T08:00:00"/>
        <d v="2124-12-28T08:54:46"/>
        <d v="2127-05-15T07:58:00"/>
        <d v="2128-12-16T08:02:00"/>
        <d v="2124-12-23T12:00:00"/>
        <d v="2127-11-14T22:44:00"/>
        <d v="2119-11-04T10:00:00"/>
        <d v="2124-08-16T08:00:00"/>
        <d v="2124-08-07T09:29:12"/>
        <d v="2125-06-22T07:58:00"/>
        <d v="2126-02-12T10:42:40"/>
        <d v="2126-02-24T21:48:32"/>
        <d v="2124-04-19T11:07:32"/>
        <d v="2124-05-28T07:58:00"/>
        <d v="2128-06-21T14:21:06"/>
        <d v="2122-03-16T01:33:38"/>
        <d v="2124-12-27T10:53:52"/>
        <d v="2126-12-12T07:03:12"/>
        <d v="2128-01-02T14:00:00"/>
        <d v="2123-11-26T07:19:52"/>
        <d v="2129-03-18T12:00:00"/>
        <d v="2124-05-20T08:04:18"/>
        <d v="2124-09-10T14:30:56"/>
        <d v="2129-04-28T02:00:00"/>
        <d v="2126-05-19T23:24:34"/>
        <d v="2126-06-12T12:07:10"/>
        <d v="2128-09-12T00:12:58"/>
        <d v="2128-08-06T22:00:00"/>
        <d v="2124-09-06T22:00:52"/>
        <d v="2124-11-15T02:28:34"/>
        <d v="2124-09-10T10:51:26"/>
        <d v="2119-11-20T12:48:00"/>
        <d v="2120-04-03T10:00:00"/>
        <d v="2119-06-24T07:58:00"/>
        <d v="2127-12-01T03:56:10"/>
        <d v="2128-07-05T13:13:20"/>
        <d v="2134-07-09T10:30:02"/>
        <d v="2134-07-20T16:58:58"/>
        <d v="2134-06-10T12:14:54"/>
        <d v="2134-06-22T16:29:30"/>
        <d v="2134-06-28T23:04:22"/>
        <d v="2134-08-31T10:00:00"/>
        <d v="2129-04-23T20:01:20"/>
        <d v="2130-11-28T13:31:14"/>
        <d v="2129-02-02T05:58:12"/>
        <d v="2131-12-20T00:00:00"/>
        <d v="2129-04-06T00:16:20"/>
        <d v="2130-03-17T06:09:02"/>
        <d v="2128-10-27T11:40:00"/>
        <d v="2129-09-12T11:08:00"/>
        <d v="2128-11-22T03:28:06"/>
        <d v="2128-05-16T20:23:10"/>
        <d v="2128-12-22T06:44:46"/>
        <d v="2128-12-28T19:02:48"/>
        <d v="2133-12-09T15:58:00"/>
        <d v="2133-09-01T06:51:16"/>
        <d v="2131-01-23T15:03:28"/>
        <d v="2129-07-13T10:00:00"/>
        <d v="2132-01-18T15:34:00"/>
        <d v="2132-12-19T10:55:38"/>
        <d v="2130-07-01T23:18:00"/>
        <d v="2133-08-06T14:21:02"/>
        <d v="2133-04-22T05:09:12"/>
        <d v="2132-04-13T20:44:36"/>
        <d v="2131-03-24T13:14:16"/>
        <d v="2134-01-09T16:25:40"/>
        <d v="2130-08-29T04:51:18"/>
        <d v="2130-11-12T06:25:04"/>
        <d v="2130-08-12T08:27:24"/>
        <d v="2130-01-22T10:42:00"/>
        <d v="2130-09-03T20:04:32"/>
        <d v="2130-11-10T13:36:48"/>
        <d v="2131-08-05T05:45:56"/>
        <d v="2130-03-04T01:18:00"/>
        <d v="2131-03-08T07:10:48"/>
        <d v="2132-03-18T09:56:00"/>
        <d v="2132-08-31T20:00:00"/>
        <d v="2129-11-23T09:02:20"/>
        <d v="2131-12-28T00:33:20"/>
        <d v="2131-08-23T20:51:52"/>
        <d v="2132-02-05T22:00:00"/>
        <d v="2131-08-13T01:31:06"/>
        <d v="2132-08-21T20:33:52"/>
        <d v="2130-07-29T08:38:50"/>
        <d v="2132-03-24T15:00:22"/>
        <d v="2129-12-06T09:04:42"/>
        <d v="2130-12-20T13:19:52"/>
        <d v="2130-08-17T03:19:02"/>
        <d v="2131-04-29T07:47:28"/>
        <d v="2130-03-29T16:28:40"/>
        <d v="2133-05-22T16:07:54"/>
        <d v="2131-11-21T20:25:32"/>
        <d v="2133-10-23T19:46:06"/>
        <d v="2131-04-22T00:37:40"/>
        <d v="2131-07-11T00:47:12"/>
        <d v="2131-07-04T14:04:44"/>
        <d v="2130-07-21T20:54:56"/>
        <d v="2131-03-09T09:00:06"/>
        <d v="2130-04-17T02:43:34"/>
        <d v="2129-09-29T05:14:46"/>
        <d v="2131-03-12T09:41:04"/>
        <d v="2130-01-22T16:14:08"/>
        <d v="2133-02-13T06:04:40"/>
        <d v="2130-02-01T14:58:00"/>
        <d v="2131-02-18T19:58:00"/>
        <d v="2130-01-09T12:35:28"/>
        <d v="2130-07-01T12:08:08"/>
        <d v="2131-08-28T05:47:26"/>
        <d v="2131-03-18T07:07:14"/>
        <d v="2130-04-25T17:23:06"/>
        <d v="2134-01-22T17:54:00"/>
        <d v="2131-08-01T16:45:16"/>
        <d v="2130-01-06T18:28:32"/>
        <d v="2131-01-03T19:59:28"/>
        <d v="2129-12-07T16:56:52"/>
        <d v="2132-07-29T12:52:08"/>
        <d v="2132-05-11T15:29:52"/>
        <d v="2130-09-25T08:37:42"/>
        <d v="2132-06-30T16:21:56"/>
        <d v="2132-01-07T01:53:34"/>
        <d v="2133-05-10T04:05:50"/>
        <d v="2130-02-08T05:19:40"/>
        <d v="2130-07-22T12:00:00"/>
        <d v="2129-09-13T08:45:14"/>
        <d v="2131-04-07T18:02:30"/>
        <d v="2131-05-16T19:35:50"/>
        <d v="2131-04-21T11:09:24"/>
        <d v="2133-10-25T13:22:26"/>
        <d v="2128-10-31T23:00:00"/>
        <d v="2131-04-14T07:58:00"/>
        <d v="2133-01-30T17:24:52"/>
        <d v="2130-05-28T06:00:00"/>
        <d v="2129-03-22T18:26:14"/>
        <d v="2130-06-17T15:08:08"/>
        <d v="2130-04-10T11:26:18"/>
        <d v="2129-09-21T03:23:10"/>
        <d v="2130-04-16T08:59:52"/>
        <d v="2130-05-22T08:47:52"/>
        <d v="2130-01-02T09:49:40"/>
        <d v="2129-08-25T18:50:16"/>
        <d v="2132-10-24T20:08:00"/>
        <d v="2131-03-17T08:09:44"/>
        <d v="2132-06-15T13:17:46"/>
        <d v="2130-05-24T11:38:22"/>
        <d v="2134-03-16T09:28:00"/>
        <d v="2132-03-27T06:16:48"/>
        <d v="2132-12-26T04:47:06"/>
        <d v="2130-05-15T10:29:54"/>
        <d v="2132-04-27T19:11:26"/>
        <d v="2131-03-09T08:55:48"/>
        <d v="2131-07-11T13:19:32"/>
        <d v="2132-02-29T05:32:20"/>
        <d v="2130-06-03T12:00:00"/>
        <d v="2131-11-15T21:55:24"/>
        <d v="2131-08-07T15:17:38"/>
        <d v="2132-03-30T19:10:26"/>
        <d v="2131-02-13T09:58:00"/>
        <d v="2130-06-07T06:00:56"/>
        <d v="2129-04-01T06:00:44"/>
        <d v="2132-10-20T12:13:02"/>
        <d v="2131-06-23T09:07:22"/>
        <d v="2133-10-25T06:55:42"/>
        <d v="2133-09-26T08:00:00"/>
        <d v="2133-05-03T11:12:00"/>
        <d v="2129-10-31T08:50:30"/>
        <d v="2129-08-26T06:22:00"/>
        <d v="2134-05-11T19:36:20"/>
        <d v="2131-12-29T22:00:00"/>
        <d v="2134-03-10T09:13:38"/>
        <d v="2134-05-22T09:40:16"/>
        <d v="2132-08-11T13:31:40"/>
        <d v="2134-04-25T22:07:58"/>
        <d v="2132-06-18T02:55:12"/>
        <d v="2132-11-19T14:00:00"/>
        <d v="2132-06-16T04:36:10"/>
        <d v="2134-01-08T08:34:00"/>
        <d v="2125-02-06T08:56:32"/>
        <d v="2126-08-03T14:00:00"/>
        <d v="2131-07-02T14:58:00"/>
        <d v="2125-06-19T10:31:36"/>
        <d v="2126-09-17T04:55:06"/>
        <d v="2124-09-20T10:00:00"/>
        <d v="2125-08-27T10:00:00"/>
        <d v="2122-03-20T20:37:38"/>
        <d v="2124-10-17T03:35:10"/>
        <d v="2124-02-21T23:39:44"/>
        <d v="2121-05-10T02:06:00"/>
        <d v="2125-09-23T13:55:38"/>
        <d v="2121-07-23T00:32:32"/>
        <d v="2121-01-19T20:00:00"/>
        <d v="2129-09-07T17:45:40"/>
        <d v="2125-03-27T09:11:30"/>
        <d v="2126-01-29T21:37:06"/>
        <d v="2125-02-24T04:00:00"/>
        <d v="2131-07-22T20:56:08"/>
        <d v="2124-08-31T07:00:16"/>
        <d v="2123-03-04T13:32:46"/>
        <d v="2124-09-02T10:00:06"/>
        <d v="2123-06-02T20:00:06"/>
        <d v="2123-07-26T23:55:58"/>
        <d v="2124-08-15T09:59:12"/>
        <d v="2124-10-23T03:59:54"/>
        <d v="2123-10-04T08:23:36"/>
        <d v="2126-09-18T09:07:58"/>
        <d v="2124-12-16T10:55:52"/>
        <d v="2122-02-02T03:42:00"/>
        <d v="2124-12-02T19:58:00"/>
        <d v="2126-08-28T08:04:40"/>
        <d v="2124-10-16T06:58:08"/>
        <d v="2124-11-13T21:25:50"/>
        <d v="2126-06-28T21:49:44"/>
        <d v="2123-03-12T18:11:16"/>
        <d v="2130-02-25T22:26:14"/>
        <d v="2126-01-03T12:00:00"/>
        <d v="2124-12-17T13:05:50"/>
        <d v="2131-06-26T13:16:48"/>
        <d v="2129-06-14T15:37:16"/>
        <d v="2132-11-15T18:12:00"/>
        <d v="2129-10-01T02:44:28"/>
        <d v="2130-05-27T00:40:32"/>
        <d v="2131-07-08T18:00:00"/>
        <d v="2130-09-20T03:30:08"/>
        <d v="2129-03-30T21:41:08"/>
        <d v="2130-08-10T12:51:38"/>
        <d v="2130-09-27T23:52:24"/>
        <d v="2132-03-05T21:27:06"/>
        <d v="2129-11-27T18:05:22"/>
        <d v="2134-04-26T00:19:38"/>
        <d v="2129-04-10T18:42:34"/>
        <d v="2130-04-18T16:18:26"/>
        <d v="2129-10-30T09:21:44"/>
        <d v="2130-06-07T12:31:00"/>
        <d v="2129-09-28T10:40:56"/>
        <d v="2129-02-05T07:26:48"/>
        <d v="2133-08-02T14:42:00"/>
        <d v="2131-07-28T22:27:22"/>
        <d v="2132-08-15T05:44:00"/>
        <d v="2129-10-07T00:49:44"/>
        <d v="2129-12-12T09:00:00"/>
        <d v="2124-12-27T16:32:22"/>
        <d v="2129-11-16T09:58:00"/>
        <d v="2127-08-07T07:58:00"/>
        <d v="2131-04-10T22:00:00"/>
        <d v="2124-06-19T01:52:30"/>
        <d v="2130-08-09T09:40:00"/>
        <d v="2131-03-31T07:58:00"/>
        <d v="2125-04-04T16:45:32"/>
        <d v="2126-05-03T12:02:16"/>
        <d v="2120-01-04T12:00:00"/>
        <d v="2129-11-03T15:58:10"/>
        <d v="2127-02-28T05:05:32"/>
        <d v="2123-03-04T07:08:30"/>
        <d v="2126-04-22T09:58:00"/>
        <d v="2130-03-09T19:18:24"/>
        <d v="2123-08-29T08:24:02"/>
        <d v="2127-06-24T21:33:56"/>
        <d v="2127-07-04T07:58:00"/>
        <d v="2122-01-05T06:00:00"/>
        <d v="2125-01-16T00:58:58"/>
        <d v="2130-04-27T01:00:00"/>
        <d v="2127-07-12T10:00:00"/>
        <d v="2124-07-10T11:06:46"/>
        <d v="2133-07-02T08:54:00"/>
        <d v="2126-11-01T10:00:00"/>
        <d v="2131-07-17T07:58:00"/>
        <d v="2124-06-12T17:36:00"/>
        <d v="2134-05-11T14:52:42"/>
        <d v="2125-06-14T09:33:34"/>
        <d v="2130-11-01T07:58:00"/>
        <d v="2124-10-26T07:26:26"/>
        <d v="2125-12-20T23:35:14"/>
        <d v="2128-09-29T11:46:12"/>
        <d v="2130-09-01T03:58:00"/>
        <d v="2123-10-02T15:14:00"/>
        <d v="2130-05-12T21:39:08"/>
        <d v="2131-07-28T01:22:58"/>
        <d v="2133-07-25T01:11:18"/>
        <d v="2131-02-27T06:41:42"/>
        <d v="2129-03-03T01:56:38"/>
        <d v="2132-09-18T17:40:00"/>
        <d v="2129-04-13T23:04:56"/>
        <d v="2130-08-16T18:11:16"/>
        <d v="2133-05-06T07:59:48"/>
        <d v="2131-06-05T05:03:44"/>
        <d v="2134-03-22T19:21:10"/>
        <d v="2132-10-07T16:24:02"/>
        <d v="2130-07-26T05:43:54"/>
        <d v="2129-04-17T04:24:58"/>
        <d v="2132-10-06T15:38:10"/>
        <d v="2130-01-25T05:13:08"/>
        <d v="2130-07-21T22:28:14"/>
        <d v="2129-03-10T15:23:14"/>
        <d v="2131-07-20T10:00:00"/>
        <d v="2129-06-02T15:50:06"/>
        <d v="2130-09-30T06:00:00"/>
        <d v="2131-10-04T08:09:56"/>
        <d v="2133-08-30T23:27:48"/>
        <d v="2130-06-01T10:56:00"/>
        <d v="2130-11-29T08:18:58"/>
        <d v="2129-01-09T22:14:24"/>
        <d v="2131-12-20T15:51:12"/>
        <d v="2131-12-31T08:25:06"/>
        <d v="2130-07-01T02:28:00"/>
        <d v="2132-06-15T23:44:14"/>
        <d v="2132-02-23T04:16:34"/>
        <d v="2132-05-27T17:30:48"/>
        <d v="2129-07-12T14:27:22"/>
        <d v="2130-08-20T16:34:12"/>
        <d v="2129-03-16T22:27:36"/>
        <d v="2134-04-22T11:43:20"/>
        <d v="2129-03-16T07:53:38"/>
        <d v="2132-12-08T16:23:54"/>
        <d v="2131-06-18T16:20:02"/>
        <d v="2129-03-08T12:11:34"/>
        <d v="2132-06-20T17:13:20"/>
        <d v="2125-05-29T07:58:00"/>
        <d v="2129-09-26T18:40:00"/>
        <d v="2127-12-18T19:48:28"/>
        <d v="2124-08-28T02:27:26"/>
        <d v="2132-12-05T01:59:40"/>
        <d v="2128-08-28T10:12:44"/>
        <d v="2131-03-25T04:00:00"/>
        <d v="2134-05-30T00:00:00"/>
        <d v="2125-01-29T11:25:02"/>
        <d v="2133-04-15T13:58:00"/>
        <d v="2134-01-07T21:58:00"/>
        <d v="2130-01-19T06:52:20"/>
        <d v="2125-06-15T15:16:28"/>
        <d v="2128-08-29T10:00:00"/>
        <d v="2132-08-31T00:00:00"/>
        <d v="2131-04-21T23:44:18"/>
        <d v="2129-08-11T17:58:22"/>
        <d v="2131-11-03T16:02:02"/>
        <d v="2131-08-16T22:00:00"/>
        <d v="2131-07-23T02:00:00"/>
        <d v="2130-10-11T11:52:56"/>
        <d v="2134-01-01T11:40:32"/>
        <d v="2133-11-05T12:18:52"/>
        <d v="2125-05-29T20:14:04"/>
        <d v="2133-09-21T16:53:36"/>
        <d v="2130-11-06T06:08:58"/>
        <d v="2131-10-24T17:48:42"/>
        <d v="2129-11-01T22:22:14"/>
        <d v="2130-09-27T01:50:44"/>
        <d v="2132-12-30T20:00:00"/>
        <d v="2131-04-30T08:07:34"/>
        <d v="2132-10-27T02:57:58"/>
        <d v="2128-04-28T22:00:00"/>
        <d v="2133-07-01T07:30:42"/>
        <d v="2130-05-18T19:38:42"/>
        <d v="2133-08-03T02:00:00"/>
        <d v="2133-07-27T02:22:30"/>
        <d v="2130-02-01T19:49:50"/>
        <d v="2130-04-12T17:31:36"/>
        <d v="2130-11-15T07:42:28"/>
        <d v="2129-06-02T16:18:00"/>
        <d v="2133-01-29T13:54:00"/>
        <d v="2134-05-21T14:01:10"/>
        <d v="2129-09-18T18:26:46"/>
        <d v="2131-05-20T15:02:18"/>
        <d v="2131-03-29T12:33:58"/>
        <d v="2132-05-19T10:18:40"/>
        <d v="2132-03-06T23:51:22"/>
        <d v="2133-12-14T05:58:06"/>
        <d v="2131-12-05T14:40:18"/>
        <d v="2129-11-20T07:37:30"/>
        <d v="2128-11-25T08:00:00"/>
        <d v="2130-08-12T02:50:52"/>
        <d v="2132-03-22T16:00:00"/>
        <d v="2134-05-25T14:00:00"/>
        <d v="2133-03-08T03:00:00"/>
        <d v="2133-03-01T18:26:28"/>
        <d v="2130-08-05T03:20:20"/>
        <d v="2131-10-20T12:13:56"/>
        <d v="2127-08-22T22:00:20"/>
        <d v="2131-04-13T11:50:26"/>
        <d v="2131-05-11T06:00:00"/>
        <d v="2131-11-18T13:58:00"/>
        <d v="2130-09-07T18:59:08"/>
        <d v="2131-06-22T18:00:00"/>
        <d v="2132-03-24T20:27:12"/>
        <d v="2131-09-20T05:04:00"/>
        <d v="2132-01-21T01:43:12"/>
        <d v="2129-02-25T00:59:20"/>
        <d v="2129-12-09T15:16:00"/>
        <d v="2131-12-26T12:00:00"/>
        <d v="2129-08-29T21:30:00"/>
        <d v="2133-01-09T09:58:00"/>
        <d v="2129-09-22T19:09:38"/>
        <d v="2132-10-14T05:59:08"/>
        <d v="2129-01-04T01:24:46"/>
        <d v="2131-06-20T14:18:50"/>
        <d v="2130-04-29T00:03:08"/>
        <d v="2132-07-13T08:09:42"/>
        <d v="2129-01-19T18:58:20"/>
        <d v="2129-10-15T11:58:00"/>
        <d v="2130-05-02T12:14:40"/>
        <d v="2129-03-20T19:54:10"/>
        <d v="2130-08-24T07:24:20"/>
        <d v="2129-07-02T22:47:26"/>
        <d v="2130-12-28T06:43:56"/>
        <d v="2130-04-21T06:00:00"/>
        <d v="2133-03-01T22:09:40"/>
        <d v="2130-11-05T05:02:32"/>
        <d v="2130-09-19T10:45:14"/>
        <d v="2130-06-18T14:02:00"/>
        <d v="2129-03-27T06:38:52"/>
        <d v="2129-06-23T06:44:38"/>
        <d v="2130-07-28T06:43:56"/>
        <d v="2129-12-21T16:32:00"/>
        <d v="2131-03-06T20:00:00"/>
        <d v="2128-12-24T19:06:56"/>
        <d v="2129-03-18T19:02:06"/>
        <d v="2129-06-08T17:59:04"/>
        <d v="2134-07-16T11:11:08"/>
        <d v="2134-07-12T12:29:14"/>
        <d v="2134-06-14T07:07:40"/>
        <d v="2134-07-12T15:23:48"/>
        <d v="2134-06-18T17:58:36"/>
        <d v="2129-08-02T13:58:00"/>
        <d v="2126-10-23T13:58:00"/>
        <d v="2133-02-11T09:30:52"/>
        <d v="2133-07-10T07:58:00"/>
        <d v="2129-03-19T04:00:00"/>
        <d v="2128-12-10T20:02:00"/>
        <d v="2127-01-26T12:00:00"/>
        <d v="2131-12-19T07:22:48"/>
        <d v="2133-07-31T22:00:00"/>
        <d v="2132-04-14T19:07:36"/>
        <d v="2131-07-17T15:59:46"/>
        <d v="2129-11-13T21:54:58"/>
        <d v="2132-09-06T22:00:00"/>
        <d v="2132-08-05T23:29:48"/>
        <d v="2133-09-25T00:21:46"/>
        <d v="2127-05-16T14:00:00"/>
        <d v="2134-03-02T17:08:26"/>
        <d v="2130-01-02T18:16:16"/>
        <d v="2131-03-31T15:41:58"/>
        <d v="2134-05-03T11:44:30"/>
        <d v="2132-08-15T03:50:22"/>
        <d v="2131-03-16T08:28:46"/>
        <d v="2131-12-31T04:47:48"/>
        <d v="2130-08-31T11:33:14"/>
        <d v="2126-08-15T01:59:10"/>
        <d v="2129-08-06T08:00:00"/>
        <d v="2126-10-25T00:00:00"/>
        <d v="2130-07-20T11:05:48"/>
        <d v="2133-07-29T19:58:00"/>
        <d v="2126-05-27T16:00:00"/>
        <d v="2128-08-16T07:59:06"/>
        <d v="2128-02-02T14:00:00"/>
        <d v="2133-09-14T06:53:28"/>
        <d v="2128-09-09T18:37:14"/>
        <d v="2130-05-22T23:31:44"/>
        <d v="2129-08-10T04:14:00"/>
        <d v="2124-09-30T10:32:54"/>
        <d v="2133-08-09T15:46:54"/>
        <d v="2124-04-30T02:59:56"/>
        <d v="2125-01-28T23:25:36"/>
        <d v="2129-04-29T13:30:22"/>
        <d v="2124-12-02T06:20:00"/>
        <d v="2133-05-08T10:06:44"/>
        <d v="2130-07-09T12:21:14"/>
        <d v="2124-12-31T16:00:00"/>
        <d v="2128-12-04T18:34:44"/>
        <d v="2123-12-07T12:43:28"/>
        <d v="2125-04-24T19:14:06"/>
        <d v="2129-05-25T06:31:42"/>
        <d v="2130-07-17T13:57:34"/>
        <d v="2128-01-25T19:13:22"/>
        <d v="2133-03-15T07:31:04"/>
        <d v="2133-07-22T21:12:46"/>
        <d v="2133-01-31T17:35:32"/>
        <d v="2126-12-10T22:08:36"/>
        <d v="2126-01-08T03:03:06"/>
        <d v="2124-06-06T23:46:30"/>
        <d v="2126-10-18T03:49:28"/>
        <d v="2124-10-30T14:00:00"/>
        <d v="2125-08-28T03:47:36"/>
        <d v="2123-03-24T08:03:56"/>
        <d v="2131-04-03T22:01:40"/>
        <d v="2124-06-28T03:30:46"/>
        <d v="2128-11-10T15:39:40"/>
        <d v="2128-06-05T07:51:00"/>
        <d v="2126-03-08T10:00:00"/>
        <d v="2127-07-13T17:43:08"/>
        <d v="2132-08-19T17:30:42"/>
        <d v="2126-05-16T06:04:16"/>
        <d v="2123-12-02T00:38:28"/>
        <d v="2130-11-23T14:15:52"/>
        <d v="2131-02-02T08:06:48"/>
        <d v="2129-04-21T22:56:52"/>
        <d v="2131-10-16T06:07:22"/>
        <d v="2134-05-20T21:29:36"/>
        <d v="2130-03-28T14:00:00"/>
        <d v="2130-04-07T09:58:00"/>
        <d v="2130-08-16T01:41:32"/>
        <d v="2129-08-29T13:48:06"/>
        <d v="2133-03-13T18:00:00"/>
        <d v="2129-01-17T03:19:20"/>
        <d v="2129-02-03T09:31:44"/>
        <d v="2133-02-27T09:41:26"/>
        <d v="2130-05-23T08:00:00"/>
        <d v="2130-03-27T21:03:26"/>
        <d v="2133-05-21T08:00:00"/>
        <d v="2131-03-25T11:05:18"/>
        <d v="2131-02-09T20:06:50"/>
        <d v="2132-05-07T14:00:00"/>
        <d v="2128-11-12T22:00:00"/>
        <d v="2129-01-09T01:20:56"/>
        <d v="2129-01-15T21:08:00"/>
        <d v="2131-03-02T08:00:00"/>
        <d v="2132-12-05T08:00:00"/>
        <d v="2130-01-10T02:32:12"/>
        <d v="2129-07-21T22:00:00"/>
        <d v="2131-03-14T07:03:34"/>
        <d v="2131-01-30T00:00:00"/>
        <d v="2129-06-29T21:46:20"/>
        <d v="2131-04-15T00:15:46"/>
        <d v="2131-03-11T22:00:00"/>
        <d v="2130-12-28T17:54:36"/>
        <d v="2131-04-15T16:37:50"/>
        <d v="2132-06-30T05:18:00"/>
        <d v="2128-11-01T07:58:00"/>
        <d v="2130-04-19T23:50:06"/>
        <d v="2130-07-12T08:00:00"/>
        <d v="2133-11-30T11:38:42"/>
        <d v="2130-09-16T19:10:30"/>
        <d v="2133-03-17T13:16:58"/>
        <d v="2131-03-06T08:00:00"/>
        <d v="2130-04-30T06:28:44"/>
        <d v="2131-06-18T04:42:52"/>
        <d v="2130-11-28T01:13:38"/>
        <d v="2132-04-24T00:00:00"/>
        <d v="2129-06-18T20:17:50"/>
        <d v="2130-06-23T06:49:44"/>
        <d v="2130-07-01T21:58:00"/>
        <d v="2130-11-25T03:26:00"/>
        <d v="2131-11-09T14:02:52"/>
        <d v="2131-01-18T14:00:00"/>
        <d v="2132-11-07T09:00:00"/>
        <d v="2131-07-06T22:00:00"/>
        <d v="2132-11-04T20:50:36"/>
        <d v="2128-09-22T07:58:00"/>
        <d v="2131-01-31T15:35:40"/>
        <d v="2129-10-18T20:00:00"/>
        <d v="2131-07-23T04:00:00"/>
        <d v="2130-03-03T22:04:20"/>
        <d v="2131-11-10T00:00:00"/>
        <d v="2134-04-10T09:58:00"/>
        <d v="2131-11-19T21:36:08"/>
        <d v="2129-03-28T20:00:00"/>
        <d v="2129-04-20T09:58:00"/>
        <d v="2130-06-05T10:00:00"/>
        <d v="2131-11-27T13:29:54"/>
        <d v="2128-12-11T22:00:00"/>
        <d v="2132-11-26T08:00:00"/>
        <d v="2134-01-11T02:12:40"/>
        <d v="2130-11-15T00:47:46"/>
        <d v="2130-10-27T09:13:08"/>
        <d v="2132-10-16T14:42:10"/>
        <d v="2130-10-27T07:08:38"/>
        <d v="2132-08-16T20:33:20"/>
        <d v="2129-05-14T00:20:22"/>
        <d v="2132-02-29T22:34:00"/>
        <d v="2128-12-11T02:10:06"/>
        <d v="2129-05-30T09:09:54"/>
        <d v="2130-09-13T10:23:58"/>
        <d v="2132-02-29T23:08:00"/>
        <d v="2131-03-18T19:08:00"/>
        <d v="2134-04-15T12:00:00"/>
        <d v="2129-11-10T22:56:00"/>
        <d v="2131-08-02T17:23:28"/>
        <d v="2132-12-09T14:25:52"/>
        <d v="2131-06-20T04:21:36"/>
        <d v="2128-12-18T13:54:18"/>
        <d v="2129-05-21T08:24:06"/>
        <d v="2131-02-02T02:36:00"/>
        <d v="2130-01-13T05:28:38"/>
        <d v="2133-07-31T20:00:00"/>
        <d v="2133-01-07T08:00:00"/>
        <d v="2133-07-13T15:41:48"/>
        <d v="2133-02-07T04:29:22"/>
        <d v="2128-10-02T09:05:30"/>
        <d v="2129-12-13T11:27:06"/>
        <d v="2130-12-09T05:34:36"/>
        <d v="2130-02-27T15:14:22"/>
        <d v="2134-02-06T16:32:52"/>
        <d v="2132-09-09T06:09:46"/>
        <d v="2131-01-31T11:42:38"/>
        <d v="2133-11-02T10:00:00"/>
        <d v="2131-01-05T05:33:10"/>
        <d v="2132-02-11T10:48:42"/>
        <d v="2131-04-11T10:10:00"/>
        <d v="2129-11-07T06:41:12"/>
        <d v="2132-09-02T04:37:16"/>
        <d v="2132-03-15T09:58:00"/>
        <d v="2129-11-11T10:54:30"/>
        <d v="2130-05-27T01:40:02"/>
        <d v="2131-06-09T07:58:00"/>
        <d v="2130-01-23T20:30:48"/>
        <d v="2129-08-06T09:58:00"/>
        <d v="2129-04-29T17:26:10"/>
        <d v="2129-03-19T06:00:00"/>
        <d v="2132-08-01T16:24:16"/>
        <d v="2129-04-21T18:00:00"/>
        <d v="2130-01-19T04:00:00"/>
        <d v="2130-07-07T21:20:30"/>
        <d v="2128-12-14T18:00:00"/>
        <d v="2133-11-25T12:00:00"/>
        <d v="2131-07-24T06:58:10"/>
        <d v="2131-09-02T07:55:06"/>
        <d v="2133-02-16T03:45:16"/>
        <d v="2129-03-19T11:14:24"/>
        <d v="2130-03-19T19:24:38"/>
        <d v="2131-04-18T21:06:32"/>
        <d v="2131-05-20T08:00:36"/>
        <d v="2129-09-20T00:00:00"/>
        <d v="2133-05-17T02:43:46"/>
        <d v="2131-03-03T02:00:00"/>
        <d v="2132-09-28T18:07:54"/>
        <d v="2132-11-17T11:07:18"/>
        <d v="2129-10-22T15:32:00"/>
        <d v="2130-11-24T16:22:54"/>
        <d v="2130-12-24T12:54:12"/>
        <d v="2132-01-31T06:19:08"/>
        <d v="2129-05-15T20:17:58"/>
        <d v="2130-05-28T17:33:08"/>
        <d v="2132-06-01T17:06:20"/>
        <d v="2128-10-06T22:52:58"/>
        <d v="2131-06-03T11:14:54"/>
        <d v="2131-08-29T06:13:34"/>
        <d v="2129-03-12T05:44:18"/>
        <d v="2130-06-19T12:02:20"/>
        <d v="2129-06-22T18:33:28"/>
        <d v="2130-10-05T17:57:34"/>
        <d v="2130-02-18T06:00:00"/>
        <d v="2130-09-16T07:58:00"/>
        <d v="2129-05-25T04:02:16"/>
        <d v="2130-04-20T12:45:58"/>
        <d v="2129-01-28T10:00:00"/>
        <d v="2132-05-09T23:54:52"/>
        <d v="2128-10-19T03:05:16"/>
        <d v="2130-09-13T04:02:08"/>
        <d v="2129-06-01T12:16:00"/>
        <d v="2130-04-15T22:00:00"/>
        <d v="2132-11-09T21:55:06"/>
        <d v="2128-11-30T06:32:08"/>
        <d v="2133-04-30T10:00:00"/>
        <d v="2129-07-27T09:58:00"/>
        <d v="2129-01-24T21:57:06"/>
        <d v="2130-03-03T09:47:08"/>
        <d v="2129-04-26T02:00:00"/>
        <d v="2130-02-07T13:07:16"/>
        <d v="2130-05-02T22:05:10"/>
        <d v="2131-12-03T16:36:00"/>
        <d v="2130-07-26T06:12:40"/>
        <d v="2130-11-14T19:53:16"/>
        <d v="2130-10-16T06:42:00"/>
        <d v="2133-04-02T01:29:44"/>
        <d v="2133-10-21T10:22:00"/>
        <d v="2130-11-04T07:09:46"/>
        <d v="2131-10-10T17:30:34"/>
        <d v="2132-02-16T17:31:44"/>
        <d v="2129-07-12T14:32:26"/>
        <d v="2133-08-05T08:00:00"/>
        <d v="2131-07-18T14:00:42"/>
        <d v="2134-06-02T02:00:06"/>
        <d v="2130-12-02T11:34:58"/>
        <d v="2132-09-08T22:01:40"/>
        <d v="2130-06-23T22:32:24"/>
        <d v="2132-09-16T11:23:54"/>
        <d v="2132-11-14T00:24:10"/>
        <d v="2129-05-25T12:20:46"/>
        <d v="2130-06-20T08:00:00"/>
        <d v="2130-05-01T13:58:00"/>
        <d v="2131-01-02T22:34:08"/>
        <d v="2129-03-14T19:04:00"/>
        <d v="2131-01-13T11:01:06"/>
        <d v="2131-06-04T11:27:04"/>
        <d v="2130-05-17T07:29:44"/>
        <d v="2133-04-05T07:58:00"/>
        <d v="2130-09-05T21:42:00"/>
        <d v="2129-02-04T08:08:22"/>
        <d v="2129-05-03T07:35:56"/>
        <d v="2133-11-11T02:00:00"/>
        <d v="2132-01-03T08:00:00"/>
        <d v="2129-06-23T03:10:00"/>
        <d v="2129-10-25T06:00:00"/>
        <d v="2132-05-27T00:00:00"/>
        <d v="2130-06-14T04:28:00"/>
        <d v="2129-08-10T11:58:00"/>
        <d v="2130-01-13T12:00:00"/>
        <d v="2131-04-18T04:00:00"/>
        <d v="2131-06-18T02:51:52"/>
        <d v="2132-03-26T08:58:06"/>
        <d v="2129-09-24T08:21:12"/>
        <d v="2133-04-19T13:22:42"/>
        <d v="2133-09-02T08:00:00"/>
        <d v="2132-09-01T22:00:12"/>
        <d v="2133-07-28T00:00:00"/>
        <d v="2132-12-10T17:22:42"/>
        <d v="2131-12-12T09:58:00"/>
        <d v="2132-01-16T03:34:00"/>
        <d v="2134-02-26T16:11:00"/>
        <d v="2133-07-21T12:50:20"/>
        <d v="2132-04-13T16:15:34"/>
        <d v="2129-07-07T22:59:04"/>
        <d v="2134-02-10T07:55:42"/>
        <d v="2130-10-21T19:48:00"/>
        <d v="2134-04-28T09:58:00"/>
        <d v="2128-12-01T08:50:00"/>
        <d v="2134-03-06T12:00:00"/>
        <d v="2133-01-26T18:59:24"/>
        <d v="2125-12-24T16:08:24"/>
        <d v="2132-05-02T11:58:00"/>
        <d v="2129-10-02T20:17:28"/>
        <d v="2129-07-14T08:23:30"/>
        <d v="2129-11-29T12:19:42"/>
        <d v="2130-08-19T10:22:46"/>
        <d v="2132-02-12T10:10:38"/>
        <d v="2129-10-24T05:21:20"/>
        <d v="2130-04-16T15:57:18"/>
        <d v="2131-12-17T21:58:00"/>
        <d v="2130-03-25T09:44:20"/>
        <d v="2130-12-12T16:08:18"/>
        <d v="2129-09-11T10:00:00"/>
        <d v="2128-11-21T08:00:00"/>
        <d v="2129-02-04T02:18:24"/>
        <d v="2129-04-11T16:48:06"/>
        <d v="2131-02-08T20:00:00"/>
        <d v="2128-10-22T06:00:00"/>
        <d v="2131-03-30T16:37:46"/>
        <d v="2133-10-16T11:58:00"/>
        <d v="2133-04-26T21:46:58"/>
        <d v="2130-11-22T08:26:12"/>
        <d v="2125-07-15T23:42:30"/>
        <d v="2128-10-29T08:00:00"/>
        <d v="2134-05-06T22:03:04"/>
        <d v="2130-06-09T07:48:22"/>
        <d v="2133-04-01T12:40:50"/>
        <d v="2129-10-07T09:10:00"/>
        <d v="2131-06-04T11:52:22"/>
        <d v="2133-07-31T18:21:34"/>
        <d v="2131-05-24T02:08:38"/>
        <d v="2133-04-07T05:17:30"/>
        <d v="2133-09-04T07:58:00"/>
        <d v="2126-09-08T02:53:38"/>
        <d v="2127-04-03T23:58:00"/>
        <d v="2121-07-05T09:58:00"/>
        <d v="2132-05-08T12:06:34"/>
        <d v="2127-12-29T15:58:00"/>
        <d v="2130-12-22T22:00:00"/>
        <d v="2132-02-11T17:41:36"/>
        <d v="2131-07-14T09:01:34"/>
        <d v="2130-08-01T05:40:00"/>
        <d v="2132-03-08T10:53:16"/>
        <d v="2129-04-14T07:28:30"/>
        <d v="2129-05-22T09:44:00"/>
        <d v="2132-08-25T02:32:00"/>
        <d v="2130-01-02T18:44:00"/>
        <d v="2130-11-27T00:41:50"/>
        <d v="2132-09-09T08:05:20"/>
        <d v="2134-03-21T19:58:10"/>
        <d v="2130-10-25T07:58:00"/>
        <d v="2129-07-05T07:58:00"/>
        <d v="2130-05-03T02:08:00"/>
        <d v="2130-01-20T21:59:40"/>
        <d v="2129-06-30T06:32:48"/>
        <d v="2132-07-08T05:13:42"/>
        <d v="2132-10-09T17:58:00"/>
        <d v="2129-03-18T20:54:52"/>
        <d v="2131-06-27T13:11:08"/>
        <d v="2129-03-28T13:38:16"/>
        <d v="2131-07-02T12:00:00"/>
        <d v="2133-08-16T20:17:56"/>
        <d v="2131-10-15T13:58:00"/>
        <d v="2129-02-27T02:39:04"/>
        <d v="2133-01-19T10:57:54"/>
        <d v="2131-05-21T21:02:38"/>
        <d v="2131-08-03T09:11:44"/>
        <d v="2129-11-29T16:01:08"/>
        <d v="2133-11-16T11:12:18"/>
        <d v="2130-08-11T11:58:00"/>
        <d v="2133-08-31T03:32:00"/>
        <d v="2130-11-28T14:38:00"/>
        <d v="2132-05-21T03:25:18"/>
        <d v="2133-04-09T04:54:40"/>
        <d v="2131-07-20T07:17:26"/>
        <d v="2134-05-05T21:55:56"/>
        <d v="2130-04-25T06:39:50"/>
        <d v="2130-06-13T08:14:30"/>
        <d v="2129-12-24T03:21:28"/>
        <d v="2131-06-11T08:43:02"/>
        <d v="2131-10-02T22:18:12"/>
        <d v="2129-05-04T10:00:00"/>
        <d v="2130-09-09T13:36:00"/>
        <d v="2131-06-30T18:25:18"/>
        <d v="2131-04-05T08:11:58"/>
        <d v="2133-12-13T09:13:00"/>
        <d v="2130-01-18T03:22:00"/>
        <d v="2133-01-17T03:58:00"/>
        <d v="2130-09-01T13:18:10"/>
        <d v="2133-03-31T21:31:26"/>
        <d v="2131-08-01T20:00:00"/>
        <d v="2131-06-12T14:11:52"/>
        <d v="2133-03-04T01:12:40"/>
        <d v="2130-10-09T15:37:32"/>
        <d v="2133-07-17T04:00:00"/>
        <d v="2132-03-19T00:34:00"/>
        <d v="2132-03-27T09:06:22"/>
        <d v="2129-08-11T05:52:30"/>
        <d v="2131-01-30T15:52:00"/>
        <d v="2133-04-17T16:20:36"/>
        <d v="2130-11-23T07:30:12"/>
        <d v="2130-03-10T04:00:00"/>
        <d v="2129-08-08T10:00:00"/>
        <d v="2131-06-04T20:00:00"/>
        <d v="2130-09-21T15:05:02"/>
        <d v="2130-08-26T06:39:48"/>
        <d v="2129-04-26T06:00:20"/>
        <d v="2134-04-12T01:30:38"/>
        <d v="2129-07-10T04:34:00"/>
        <d v="2133-09-04T05:51:08"/>
        <d v="2130-08-04T11:06:04"/>
        <d v="2129-06-14T06:21:40"/>
        <d v="2132-11-10T21:27:34"/>
        <d v="2130-07-03T00:44:10"/>
        <d v="2132-10-24T02:24:00"/>
        <d v="2133-01-04T07:10:46"/>
        <d v="2130-06-22T00:11:04"/>
        <d v="2132-09-10T19:13:12"/>
        <d v="2129-06-24T08:37:50"/>
        <d v="2133-09-21T22:44:24"/>
        <d v="2133-01-18T23:39:56"/>
        <d v="2130-03-09T13:26:42"/>
        <d v="2132-01-15T09:55:44"/>
        <d v="2132-06-24T22:52:04"/>
        <d v="2130-05-02T17:07:38"/>
        <d v="2134-06-02T13:38:02"/>
        <d v="2134-08-07T14:27:18"/>
        <d v="2134-07-29T09:58:00"/>
        <d v="2134-07-18T01:48:10"/>
        <d v="2134-08-12T14:48:40"/>
        <d v="2134-06-18T01:07:48"/>
        <d v="2134-06-24T08:33:58"/>
        <d v="2134-07-09T07:17:22"/>
        <d v="2134-07-02T21:58:00"/>
        <d v="2134-09-06T14:24:00"/>
        <d v="2134-07-08T07:00:14"/>
        <d v="2134-06-19T09:06:00"/>
        <d v="2134-07-16T08:30:06"/>
        <d v="2134-08-03T16:00:00"/>
        <d v="2134-06-07T22:37:58"/>
        <d v="2134-07-19T17:11:52"/>
        <d v="2134-06-07T12:00:00"/>
        <d v="2134-06-24T23:57:48"/>
        <d v="2134-08-03T06:45:32"/>
        <d v="2129-09-15T00:31:50"/>
        <d v="2129-07-03T08:00:00"/>
        <d v="2125-11-15T04:00:00"/>
        <d v="2122-02-20T08:00:00"/>
        <d v="2129-05-23T16:19:08"/>
        <d v="2127-09-07T17:38:54"/>
        <d v="2122-08-31T09:58:00"/>
        <d v="2124-07-04T16:01:56"/>
        <d v="2125-12-11T23:57:30"/>
        <d v="2124-11-03T21:44:48"/>
        <d v="2129-02-05T10:00:00"/>
        <d v="2127-02-13T16:18:24"/>
        <d v="2124-02-07T22:00:00"/>
        <d v="2129-03-27T09:58:00"/>
        <d v="2129-08-01T01:44:04"/>
        <d v="2129-01-12T04:00:00"/>
        <d v="2128-11-30T12:10:50"/>
        <d v="2128-11-18T14:40:30"/>
        <d v="2129-10-23T15:58:00"/>
        <d v="2129-03-05T08:26:02"/>
        <d v="2128-11-26T20:00:00"/>
        <d v="2127-11-27T09:58:00"/>
        <d v="2129-01-02T08:00:00"/>
        <d v="2132-09-12T05:11:56"/>
        <d v="2124-04-01T11:02:16"/>
        <d v="2129-06-24T18:09:44"/>
        <d v="2129-04-21T17:30:16"/>
        <d v="2122-04-08T18:34:14"/>
        <d v="2127-04-08T06:00:00"/>
        <d v="2128-12-12T08:00:18"/>
        <d v="2129-01-31T05:02:30"/>
        <d v="2126-09-12T09:42:22"/>
        <d v="2128-12-09T19:48:18"/>
        <d v="2128-11-30T08:00:00"/>
        <d v="2124-03-04T10:00:00"/>
        <d v="2127-04-18T14:08:58"/>
        <d v="2129-01-01T23:41:02"/>
        <d v="2129-01-31T22:54:42"/>
        <d v="2129-06-04T18:00:00"/>
        <d v="2129-03-10T07:59:06"/>
        <d v="2130-11-19T19:56:44"/>
        <d v="2130-10-16T16:37:44"/>
        <d v="2133-11-19T09:15:50"/>
        <d v="2133-04-04T12:15:38"/>
        <d v="2130-04-30T20:00:00"/>
        <d v="2130-04-14T22:28:32"/>
        <d v="2131-02-21T02:59:56"/>
        <d v="2130-03-29T04:31:24"/>
        <d v="2131-03-04T04:00:00"/>
        <d v="2130-03-12T23:40:36"/>
        <d v="2130-04-05T20:22:34"/>
        <d v="2129-05-15T18:00:00"/>
        <d v="2132-08-30T11:08:00"/>
        <d v="2129-05-03T12:49:14"/>
        <d v="2131-11-28T11:58:00"/>
        <d v="2131-06-22T23:27:24"/>
        <d v="2131-02-02T08:28:00"/>
        <d v="2130-08-31T17:59:04"/>
        <d v="2131-06-09T13:15:02"/>
        <d v="2130-08-15T11:20:14"/>
        <d v="2129-02-24T05:02:34"/>
        <d v="2128-12-10T22:00:00"/>
        <d v="2124-11-02T07:58:00"/>
        <d v="2129-03-31T04:00:00"/>
        <d v="2129-03-18T14:11:42"/>
        <d v="2131-02-20T12:38:38"/>
        <d v="2132-01-12T23:50:00"/>
        <d v="2131-05-22T07:58:00"/>
        <d v="2131-01-21T05:00:00"/>
        <d v="2133-09-11T02:12:48"/>
        <d v="2130-01-01T00:00:00"/>
        <d v="2130-06-13T21:11:34"/>
        <d v="2134-05-25T18:00:00"/>
        <d v="2131-01-09T09:26:46"/>
        <d v="2131-08-19T18:58:00"/>
        <d v="2131-04-11T16:05:52"/>
        <d v="2134-01-22T10:00:00"/>
        <d v="2132-11-07T18:00:00"/>
        <d v="2131-08-31T04:00:24"/>
        <d v="2134-02-06T18:21:12"/>
        <d v="2131-12-04T09:58:00"/>
        <d v="2129-10-11T15:59:56"/>
        <d v="2132-08-03T21:18:14"/>
        <d v="2132-09-07T07:58:00"/>
        <d v="2134-05-05T14:38:30"/>
        <d v="2134-03-08T23:02:00"/>
        <d v="2133-01-01T16:41:42"/>
        <d v="2133-12-28T20:01:06"/>
        <d v="2131-06-29T07:58:00"/>
        <d v="2131-01-01T00:29:56"/>
        <d v="2131-08-21T23:58:00"/>
        <d v="2134-04-07T22:00:00"/>
        <d v="2129-07-29T13:58:00"/>
        <d v="2129-06-10T12:16:24"/>
        <d v="2131-07-19T00:00:00"/>
        <d v="2133-11-04T11:19:24"/>
        <d v="2130-11-23T04:00:00"/>
        <d v="2131-05-26T07:58:00"/>
        <d v="2131-01-22T20:50:24"/>
        <d v="2130-07-09T16:38:34"/>
        <d v="2130-12-10T11:50:28"/>
        <d v="2129-09-12T13:37:28"/>
        <d v="2130-12-12T11:05:32"/>
        <d v="2133-05-17T22:41:20"/>
        <d v="2133-05-19T07:30:00"/>
        <d v="2130-06-20T02:06:58"/>
        <d v="2129-07-16T12:52:30"/>
        <d v="2130-11-21T07:58:00"/>
        <d v="2134-04-19T02:51:44"/>
        <d v="2130-01-18T18:35:22"/>
        <d v="2133-07-04T07:58:00"/>
        <d v="2131-11-01T10:17:16"/>
        <d v="2131-01-31T10:49:12"/>
        <d v="2129-12-14T08:00:00"/>
        <d v="2131-08-31T18:00:00"/>
        <d v="2130-02-27T20:00:00"/>
        <d v="2131-11-07T10:00:00"/>
        <d v="2130-11-24T18:00:00"/>
        <d v="2131-02-02T12:22:00"/>
        <d v="2133-04-20T19:24:16"/>
        <d v="2130-12-01T22:00:00"/>
        <d v="2131-01-23T01:35:30"/>
        <d v="2129-09-05T22:59:10"/>
        <d v="2131-09-14T02:00:18"/>
        <d v="2133-06-01T14:00:00"/>
        <d v="2132-05-31T18:00:00"/>
        <d v="2130-03-22T09:00:00"/>
        <d v="2132-07-03T07:58:00"/>
        <d v="2129-10-08T10:46:52"/>
        <d v="2130-10-29T16:43:26"/>
        <d v="2132-07-03T02:55:18"/>
        <d v="2130-11-01T10:00:00"/>
        <d v="2131-05-06T00:56:50"/>
        <d v="2132-08-28T09:19:36"/>
        <d v="2132-03-24T18:00:00"/>
        <d v="2132-02-28T11:58:00"/>
        <d v="2134-04-30T10:00:00"/>
        <d v="2133-04-02T16:19:24"/>
        <d v="2131-10-28T12:00:56"/>
        <d v="2132-12-11T22:00:00"/>
        <d v="2134-04-14T17:40:04"/>
        <d v="2134-05-23T00:43:02"/>
        <d v="2131-06-05T07:58:00"/>
        <d v="2131-11-09T14:58:16"/>
        <d v="2134-05-08T20:25:04"/>
        <d v="2130-12-02T01:58:28"/>
        <d v="2133-06-24T21:14:18"/>
        <d v="2131-10-16T20:00:00"/>
        <d v="2131-02-22T21:58:00"/>
        <d v="2131-05-28T00:00:00"/>
        <d v="2131-07-30T20:02:06"/>
        <d v="2130-08-28T11:42:04"/>
        <d v="2133-03-04T13:58:00"/>
        <d v="2133-11-15T16:52:32"/>
        <d v="2130-06-25T05:16:08"/>
        <d v="2133-12-16T05:58:24"/>
        <d v="2131-03-02T17:04:56"/>
        <d v="2132-11-20T06:00:00"/>
        <d v="2132-09-29T02:44:38"/>
        <d v="2132-07-28T18:05:30"/>
        <d v="2133-08-04T07:12:36"/>
        <d v="2131-07-14T20:34:10"/>
        <d v="2131-08-04T14:00:20"/>
        <d v="2133-09-25T20:00:00"/>
        <d v="2132-02-24T02:00:00"/>
        <d v="2130-09-15T16:10:00"/>
        <d v="2132-09-11T14:34:42"/>
        <d v="2129-03-18T03:48:00"/>
        <d v="2132-11-16T01:54:08"/>
        <d v="2132-07-23T05:00:00"/>
        <d v="2130-03-05T04:06:12"/>
        <d v="2132-12-14T02:11:54"/>
        <d v="2129-08-02T07:58:00"/>
        <d v="2132-12-14T07:50:00"/>
        <d v="2133-06-22T17:33:36"/>
        <d v="2132-11-11T03:59:40"/>
        <d v="2130-07-11T11:42:34"/>
        <d v="2130-05-16T08:16:50"/>
        <d v="2132-09-15T17:58:52"/>
        <d v="2129-01-08T02:00:00"/>
        <d v="2129-02-22T22:00:00"/>
        <d v="2130-07-03T16:35:36"/>
        <d v="2131-07-14T09:29:32"/>
        <d v="2129-02-06T17:17:40"/>
        <d v="2130-11-30T08:29:20"/>
        <d v="2131-02-28T01:00:44"/>
        <d v="2129-03-08T22:00:00"/>
        <d v="2132-07-11T17:08:12"/>
        <d v="2129-07-22T18:00:00"/>
        <d v="2134-04-23T03:36:00"/>
        <d v="2133-02-25T07:57:16"/>
        <d v="2133-11-14T22:45:08"/>
        <d v="2132-11-25T10:00:00"/>
        <d v="2130-07-02T09:58:00"/>
        <d v="2132-07-28T02:36:00"/>
        <d v="2129-04-30T09:36:26"/>
        <d v="2130-08-05T01:14:00"/>
        <d v="2130-04-25T01:10:20"/>
        <d v="2132-09-16T18:00:00"/>
        <d v="2132-08-30T07:58:00"/>
        <d v="2132-11-27T10:00:00"/>
        <d v="2131-10-30T22:00:00"/>
        <d v="2129-02-13T22:00:00"/>
        <d v="2133-01-02T22:00:00"/>
        <d v="2132-09-04T22:00:00"/>
        <d v="2131-08-28T08:02:00"/>
        <d v="2132-09-19T22:34:00"/>
        <d v="2133-01-30T15:09:04"/>
        <d v="2129-03-03T20:03:40"/>
        <d v="2129-10-09T16:55:58"/>
        <d v="2134-04-24T02:44:28"/>
        <d v="2133-11-30T07:58:00"/>
        <d v="2129-05-05T07:58:00"/>
        <d v="2130-05-13T09:50:00"/>
        <d v="2129-04-09T08:00:00"/>
        <d v="2131-11-26T04:53:04"/>
        <d v="2130-09-24T03:14:34"/>
        <d v="2131-03-04T20:49:48"/>
        <d v="2130-01-03T10:00:00"/>
        <d v="2134-02-01T01:59:20"/>
        <d v="2133-12-05T16:00:00"/>
        <d v="2131-11-05T17:58:50"/>
        <d v="2131-02-04T08:00:00"/>
        <d v="2131-08-27T11:07:12"/>
        <d v="2128-10-05T05:19:06"/>
        <d v="2130-08-20T07:39:48"/>
        <d v="2130-06-09T09:52:00"/>
        <d v="2129-05-03T02:16:00"/>
        <d v="2131-04-23T22:00:00"/>
        <d v="2129-10-30T23:45:56"/>
        <d v="2130-05-21T06:52:46"/>
        <d v="2133-03-05T21:58:00"/>
        <d v="2132-12-17T13:34:00"/>
        <d v="2131-10-13T06:00:00"/>
        <d v="2129-11-21T17:38:24"/>
        <d v="2129-11-07T06:56:52"/>
        <d v="2129-11-29T12:36:16"/>
        <d v="2130-12-05T22:08:02"/>
        <d v="2132-11-07T03:02:44"/>
        <d v="2129-01-19T13:11:30"/>
        <d v="2129-03-18T20:56:00"/>
        <d v="2132-09-12T16:35:10"/>
        <d v="2129-09-13T01:32:00"/>
        <d v="2129-02-22T04:34:50"/>
        <d v="2130-10-29T12:20:00"/>
        <d v="2132-04-09T20:00:00"/>
        <d v="2129-10-14T10:00:00"/>
        <d v="2130-04-16T20:10:50"/>
        <d v="2129-04-27T21:47:08"/>
        <d v="2131-03-16T10:44:52"/>
        <d v="2131-09-25T05:02:00"/>
        <d v="2130-12-19T22:10:48"/>
        <d v="2130-12-04T00:10:04"/>
        <d v="2132-05-03T23:58:00"/>
        <d v="2129-01-30T23:39:12"/>
        <d v="2129-01-10T20:16:18"/>
        <d v="2129-02-04T23:36:48"/>
        <d v="2133-03-03T17:56:00"/>
        <d v="2132-11-12T14:00:00"/>
        <d v="2131-07-17T01:05:44"/>
        <d v="2129-06-26T22:02:04"/>
        <d v="2130-04-29T09:58:00"/>
        <d v="2133-11-03T15:58:00"/>
        <d v="2132-08-05T23:00:00"/>
        <d v="2130-08-16T13:00:00"/>
        <d v="2129-08-22T01:26:00"/>
        <d v="2128-10-15T16:03:34"/>
        <d v="2132-07-14T19:00:00"/>
        <d v="2132-03-31T00:00:00"/>
        <d v="2130-05-08T13:58:46"/>
        <d v="2130-08-18T19:44:42"/>
        <d v="2130-03-14T13:58:00"/>
        <d v="2129-07-10T05:37:52"/>
        <d v="2129-06-13T04:00:00"/>
        <d v="2129-01-03T06:58:24"/>
        <d v="2130-04-30T10:00:00"/>
        <d v="2133-09-06T01:02:02"/>
        <d v="2129-02-28T21:23:22"/>
        <d v="2129-04-07T11:05:06"/>
        <d v="2132-03-14T20:00:00"/>
        <d v="2128-12-03T06:00:00"/>
        <d v="2129-01-18T18:15:38"/>
        <d v="2133-03-16T06:00:00"/>
        <d v="2129-04-13T08:56:00"/>
        <d v="2131-04-09T10:07:20"/>
        <d v="2130-09-03T18:00:00"/>
        <d v="2132-02-08T09:58:00"/>
        <d v="2129-01-21T08:30:00"/>
        <d v="2131-09-28T16:34:00"/>
        <d v="2130-10-29T16:22:24"/>
        <d v="2129-05-21T01:11:32"/>
        <d v="2132-11-17T03:58:00"/>
        <d v="2131-08-17T01:27:52"/>
        <d v="2130-03-15T00:40:00"/>
        <d v="2132-06-06T16:40:24"/>
        <d v="2129-12-04T05:42:58"/>
        <d v="2133-01-17T08:00:00"/>
        <d v="2130-07-05T07:49:02"/>
        <d v="2130-08-12T10:44:14"/>
        <d v="2129-02-13T07:58:00"/>
        <d v="2133-03-29T22:58:32"/>
        <d v="2129-03-02T09:31:58"/>
        <d v="2133-07-29T12:00:54"/>
        <d v="2129-03-03T13:58:00"/>
        <d v="2130-03-28T11:58:00"/>
        <d v="2130-03-10T08:54:00"/>
        <d v="2132-10-09T23:02:00"/>
        <d v="2129-04-01T01:18:24"/>
        <d v="2133-08-29T06:00:00"/>
        <d v="2131-01-19T12:00:00"/>
        <d v="2133-07-24T07:58:00"/>
        <d v="2133-04-17T06:14:34"/>
        <d v="2131-03-20T08:00:00"/>
        <d v="2132-08-09T22:55:00"/>
        <d v="2130-06-09T06:14:24"/>
        <d v="2133-06-14T06:00:00"/>
        <d v="2132-08-27T06:48:10"/>
        <d v="2133-01-30T19:16:00"/>
        <d v="2129-05-03T16:00:00"/>
        <d v="2129-09-13T11:58:00"/>
        <d v="2130-06-09T16:54:00"/>
        <d v="2133-02-09T00:04:22"/>
        <d v="2129-09-07T00:00:00"/>
        <d v="2129-08-24T06:00:00"/>
        <d v="2130-10-02T06:00:00"/>
        <d v="2130-06-01T18:00:00"/>
        <d v="2128-12-12T17:02:40"/>
        <d v="2131-01-19T18:00:00"/>
        <d v="2130-01-05T11:52:56"/>
        <d v="2129-01-11T13:02:12"/>
        <d v="2129-01-05T08:06:02"/>
        <d v="2132-12-01T12:29:58"/>
        <d v="2132-03-08T09:16:00"/>
        <d v="2130-11-05T13:58:00"/>
        <d v="2130-12-18T21:08:24"/>
        <d v="2130-08-04T08:00:00"/>
        <d v="2128-10-17T18:00:00"/>
        <d v="2132-07-28T14:30:48"/>
        <d v="2130-10-04T11:59:28"/>
        <d v="2131-08-22T00:26:34"/>
        <d v="2129-04-04T10:22:00"/>
        <d v="2133-10-24T12:00:00"/>
        <d v="2129-09-04T10:36:00"/>
        <d v="2133-05-26T16:38:52"/>
        <d v="2132-11-05T20:00:00"/>
        <d v="2132-10-26T19:28:00"/>
        <d v="2130-12-31T13:58:00"/>
        <d v="2132-05-14T09:58:00"/>
        <d v="2131-05-25T12:39:50"/>
        <d v="2132-06-01T07:58:00"/>
        <d v="2133-02-16T22:57:36"/>
        <d v="2131-10-10T13:56:22"/>
        <d v="2128-09-24T08:00:00"/>
        <d v="2129-04-17T11:14:40"/>
        <d v="2132-11-01T20:17:54"/>
        <d v="2132-09-20T18:00:00"/>
        <d v="2129-10-13T09:50:00"/>
        <d v="2129-01-03T05:48:12"/>
        <d v="2129-09-16T13:00:00"/>
        <d v="2130-08-15T23:46:24"/>
        <d v="2128-11-07T09:58:00"/>
        <d v="2130-03-08T09:58:00"/>
        <d v="2130-10-31T13:05:42"/>
        <d v="2129-05-18T06:00:00"/>
        <d v="2129-01-06T22:00:00"/>
        <d v="2129-07-06T04:42:00"/>
        <d v="2130-05-08T04:45:00"/>
        <d v="2131-05-15T03:34:00"/>
        <d v="2129-06-29T17:20:40"/>
        <d v="2131-06-01T20:12:00"/>
        <d v="2133-06-23T22:00:00"/>
        <d v="2129-05-28T08:00:00"/>
        <d v="2132-08-26T11:58:00"/>
        <d v="2131-01-20T07:58:00"/>
        <d v="2134-02-08T00:03:56"/>
        <d v="2131-01-24T02:00:00"/>
        <d v="2132-07-22T16:00:00"/>
        <d v="2132-12-31T07:24:28"/>
        <d v="2129-06-07T07:58:00"/>
        <d v="2131-09-24T14:32:14"/>
        <d v="2131-07-04T06:00:46"/>
        <d v="2131-12-10T23:58:00"/>
        <d v="2129-10-05T15:58:00"/>
        <d v="2133-04-05T20:11:20"/>
        <d v="2133-05-20T12:17:24"/>
        <d v="2132-12-22T00:09:42"/>
        <d v="2131-05-03T11:02:30"/>
        <d v="2129-05-17T04:47:24"/>
        <d v="2130-12-20T12:15:18"/>
        <d v="2130-05-14T15:55:14"/>
        <d v="2130-07-23T14:45:18"/>
        <d v="2130-07-02T07:58:00"/>
        <d v="2132-09-27T07:58:00"/>
        <d v="2132-05-10T02:00:00"/>
        <d v="2131-05-10T18:55:46"/>
        <d v="2132-09-04T18:53:16"/>
        <d v="2128-10-13T20:14:00"/>
        <d v="2128-12-26T04:10:48"/>
        <d v="2131-03-25T00:00:00"/>
        <d v="2130-03-27T10:00:00"/>
        <d v="2133-10-06T23:13:08"/>
        <d v="2129-04-05T07:10:48"/>
        <d v="2128-09-08T13:17:02"/>
        <d v="2130-12-22T18:00:00"/>
        <d v="2131-03-01T17:56:00"/>
        <d v="2130-10-22T05:30:00"/>
        <d v="2131-03-12T13:12:00"/>
        <d v="2132-05-27T20:00:00"/>
        <d v="2133-03-05T14:00:00"/>
        <d v="2131-07-12T08:00:00"/>
        <d v="2130-01-02T11:40:16"/>
        <d v="2130-02-17T00:22:46"/>
        <d v="2130-11-20T14:54:48"/>
        <d v="2129-06-06T11:33:08"/>
        <d v="2130-01-18T09:03:12"/>
        <d v="2130-01-01T14:00:00"/>
        <d v="2129-08-31T17:13:46"/>
        <d v="2130-12-12T03:22:44"/>
        <d v="2129-09-17T20:01:32"/>
        <d v="2129-09-28T23:14:56"/>
        <d v="2133-03-24T07:58:00"/>
        <d v="2133-11-12T04:21:48"/>
        <d v="2130-08-21T12:56:00"/>
        <d v="2132-08-31T11:12:34"/>
        <d v="2132-07-02T10:35:12"/>
        <d v="2130-05-01T09:58:00"/>
        <d v="2129-02-27T22:37:00"/>
        <d v="2132-07-11T04:36:04"/>
        <d v="2132-08-06T18:26:50"/>
        <d v="2131-01-24T15:11:28"/>
        <d v="2129-12-13T10:23:00"/>
        <d v="2133-06-19T09:29:00"/>
        <d v="2132-12-25T14:00:00"/>
        <d v="2130-08-28T22:00:00"/>
        <d v="2130-10-21T07:04:54"/>
        <d v="2129-08-10T16:01:08"/>
        <d v="2130-02-18T09:58:00"/>
        <d v="2130-03-26T09:58:00"/>
        <d v="2130-01-12T16:52:00"/>
        <d v="2133-05-11T03:12:44"/>
        <d v="2130-05-25T13:58:00"/>
        <d v="2129-04-23T10:19:24"/>
        <d v="2132-05-06T11:58:00"/>
        <d v="2129-05-08T09:58:00"/>
        <d v="2131-04-30T00:00:00"/>
        <d v="2133-07-29T16:45:28"/>
        <d v="2130-02-03T23:56:04"/>
        <d v="2132-10-04T18:55:58"/>
        <d v="2131-09-12T19:29:20"/>
        <d v="2132-08-28T13:58:00"/>
        <d v="2132-03-30T14:04:12"/>
        <d v="2133-03-31T05:01:54"/>
        <d v="2131-11-30T00:00:00"/>
        <d v="2132-12-05T04:00:00"/>
        <d v="2132-06-30T21:36:10"/>
        <d v="2131-04-04T20:44:32"/>
        <d v="2130-07-16T17:46:42"/>
        <d v="2128-11-18T10:53:42"/>
        <d v="2128-12-26T04:19:08"/>
        <d v="2130-12-07T02:00:32"/>
        <d v="2131-11-21T04:29:52"/>
        <d v="2130-06-07T19:35:28"/>
        <d v="2134-04-30T00:00:00"/>
        <d v="2130-11-06T06:08:20"/>
        <d v="2133-10-11T20:00:00"/>
        <d v="2130-05-09T08:00:00"/>
        <d v="2133-07-03T18:00:00"/>
        <d v="2129-06-27T06:46:00"/>
        <d v="2129-02-19T14:00:00"/>
        <d v="2133-04-18T13:09:40"/>
        <d v="2131-01-03T07:19:14"/>
        <d v="2129-04-03T08:01:54"/>
        <d v="2132-10-11T07:58:00"/>
        <d v="2131-11-27T17:59:52"/>
        <d v="2132-09-10T10:00:00"/>
        <d v="2129-10-30T18:39:40"/>
        <d v="2129-06-17T07:58:00"/>
        <d v="2129-10-18T20:58:18"/>
        <d v="2133-10-10T02:00:00"/>
        <d v="2134-01-30T07:58:00"/>
        <d v="2132-08-11T18:22:32"/>
        <d v="2131-05-31T09:20:58"/>
        <d v="2130-01-04T09:37:50"/>
        <d v="2130-08-08T06:17:44"/>
        <d v="2133-07-17T06:22:00"/>
        <d v="2130-09-19T13:31:00"/>
        <d v="2129-07-11T10:00:00"/>
        <d v="2131-11-01T10:00:00"/>
        <d v="2131-10-05T08:54:38"/>
        <d v="2132-05-16T09:58:00"/>
        <d v="2133-10-16T00:34:36"/>
        <d v="2130-12-02T23:00:00"/>
        <d v="2133-07-03T11:57:34"/>
        <d v="2129-07-11T14:01:30"/>
        <d v="2128-12-02T10:13:08"/>
        <d v="2132-03-07T22:59:28"/>
        <d v="2129-03-22T07:58:00"/>
        <d v="2133-04-21T07:58:00"/>
        <d v="2131-03-11T17:26:54"/>
        <d v="2132-07-08T10:00:00"/>
        <d v="2131-02-03T13:58:00"/>
        <d v="2134-03-08T21:58:00"/>
        <d v="2132-11-03T19:24:00"/>
        <d v="2129-01-02T07:58:00"/>
        <d v="2130-06-07T05:18:00"/>
        <d v="2129-12-17T18:17:30"/>
        <d v="2132-07-21T08:00:00"/>
        <d v="2130-06-30T08:33:48"/>
        <d v="2133-12-13T23:41:00"/>
        <d v="2132-12-02T11:56:18"/>
        <d v="2131-08-27T15:48:00"/>
        <d v="2129-02-15T14:00:00"/>
        <d v="2131-02-04T22:33:58"/>
        <d v="2131-02-14T13:06:00"/>
        <d v="2130-11-22T08:24:34"/>
        <d v="2130-10-31T22:00:00"/>
        <d v="2129-02-09T07:58:00"/>
        <d v="2129-06-24T21:26:08"/>
        <d v="2129-09-12T01:44:00"/>
        <d v="2133-05-10T17:54:18"/>
        <d v="2132-09-30T22:00:00"/>
        <d v="2129-05-27T15:09:28"/>
        <d v="2129-01-04T07:58:00"/>
        <d v="2130-10-31T01:29:56"/>
        <d v="2128-12-31T09:58:00"/>
        <d v="2133-07-12T21:47:48"/>
        <d v="2132-02-01T07:16:20"/>
        <d v="2128-12-01T13:58:00"/>
        <d v="2133-08-11T05:36:32"/>
        <d v="2131-05-06T08:39:32"/>
        <d v="2128-10-07T18:00:00"/>
        <d v="2131-04-28T07:58:00"/>
        <d v="2128-12-23T10:28:30"/>
        <d v="2129-03-18T13:46:48"/>
        <d v="2130-12-12T20:50:00"/>
        <d v="2129-10-26T06:42:46"/>
        <d v="2130-05-03T09:58:00"/>
        <d v="2129-06-09T00:00:00"/>
        <d v="2131-11-01T21:00:00"/>
        <d v="2132-11-12T04:00:00"/>
        <d v="2130-01-24T17:47:00"/>
        <d v="2130-03-31T05:37:12"/>
        <d v="2132-09-19T22:21:36"/>
        <d v="2132-05-05T14:42:54"/>
        <d v="2129-08-01T04:53:52"/>
        <d v="2129-07-02T08:00:00"/>
        <d v="2130-11-08T01:59:46"/>
        <d v="2133-01-20T21:58:00"/>
        <d v="2133-03-28T13:58:00"/>
        <d v="2132-11-01T09:06:28"/>
        <d v="2128-12-16T12:00:00"/>
        <d v="2129-05-27T19:51:38"/>
        <d v="2133-02-12T10:52:00"/>
        <d v="2129-01-06T06:49:32"/>
        <d v="2128-12-20T09:58:12"/>
        <d v="2130-07-07T03:39:36"/>
        <d v="2130-10-30T13:58:00"/>
        <d v="2132-11-09T11:25:32"/>
        <d v="2130-10-20T07:58:00"/>
        <d v="2130-07-01T01:44:00"/>
        <d v="2132-02-13T18:36:58"/>
        <d v="2130-09-17T17:34:58"/>
        <d v="2130-04-28T10:22:30"/>
        <d v="2130-12-14T11:02:12"/>
        <d v="2131-01-03T23:40:12"/>
        <d v="2129-09-12T22:56:08"/>
        <d v="2132-03-26T21:58:00"/>
        <d v="2129-11-01T14:08:44"/>
        <d v="2132-09-08T22:00:00"/>
        <d v="2132-04-09T19:00:00"/>
        <d v="2132-08-29T18:00:00"/>
        <d v="2133-08-11T09:50:00"/>
        <d v="2131-04-08T08:12:32"/>
        <d v="2130-06-14T07:50:24"/>
        <d v="2131-04-05T08:31:58"/>
        <d v="2130-01-21T06:46:00"/>
        <d v="2130-02-19T00:00:00"/>
        <d v="2130-08-06T21:00:00"/>
        <d v="2130-10-19T19:16:32"/>
        <d v="2130-10-25T09:16:18"/>
        <d v="2130-06-15T12:00:00"/>
        <d v="2131-09-25T13:58:00"/>
        <d v="2129-01-29T20:00:00"/>
        <d v="2133-02-02T21:35:36"/>
        <d v="2129-03-25T03:47:56"/>
        <d v="2131-12-05T20:11:40"/>
        <d v="2129-05-14T10:18:08"/>
        <d v="2129-01-05T10:05:28"/>
        <d v="2129-01-08T07:58:00"/>
        <d v="2129-03-22T09:30:04"/>
        <d v="2133-07-18T18:41:18"/>
        <d v="2131-01-09T21:58:00"/>
        <d v="2132-04-04T11:58:00"/>
        <d v="2132-08-28T07:58:00"/>
        <d v="2130-03-24T15:58:00"/>
        <d v="2132-07-06T23:42:26"/>
        <d v="2133-08-04T18:00:00"/>
        <d v="2130-11-05T00:00:00"/>
        <d v="2129-02-19T09:58:00"/>
        <d v="2132-08-01T17:36:54"/>
        <d v="2128-11-22T15:06:36"/>
        <d v="2129-11-03T16:50:30"/>
        <d v="2128-10-06T10:00:00"/>
        <d v="2131-04-22T05:11:46"/>
        <d v="2128-09-09T01:12:52"/>
        <d v="2131-03-22T22:00:00"/>
        <d v="2131-03-06T15:02:58"/>
        <d v="2130-07-03T10:00:52"/>
        <d v="2132-10-27T01:12:00"/>
        <d v="2129-02-28T13:16:04"/>
        <d v="2129-01-04T08:01:30"/>
        <d v="2128-11-24T10:56:20"/>
        <d v="2132-08-01T04:42:38"/>
        <d v="2130-11-26T20:40:20"/>
        <d v="2132-10-05T00:00:00"/>
        <d v="2133-10-30T12:00:00"/>
        <d v="2133-10-02T04:16:00"/>
        <d v="2130-07-19T14:01:50"/>
        <d v="2130-07-18T08:00:00"/>
        <d v="2129-03-03T02:00:00"/>
        <d v="2129-06-25T08:00:00"/>
        <d v="2130-04-02T15:19:20"/>
        <d v="2132-06-22T09:18:00"/>
        <d v="2131-01-25T16:12:00"/>
        <d v="2129-05-19T18:22:50"/>
        <d v="2133-02-17T22:00:00"/>
        <d v="2132-05-31T08:00:00"/>
        <d v="2133-01-20T23:04:24"/>
        <d v="2133-03-06T20:06:00"/>
        <d v="2132-10-23T01:49:10"/>
        <d v="2131-12-17T08:36:00"/>
        <d v="2130-11-30T14:20:36"/>
        <d v="2133-10-17T10:00:46"/>
        <d v="2129-01-11T09:13:04"/>
        <d v="2131-01-28T21:27:24"/>
        <d v="2129-12-03T21:04:18"/>
        <d v="2130-11-14T03:51:48"/>
        <d v="2131-04-27T21:00:00"/>
        <d v="2134-01-30T01:25:12"/>
        <d v="2130-08-10T18:18:50"/>
        <d v="2129-03-22T10:41:36"/>
        <d v="2132-05-23T20:41:26"/>
        <d v="2130-01-23T09:58:00"/>
        <d v="2130-01-06T08:27:12"/>
        <d v="2131-08-14T06:03:32"/>
        <d v="2132-05-09T22:38:56"/>
        <d v="2133-03-02T14:00:00"/>
        <d v="2129-06-26T18:34:40"/>
        <d v="2128-12-27T12:26:02"/>
        <d v="2130-07-07T19:37:58"/>
        <d v="2130-08-19T19:47:18"/>
        <d v="2129-02-28T22:00:00"/>
        <d v="2130-06-11T14:45:16"/>
        <d v="2132-10-31T22:00:00"/>
        <d v="2132-11-29T19:26:00"/>
        <d v="2131-04-11T22:00:00"/>
        <d v="2129-02-02T09:07:26"/>
        <d v="2131-08-18T07:58:00"/>
        <d v="2130-05-24T14:26:04"/>
        <d v="2131-02-02T18:04:00"/>
        <d v="2131-01-09T07:17:14"/>
        <d v="2132-01-09T08:40:14"/>
        <d v="2132-02-09T21:58:00"/>
        <d v="2131-02-07T07:58:00"/>
        <d v="2133-03-05T03:22:00"/>
        <d v="2130-12-03T03:20:28"/>
        <d v="2130-09-12T20:19:48"/>
        <d v="2130-06-22T00:00:00"/>
        <d v="2130-01-02T03:19:34"/>
        <d v="2133-05-04T17:32:22"/>
        <d v="2132-10-24T11:33:42"/>
        <d v="2129-09-12T18:44:50"/>
        <d v="2132-04-12T05:31:10"/>
        <d v="2129-11-03T14:18:00"/>
        <d v="2130-12-05T21:22:14"/>
        <d v="2132-08-13T21:13:36"/>
        <d v="2133-03-08T08:18:00"/>
        <d v="2131-01-05T12:45:16"/>
        <d v="2130-10-13T10:06:58"/>
        <d v="2131-02-27T06:50:48"/>
        <d v="2132-06-26T07:40:58"/>
        <d v="2129-02-08T13:42:54"/>
        <d v="2128-09-20T23:41:44"/>
        <d v="2128-11-01T03:28:48"/>
        <d v="2128-11-05T13:58:00"/>
        <d v="2131-07-04T06:05:48"/>
        <d v="2129-07-09T13:58:00"/>
        <d v="2131-02-05T10:46:22"/>
        <d v="2131-08-07T15:12:58"/>
        <d v="2130-11-22T12:49:28"/>
        <d v="2130-01-03T05:58:06"/>
        <d v="2131-02-01T21:05:58"/>
        <d v="2130-06-22T07:09:12"/>
        <d v="2129-05-05T16:19:16"/>
        <d v="2130-09-17T18:28:36"/>
        <d v="2130-06-21T20:35:42"/>
        <d v="2130-05-16T09:40:06"/>
        <d v="2129-03-04T10:24:00"/>
        <d v="2130-10-13T18:00:00"/>
        <d v="2128-12-20T18:00:00"/>
        <d v="2129-03-26T07:43:40"/>
        <d v="2129-09-26T19:34:00"/>
        <d v="2133-05-28T09:58:00"/>
        <d v="2131-09-12T08:23:30"/>
        <d v="2131-10-06T20:48:28"/>
        <d v="2129-04-30T11:00:00"/>
        <d v="2132-06-15T06:58:00"/>
        <d v="2132-12-07T15:04:38"/>
        <d v="2129-05-19T07:40:10"/>
        <d v="2130-05-27T06:22:00"/>
        <d v="2129-01-04T08:15:56"/>
        <d v="2134-06-28T11:28:20"/>
        <d v="2131-03-29T06:59:52"/>
        <d v="2131-07-18T09:24:30"/>
        <d v="2130-02-18T02:00:00"/>
        <d v="2133-05-09T20:00:00"/>
        <d v="2132-03-08T05:57:36"/>
        <d v="2133-11-18T08:31:44"/>
        <d v="2130-12-29T07:58:00"/>
        <d v="2130-02-21T17:19:52"/>
        <d v="2134-04-14T00:53:18"/>
        <d v="2132-03-04T22:06:00"/>
        <d v="2129-05-07T04:55:38"/>
        <d v="2130-06-23T11:59:44"/>
        <d v="2132-09-18T21:39:42"/>
        <d v="2129-11-22T10:56:44"/>
        <d v="2130-09-01T20:00:00"/>
        <d v="2134-04-27T02:11:56"/>
        <d v="2130-01-10T22:52:00"/>
        <d v="2131-04-01T12:24:48"/>
        <d v="2130-06-14T09:58:00"/>
        <d v="2129-04-18T14:00:00"/>
        <d v="2128-12-31T12:00:00"/>
        <d v="2133-11-13T09:58:00"/>
        <d v="2130-04-29T12:00:36"/>
        <d v="2128-12-03T09:12:36"/>
        <d v="2130-01-18T17:56:06"/>
        <d v="2131-04-05T08:00:00"/>
        <d v="2129-03-26T13:12:02"/>
        <d v="2130-11-21T04:26:22"/>
        <d v="2131-12-09T15:39:58"/>
        <d v="2133-10-01T00:28:04"/>
        <d v="2131-03-30T15:16:00"/>
        <d v="2130-07-30T10:08:00"/>
        <d v="2130-11-22T22:00:00"/>
        <d v="2130-12-22T02:50:00"/>
        <d v="2129-08-23T16:16:00"/>
        <d v="2129-02-25T06:29:52"/>
        <d v="2129-05-24T17:14:44"/>
        <d v="2131-05-17T12:19:54"/>
        <d v="2129-10-24T16:59:14"/>
        <d v="2130-08-19T09:10:00"/>
        <d v="2131-10-31T12:08:18"/>
        <d v="2130-09-19T21:58:00"/>
        <d v="2132-11-03T23:16:58"/>
        <d v="2132-11-06T22:38:24"/>
        <d v="2129-05-25T01:18:42"/>
        <d v="2129-03-10T08:00:00"/>
        <d v="2132-02-06T00:00:00"/>
        <d v="2133-09-28T20:35:20"/>
        <d v="2129-08-23T12:00:00"/>
        <d v="2130-05-04T22:00:00"/>
        <d v="2130-07-19T23:02:22"/>
        <d v="2128-12-22T22:04:04"/>
        <d v="2129-02-28T17:47:58"/>
        <d v="2129-12-24T04:04:56"/>
        <d v="2129-03-19T12:50:08"/>
        <d v="2131-08-02T09:58:00"/>
        <d v="2133-06-09T15:42:10"/>
        <d v="2132-07-03T12:00:00"/>
        <d v="2131-05-14T07:16:54"/>
        <d v="2132-06-01T06:05:28"/>
        <d v="2133-02-02T01:26:00"/>
        <d v="2131-07-04T02:00:00"/>
        <d v="2131-07-10T07:31:32"/>
        <d v="2133-11-03T14:37:20"/>
        <d v="2133-01-22T06:18:40"/>
        <d v="2130-12-24T19:28:28"/>
        <d v="2129-07-15T09:00:00"/>
        <d v="2130-01-05T23:38:22"/>
        <d v="2129-10-21T02:00:00"/>
        <d v="2130-12-02T19:23:48"/>
        <d v="2131-09-06T09:40:00"/>
        <d v="2131-04-25T07:49:10"/>
        <d v="2130-09-29T14:28:56"/>
        <d v="2130-04-29T16:00:00"/>
        <d v="2133-07-06T06:51:28"/>
        <d v="2129-05-16T15:37:26"/>
        <d v="2130-03-26T05:47:22"/>
        <d v="2132-07-18T13:10:00"/>
        <d v="2132-09-06T13:38:04"/>
        <d v="2131-08-23T13:56:20"/>
        <d v="2133-02-27T22:58:00"/>
        <d v="2129-01-27T07:15:28"/>
        <d v="2131-10-28T18:44:42"/>
        <d v="2132-08-20T00:40:00"/>
        <d v="2133-01-16T22:51:48"/>
        <d v="2129-03-06T04:00:00"/>
        <d v="2129-06-28T13:51:52"/>
        <d v="2132-01-08T16:35:12"/>
        <d v="2128-09-15T18:47:00"/>
        <d v="2131-10-28T05:49:48"/>
        <d v="2131-10-07T09:23:54"/>
        <d v="2130-08-08T08:39:32"/>
        <d v="2132-07-29T09:19:20"/>
        <d v="2129-02-15T05:58:00"/>
        <d v="2134-05-12T13:56:54"/>
        <d v="2132-10-14T15:09:06"/>
        <d v="2133-04-29T07:50:00"/>
        <d v="2132-08-05T17:27:02"/>
        <d v="2129-02-10T01:44:12"/>
        <d v="2130-03-16T03:14:28"/>
        <d v="2132-09-17T08:00:00"/>
        <d v="2132-11-05T02:14:56"/>
        <d v="2133-01-26T17:36:36"/>
        <d v="2129-03-03T14:00:00"/>
        <d v="2133-02-13T13:51:04"/>
        <d v="2130-03-05T06:51:46"/>
        <d v="2130-06-27T16:00:00"/>
        <d v="2129-01-09T04:44:54"/>
        <d v="2133-02-02T08:38:18"/>
        <d v="2131-01-13T14:52:40"/>
        <d v="2128-10-08T13:58:00"/>
        <d v="2129-09-17T00:00:00"/>
        <d v="2132-04-13T18:10:00"/>
        <d v="2132-09-12T02:08:00"/>
        <d v="2128-10-01T20:23:00"/>
        <d v="2131-04-28T03:53:46"/>
        <d v="2131-09-18T13:59:22"/>
        <d v="2132-05-05T08:16:26"/>
        <d v="2130-10-31T06:56:04"/>
        <d v="2131-11-23T23:08:38"/>
        <d v="2130-09-25T17:30:24"/>
        <d v="2129-02-05T18:43:00"/>
        <d v="2130-04-01T22:54:00"/>
        <d v="2129-10-12T08:08:00"/>
        <d v="2130-07-10T16:47:22"/>
        <d v="2130-06-25T20:14:12"/>
        <d v="2129-05-03T15:43:38"/>
        <d v="2132-09-14T04:58:36"/>
        <d v="2129-06-25T02:05:22"/>
        <d v="2130-04-04T04:11:34"/>
        <d v="2129-07-17T07:48:34"/>
        <d v="2129-08-11T14:46:10"/>
        <d v="2132-04-05T13:06:14"/>
        <d v="2129-04-23T08:56:00"/>
        <d v="2131-02-12T22:16:54"/>
        <d v="2129-05-21T09:38:40"/>
        <d v="2129-08-23T12:58:52"/>
        <d v="2130-02-27T02:09:16"/>
        <d v="2130-09-03T02:08:18"/>
        <d v="2130-04-05T14:27:26"/>
        <d v="2132-05-10T11:48:58"/>
        <d v="2131-02-06T13:28:46"/>
        <d v="2129-06-06T17:53:20"/>
        <d v="2129-05-11T08:15:48"/>
        <d v="2133-07-17T19:43:36"/>
        <d v="2132-08-01T08:56:00"/>
        <d v="2130-06-16T07:09:58"/>
        <d v="2129-08-23T19:45:16"/>
        <d v="2130-03-06T05:48:00"/>
        <d v="2132-06-18T21:58:46"/>
        <d v="2131-05-03T08:09:54"/>
        <d v="2131-02-19T11:24:32"/>
        <d v="2131-11-09T09:27:58"/>
        <d v="2134-04-20T02:00:00"/>
        <d v="2128-11-10T21:03:20"/>
        <d v="2131-11-28T01:12:20"/>
        <d v="2132-03-10T13:38:00"/>
        <d v="2129-12-07T06:05:28"/>
        <d v="2131-12-01T16:50:32"/>
        <d v="2133-07-06T18:00:00"/>
        <d v="2130-07-07T19:28:20"/>
        <d v="2129-08-13T18:22:54"/>
        <d v="2129-01-01T21:00:00"/>
        <d v="2132-10-18T04:50:00"/>
        <d v="2129-08-05T14:20:20"/>
        <d v="2131-11-02T11:58:00"/>
        <d v="2131-02-03T06:00:00"/>
        <d v="2133-05-15T22:45:08"/>
        <d v="2130-02-11T14:32:00"/>
        <d v="2129-10-12T21:57:30"/>
        <d v="2130-07-20T10:00:00"/>
        <d v="2129-04-12T09:39:38"/>
        <d v="2129-08-15T07:13:40"/>
        <d v="2130-01-23T02:00:00"/>
        <d v="2132-07-23T22:26:14"/>
        <d v="2131-01-27T22:00:30"/>
        <d v="2129-08-17T06:33:02"/>
        <d v="2128-09-16T13:46:00"/>
        <d v="2129-07-28T18:10:32"/>
        <d v="2129-10-02T16:00:00"/>
        <d v="2133-07-04T08:00:00"/>
        <d v="2128-12-08T07:07:42"/>
        <d v="2133-01-06T15:58:00"/>
        <d v="2131-10-22T22:00:00"/>
        <d v="2129-06-03T06:00:00"/>
        <d v="2128-12-16T08:00:00"/>
        <d v="2132-08-12T04:47:26"/>
        <d v="2133-01-04T11:28:56"/>
        <d v="2128-12-24T08:42:48"/>
        <d v="2130-08-28T04:14:12"/>
        <d v="2129-03-26T21:40:22"/>
        <d v="2132-10-07T01:52:56"/>
        <d v="2131-06-27T05:38:20"/>
        <d v="2134-01-29T22:10:00"/>
        <d v="2130-04-30T00:00:00"/>
        <d v="2130-05-01T06:00:00"/>
        <d v="2133-12-24T14:37:42"/>
        <d v="2129-04-13T13:10:22"/>
        <d v="2130-09-16T08:00:00"/>
        <d v="2131-09-12T04:32:30"/>
        <d v="2128-12-30T10:56:00"/>
        <d v="2129-08-13T15:42:00"/>
        <d v="2133-12-14T10:06:28"/>
        <d v="2134-02-26T13:48:04"/>
        <d v="2132-12-09T21:04:02"/>
        <d v="2132-11-29T13:48:00"/>
        <d v="2130-05-16T01:54:10"/>
        <d v="2131-09-30T22:00:00"/>
        <d v="2132-01-30T12:33:52"/>
        <d v="2133-07-20T20:56:52"/>
        <d v="2130-06-16T07:58:00"/>
        <d v="2131-10-13T08:00:00"/>
        <d v="2133-02-03T11:39:32"/>
        <d v="2130-02-02T20:52:00"/>
        <d v="2130-10-31T11:10:00"/>
        <d v="2131-03-16T06:00:00"/>
        <d v="2130-02-03T00:18:22"/>
        <d v="2130-07-10T07:21:34"/>
        <d v="2131-04-15T15:09:46"/>
        <d v="2129-08-14T09:58:00"/>
        <d v="2133-12-09T01:31:40"/>
        <d v="2134-04-30T17:42:00"/>
        <d v="2132-03-04T23:50:00"/>
        <d v="2132-11-09T10:39:54"/>
        <d v="2133-05-08T16:49:06"/>
        <d v="2129-08-20T05:59:40"/>
        <d v="2134-02-22T19:22:44"/>
        <d v="2132-09-30T16:42:26"/>
        <d v="2131-04-23T13:04:00"/>
        <d v="2133-08-25T13:21:08"/>
        <d v="2133-12-23T00:30:18"/>
        <d v="2130-07-04T02:00:00"/>
        <d v="2129-06-20T20:00:02"/>
        <d v="2134-05-06T10:00:00"/>
        <d v="2131-10-30T03:53:28"/>
        <d v="2133-02-11T06:05:02"/>
        <d v="2130-04-21T06:31:20"/>
        <d v="2132-04-28T00:00:00"/>
        <d v="2132-01-17T13:08:00"/>
      </sharedItems>
      <fieldGroup par="21" base="18">
        <rangePr groupBy="months" startDate="2119-03-23T14:52:00" endDate="2134-09-06T14:24:00"/>
        <groupItems count="14">
          <s v="&lt;3/23/21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6/2134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119-03-23T14:52:00" endDate="2134-09-06T14:24:00"/>
        <groupItems count="6">
          <s v="&lt;3/23/2119"/>
          <s v="Qtr1"/>
          <s v="Qtr2"/>
          <s v="Qtr3"/>
          <s v="Qtr4"/>
          <s v="&gt;9/6/2134"/>
        </groupItems>
      </fieldGroup>
    </cacheField>
    <cacheField name="Years" numFmtId="0" databaseField="0">
      <fieldGroup base="18">
        <rangePr groupBy="years" startDate="2119-03-23T14:52:00" endDate="2134-09-06T14:24:00"/>
        <groupItems count="18">
          <s v="&lt;3/23/2119"/>
          <s v="2119"/>
          <s v="2120"/>
          <s v="2121"/>
          <s v="2122"/>
          <s v="2123"/>
          <s v="2124"/>
          <s v="2125"/>
          <s v="2126"/>
          <s v="2127"/>
          <s v="2128"/>
          <s v="2129"/>
          <s v="2130"/>
          <s v="2131"/>
          <s v="2132"/>
          <s v="2133"/>
          <s v="2134"/>
          <s v="&gt;9/6/213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2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2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2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2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2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2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3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3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3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3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3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3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3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3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3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3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3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4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5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6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6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6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7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7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7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7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7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7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7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7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7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7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7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7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7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7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7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7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7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7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7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7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7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7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7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7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7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7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7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7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7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7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7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7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7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7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7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7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7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7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7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7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7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7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7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7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7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7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8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8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8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8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8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8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8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8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8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8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8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8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8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8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8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8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8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8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8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8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8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8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8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8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8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8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8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9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9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9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9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9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9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9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9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9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9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9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9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9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9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9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9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9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9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1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1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1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1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1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1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1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1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10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11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1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1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1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1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1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1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11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1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1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1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11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1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1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1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11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1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11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11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11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11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1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1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11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1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1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1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1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1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1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11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11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1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1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1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1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11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1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11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11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1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1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1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1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1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1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1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12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2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2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12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12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1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1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2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1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1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12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1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1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1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1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13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1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1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13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1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13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1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1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14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1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14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1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14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1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1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1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1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1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1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1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1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14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1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14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14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1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13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13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1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1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13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13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13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1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1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13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13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1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1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1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1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1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1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1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13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1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1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13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13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13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1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1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13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1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1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13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1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1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8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8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8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8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8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8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8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8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8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8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8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8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8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8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8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8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8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8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8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8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8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8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8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15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15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1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1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15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1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15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1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15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1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15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1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1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1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15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1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15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1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16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16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16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16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16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6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16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16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6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6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6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6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6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6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6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6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6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6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6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1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17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17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17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1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17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7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17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1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17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17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1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17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17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1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17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7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17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17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7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17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17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17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17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1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17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1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17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17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17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17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17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17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17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1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1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17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1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17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17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17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17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1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17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1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17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17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17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17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7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1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7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1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18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8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18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18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18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1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18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8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18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18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18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1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1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18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8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8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8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18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9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19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1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9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19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19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19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9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19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19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1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19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9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1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19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1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9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1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9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9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19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19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19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19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19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19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9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19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1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19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19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9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19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1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19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1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19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19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20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2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2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20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20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20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2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20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2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20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20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20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2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2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2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20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2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20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20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2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2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2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20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2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2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20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20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20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2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20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20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2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2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20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20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20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20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20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2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2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2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2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2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21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21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2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2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2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1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11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1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1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1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1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11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1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1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1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1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11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1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11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1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11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1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11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11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1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1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1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11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11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6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6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8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8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8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8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8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8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8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8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8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8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9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9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9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9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9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9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9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1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11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11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11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1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11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1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1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1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1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1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1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1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11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1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11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1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1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1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11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11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11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1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1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1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1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1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1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1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1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2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22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2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2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2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22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22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2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22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2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22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2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22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22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22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2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22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22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22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22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2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22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2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22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2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22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22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22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22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2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22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2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22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2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22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22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22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22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22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2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2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22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2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2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22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22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2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2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23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2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2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2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2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2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2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2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2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23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2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2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2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2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2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2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2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1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1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1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1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1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1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1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1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1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1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1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10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20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2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20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2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2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20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2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2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2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20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2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20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20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2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2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2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20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20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20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2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2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20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20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2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2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2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20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2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2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2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20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2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2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2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2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2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2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2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20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24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24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24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4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24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24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4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24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2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2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4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2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24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4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2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4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24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24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2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25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25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5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2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2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5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25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2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25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2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2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25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5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26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2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26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2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26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6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6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26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26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6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26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6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26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2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6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26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26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1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1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1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1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11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11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11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1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1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11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1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1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11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1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11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11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11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1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1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1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1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1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1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1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1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11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1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11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7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7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7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7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7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7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7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7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27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2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7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7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7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7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7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7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7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7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2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7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7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2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8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28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28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2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2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28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28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8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28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2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28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28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28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8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28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2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28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28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28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28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8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28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8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28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28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28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8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28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28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2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28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2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2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28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28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8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2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28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28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28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28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28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8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8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8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8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2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8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28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28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2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28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8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2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2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2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2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2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2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20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20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2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20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20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20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2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2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2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2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20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2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20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20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2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2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20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2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20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20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2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2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20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2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2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2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2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20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2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2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20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2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2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20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2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2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2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20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2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2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2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20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20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2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20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20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20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2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20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2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2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20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2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2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2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20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20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2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2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20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2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2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2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20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20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20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2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2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11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1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11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1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1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1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1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11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1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1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1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11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11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11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1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1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11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1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1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1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1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1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1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1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11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1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1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1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1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1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1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8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18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18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1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18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18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18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1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8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18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1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18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18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18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8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8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8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18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18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1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1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1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1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1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1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1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1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1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1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14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1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1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14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1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14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14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1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9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9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9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9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9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9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1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1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14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14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1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1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1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1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1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1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1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1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1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1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3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3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3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30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3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3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3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30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30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3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3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3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30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30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3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3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3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3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3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3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3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3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3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30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3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30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3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3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30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31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3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3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3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3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3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31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31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31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31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3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3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31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3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31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31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3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31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3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3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30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3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3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30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30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3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3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3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3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3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3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3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30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3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30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3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3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30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3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30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3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3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3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3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3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30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3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3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3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3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3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3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30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3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3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3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3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3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3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3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30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3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3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3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3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30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3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3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30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3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3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3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3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3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1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1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1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1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1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1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14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1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1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1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1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1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14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1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14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1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1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14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1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1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1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14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14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1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1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14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1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1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14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1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14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1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17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1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7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17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1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17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1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17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17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17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1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17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1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1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17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17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1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17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1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7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17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17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17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17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1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17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7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7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17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1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17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17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17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17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1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1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17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1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1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1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1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1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11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1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1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1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1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1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1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1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1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11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1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1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3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3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32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32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32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3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3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3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3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32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3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3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3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3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32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3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3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32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3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3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15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1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1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15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1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1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1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15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1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1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1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1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3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3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32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32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3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3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32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32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32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32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3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32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32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3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32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32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3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3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32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3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32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32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3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32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3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32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3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3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3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3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3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32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3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32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32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3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3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3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3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32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3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3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3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3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3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32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3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3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3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32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32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32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3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3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3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11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11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1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1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1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1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11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1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11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1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1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1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1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1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1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1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1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1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1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1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1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1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1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1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14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1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1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3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3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3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33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3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33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3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33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3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3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3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3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3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33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3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33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3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33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33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33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7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7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7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7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7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7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7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7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7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7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7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7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7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7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7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7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7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7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7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7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7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7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7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7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7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7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7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7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7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7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19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19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19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9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19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19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1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19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1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9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1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9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1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1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19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19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9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19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1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19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19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19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19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19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9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19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1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1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19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19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19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9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19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19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19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9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19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9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19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3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3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3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3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3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3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33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3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3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33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3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33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3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33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3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3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3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3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33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3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1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14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1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14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14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1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1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1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1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1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1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14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1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1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14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14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1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1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1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1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1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1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1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1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1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14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1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1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1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1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1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1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1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3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34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34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34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34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34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34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3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34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34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34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34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3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34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3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34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34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34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34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35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3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3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35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3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35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35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3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35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35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3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35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35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35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3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35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3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3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3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3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3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35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3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3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3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3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35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35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3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35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19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9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9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9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9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19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19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1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19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19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9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9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9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9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9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9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1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19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19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19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19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9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19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19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19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1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1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9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19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19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9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19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19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1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1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1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19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19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36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36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6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36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3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3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3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3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36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3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3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6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3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3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3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3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3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3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36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3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36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6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36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36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3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36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3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36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3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36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3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3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36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3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3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6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36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3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6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7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3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37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3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37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3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37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3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37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3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3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3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37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7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9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9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9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9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9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9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19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19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19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1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19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1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19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19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19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9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19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3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3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8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38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8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30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0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0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0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0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9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9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9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9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9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9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9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9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9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9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9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9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9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9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9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9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9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9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9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9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9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9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9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6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6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6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6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6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6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6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6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6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6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6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6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6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6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6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6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6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6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6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6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6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6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6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6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6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6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6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6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6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0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3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8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38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38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8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6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6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6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6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6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8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38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8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8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38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8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38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8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8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8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8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8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8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8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8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8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38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8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38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8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38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38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38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38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3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38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38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3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3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38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38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3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3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3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3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3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3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3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38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3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3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38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3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3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38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38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3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3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3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38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3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3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3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8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38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38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38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3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38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8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6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6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6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6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6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6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6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6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6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6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6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6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6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6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6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6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6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6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6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6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6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6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6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6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6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6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6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6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6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6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6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6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6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6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6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6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6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6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6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6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6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6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6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6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6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6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6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6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6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6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6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6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6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6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6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6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6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6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6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6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6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6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6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6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6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6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6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6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6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6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6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6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6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6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6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6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6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6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6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6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6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6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6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6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6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6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6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6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6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6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6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6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6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6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6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6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6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6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6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6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6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6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6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6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6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6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6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6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6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6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6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6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6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6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6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6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6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6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6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6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0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0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0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0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0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6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6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6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6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6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6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6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6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6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6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6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6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6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6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6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6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6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6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6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6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6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6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6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6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6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6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6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6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6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6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6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6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6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6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6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6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6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6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6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6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6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6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6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6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6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6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6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6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6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6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6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6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6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6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6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6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6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film &amp; video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film &amp; video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film &amp; video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film &amp; video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film &amp; video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film &amp; video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film &amp; video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film &amp; video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film &amp; video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film &amp; video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film &amp; video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film &amp; video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film &amp; video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film &amp; video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film &amp; video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film &amp; video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film &amp; video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film &amp; video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film &amp; video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film &amp; video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film &amp; video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film &amp; video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film &amp; video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film &amp; video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film &amp; video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film &amp; video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film &amp; video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film &amp; video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film &amp; video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film &amp; video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film &amp; video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film &amp; video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film &amp; video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film &amp; video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film &amp; video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film &amp; video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film &amp; video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film &amp; video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film &amp; video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film &amp; video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film &amp; video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film &amp; video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film &amp; video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film &amp; video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film &amp; video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film &amp; video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film &amp; video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film &amp; video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film &amp; video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film &amp; video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film &amp; video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film &amp; video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film &amp; video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film &amp; video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film &amp; video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film &amp; video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film &amp; video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film &amp; video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film &amp; video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film &amp; video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1"/>
    <s v="film &amp; video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1"/>
    <s v="film &amp; video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1"/>
    <s v="film &amp; video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1"/>
    <s v="film &amp; video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1"/>
    <s v="film &amp; video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1"/>
    <s v="film &amp; video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1"/>
    <s v="film &amp; video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1"/>
    <s v="film &amp; video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1"/>
    <s v="film &amp; video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1"/>
    <s v="film &amp; video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1"/>
    <s v="film &amp; video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1"/>
    <s v="film &amp; video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1"/>
    <s v="film &amp; video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film &amp; video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1"/>
    <s v="film &amp; video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1"/>
    <s v="film &amp; video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1"/>
    <s v="film &amp; video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1"/>
    <s v="film &amp; video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film &amp; video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1"/>
    <s v="film &amp; video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1"/>
    <s v="film &amp; video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1"/>
    <s v="film &amp; video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1"/>
    <s v="film &amp; video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1"/>
    <s v="film &amp; video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1"/>
    <s v="film &amp; video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1"/>
    <s v="film &amp; video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1"/>
    <s v="film &amp; video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1"/>
    <s v="film &amp; video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1"/>
    <s v="film &amp; video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1"/>
    <s v="film &amp; video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1"/>
    <s v="film &amp; video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1"/>
    <s v="film &amp; video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1"/>
    <s v="film &amp; video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1"/>
    <s v="film &amp; video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1"/>
    <s v="film &amp; video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1"/>
    <s v="film &amp; video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1"/>
    <s v="film &amp; video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1"/>
    <s v="film &amp; video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1"/>
    <s v="film &amp; video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1"/>
    <s v="film &amp; video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1"/>
    <s v="film &amp; video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film &amp; video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1"/>
    <s v="film &amp; video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1"/>
    <s v="film &amp; video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film &amp; video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1"/>
    <s v="film &amp; video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1"/>
    <s v="film &amp; video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1"/>
    <s v="film &amp; video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1"/>
    <s v="film &amp; video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1"/>
    <s v="film &amp; video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1"/>
    <s v="film &amp; video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1"/>
    <s v="film &amp; video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1"/>
    <s v="film &amp; video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1"/>
    <s v="film &amp; video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1"/>
    <s v="film &amp; video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1"/>
    <s v="film &amp; video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1"/>
    <s v="film &amp; video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1"/>
    <s v="film &amp; video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1"/>
    <s v="film &amp; video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1"/>
    <s v="film &amp; video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2"/>
    <s v="film &amp; video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2"/>
    <s v="film &amp; video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2"/>
    <s v="film &amp; video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2"/>
    <s v="film &amp; video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2"/>
    <s v="film &amp; video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2"/>
    <s v="film &amp; video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2"/>
    <s v="film &amp; video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2"/>
    <s v="film &amp; video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2"/>
    <s v="film &amp; video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2"/>
    <s v="film &amp; video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2"/>
    <s v="film &amp; video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2"/>
    <s v="film &amp; video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2"/>
    <s v="film &amp; video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2"/>
    <s v="film &amp; video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2"/>
    <s v="film &amp; video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2"/>
    <s v="film &amp; video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2"/>
    <s v="film &amp; video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2"/>
    <s v="film &amp; video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2"/>
    <s v="film &amp; video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2"/>
    <s v="film &amp; video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2"/>
    <s v="film &amp; video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2"/>
    <s v="film &amp; video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2"/>
    <s v="film &amp; video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2"/>
    <s v="film &amp; video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2"/>
    <s v="film &amp; video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2"/>
    <s v="film &amp; video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2"/>
    <s v="film &amp; video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2"/>
    <s v="film &amp; video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2"/>
    <s v="film &amp; video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2"/>
    <s v="film &amp; video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2"/>
    <s v="film &amp; video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2"/>
    <s v="film &amp; video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2"/>
    <s v="film &amp; video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2"/>
    <s v="film &amp; video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2"/>
    <s v="film &amp; video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2"/>
    <s v="film &amp; video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2"/>
    <s v="film &amp; video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2"/>
    <s v="film &amp; video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2"/>
    <s v="film &amp; video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2"/>
    <s v="film &amp; video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3"/>
    <s v="film &amp; video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3"/>
    <s v="film &amp; video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3"/>
    <s v="film &amp; video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3"/>
    <s v="film &amp; video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3"/>
    <s v="film &amp; video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3"/>
    <s v="film &amp; video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3"/>
    <s v="film &amp; video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3"/>
    <s v="film &amp; video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3"/>
    <s v="film &amp; video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3"/>
    <s v="film &amp; video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3"/>
    <s v="film &amp; video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3"/>
    <s v="film &amp; video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3"/>
    <s v="film &amp; video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3"/>
    <s v="film &amp; video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3"/>
    <s v="film &amp; video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3"/>
    <s v="film &amp; video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3"/>
    <s v="film &amp; video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3"/>
    <s v="film &amp; video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3"/>
    <s v="film &amp; video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3"/>
    <s v="film &amp; video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3"/>
    <s v="film &amp; video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3"/>
    <s v="film &amp; video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3"/>
    <s v="film &amp; video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3"/>
    <s v="film &amp; video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3"/>
    <s v="film &amp; video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3"/>
    <s v="film &amp; video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3"/>
    <s v="film &amp; video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3"/>
    <s v="film &amp; video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3"/>
    <s v="film &amp; video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3"/>
    <s v="film &amp; video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3"/>
    <s v="film &amp; video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3"/>
    <s v="film &amp; video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3"/>
    <s v="film &amp; video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3"/>
    <s v="film &amp; video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3"/>
    <s v="film &amp; video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3"/>
    <s v="film &amp; video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3"/>
    <s v="film &amp; video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3"/>
    <s v="film &amp; video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3"/>
    <s v="film &amp; video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3"/>
    <s v="film &amp; video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3"/>
    <s v="film &amp; video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3"/>
    <s v="film &amp; video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3"/>
    <s v="film &amp; video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3"/>
    <s v="film &amp; video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3"/>
    <s v="film &amp; video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3"/>
    <s v="film &amp; video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3"/>
    <s v="film &amp; video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3"/>
    <s v="film &amp; video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3"/>
    <s v="film &amp; video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3"/>
    <s v="film &amp; video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3"/>
    <s v="film &amp; video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3"/>
    <s v="film &amp; video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3"/>
    <s v="film &amp; video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3"/>
    <s v="film &amp; video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3"/>
    <s v="film &amp; video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3"/>
    <s v="film &amp; video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3"/>
    <s v="film &amp; video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3"/>
    <s v="film &amp; video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3"/>
    <s v="film &amp; video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3"/>
    <s v="film &amp; video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3"/>
    <s v="film &amp; video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3"/>
    <s v="film &amp; video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3"/>
    <s v="film &amp; video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3"/>
    <s v="film &amp; video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3"/>
    <s v="film &amp; video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3"/>
    <s v="film &amp; video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3"/>
    <s v="film &amp; video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3"/>
    <s v="film &amp; video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3"/>
    <s v="film &amp; video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3"/>
    <s v="film &amp; video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3"/>
    <s v="film &amp; video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3"/>
    <s v="film &amp; video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3"/>
    <s v="film &amp; video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3"/>
    <s v="film &amp; video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3"/>
    <s v="film &amp; video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3"/>
    <s v="film &amp; video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3"/>
    <s v="film &amp; video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3"/>
    <s v="film &amp; video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3"/>
    <s v="film &amp; video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3"/>
    <s v="film &amp; video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film &amp; video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film &amp; video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film &amp; video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film &amp; video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film &amp; video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film &amp; video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film &amp; video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film &amp; video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film &amp; video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film &amp; video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film &amp; video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film &amp; video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film &amp; video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film &amp; video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film &amp; video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film &amp; video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film &amp; video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film &amp; video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film &amp; video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film &amp; video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film &amp; video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film &amp; video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film &amp; video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film &amp; video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film &amp; video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film &amp; video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film &amp; video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film &amp; video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film &amp; video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film &amp; video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film &amp; video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film &amp; video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film &amp; video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film &amp; video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film &amp; video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film &amp; video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film &amp; video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film &amp; video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film &amp; video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film &amp; video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film &amp; video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film &amp; video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film &amp; video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film &amp; video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film &amp; video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film &amp; video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film &amp; video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film &amp; video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film &amp; video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film &amp; video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film &amp; video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film &amp; video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film &amp; video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film &amp; video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film &amp; video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film &amp; video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film &amp; video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film &amp; video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film &amp; video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film &amp; video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film &amp; video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film &amp; video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film &amp; video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film &amp; video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film &amp; video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film &amp; video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film &amp; video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film &amp; video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film &amp; video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film &amp; video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film &amp; video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film &amp; video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film &amp; video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film &amp; video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film &amp; video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film &amp; video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film &amp; video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film &amp; video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film &amp; video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film &amp; video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film &amp; video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film &amp; video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film &amp; video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film &amp; video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film &amp; video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film &amp; video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film &amp; video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film &amp; video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film &amp; video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film &amp; video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film &amp; video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film &amp; video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film &amp; video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film &amp; video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film &amp; video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film &amp; video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film &amp; video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film &amp; video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film &amp; video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film &amp; video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film &amp; video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film &amp; video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film &amp; video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film &amp; video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film &amp; video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film &amp; video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film &amp; video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film &amp; video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film &amp; video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film &amp; video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film &amp; video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film &amp; video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film &amp; video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film &amp; video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film &amp; video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film &amp; video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film &amp; video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film &amp; video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film &amp; video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film &amp; video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film &amp; video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film &amp; video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film &amp; video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film &amp; video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film &amp; video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film &amp; video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film &amp; video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film &amp; video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film &amp; video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film &amp; video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film &amp; video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film &amp; video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film &amp; video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film &amp; video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film &amp; video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film &amp; video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film &amp; video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film &amp; video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film &amp; video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film &amp; video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film &amp; video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film &amp; video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film &amp; video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film &amp; video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film &amp; video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film &amp; video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film &amp; video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film &amp; video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film &amp; video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film &amp; video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film &amp; video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film &amp; video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film &amp; video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film &amp; video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film &amp; video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film &amp; video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film &amp; video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film &amp; video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film &amp; video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film &amp; video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film &amp; video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film &amp; video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film &amp; video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film &amp; video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film &amp; video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film &amp; video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film &amp; video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film &amp; video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film &amp; video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film &amp; video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film &amp; video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film &amp; video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film &amp; video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film &amp; video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film &amp; video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film &amp; video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film &amp; video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film &amp; video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film &amp; video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film &amp; video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5"/>
    <s v="film &amp; video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5"/>
    <s v="film &amp; video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5"/>
    <s v="film &amp; video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5"/>
    <s v="film &amp; video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5"/>
    <s v="film &amp; video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5"/>
    <s v="film &amp; video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5"/>
    <s v="film &amp; video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film &amp; video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5"/>
    <s v="film &amp; video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film &amp; video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5"/>
    <s v="film &amp; video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5"/>
    <s v="film &amp; video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5"/>
    <s v="film &amp; video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film &amp; video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film &amp; video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5"/>
    <s v="film &amp; video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film &amp; video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film &amp; video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5"/>
    <s v="film &amp; video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film &amp; video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5"/>
    <s v="film &amp; video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film &amp; video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5"/>
    <s v="film &amp; video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5"/>
    <s v="film &amp; video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film &amp; video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5"/>
    <s v="film &amp; video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5"/>
    <s v="film &amp; video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5"/>
    <s v="film &amp; video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5"/>
    <s v="film &amp; video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5"/>
    <s v="film &amp; video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5"/>
    <s v="film &amp; video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film &amp; video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film &amp; video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5"/>
    <s v="film &amp; video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5"/>
    <s v="film &amp; video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5"/>
    <s v="film &amp; video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5"/>
    <s v="film &amp; video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film &amp; video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5"/>
    <s v="film &amp; video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5"/>
    <s v="film &amp; video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5"/>
    <s v="film &amp; video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film &amp; video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film &amp; video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5"/>
    <s v="film &amp; video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5"/>
    <s v="film &amp; video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5"/>
    <s v="film &amp; video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5"/>
    <s v="film &amp; video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5"/>
    <s v="film &amp; video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film &amp; video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film &amp; video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5"/>
    <s v="film &amp; video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5"/>
    <s v="film &amp; video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5"/>
    <s v="film &amp; video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5"/>
    <s v="film &amp; video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5"/>
    <s v="film &amp; video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film &amp; video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5"/>
    <s v="film &amp; video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film &amp; video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film &amp; video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5"/>
    <s v="film &amp; video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5"/>
    <s v="film &amp; video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5"/>
    <s v="film &amp; video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5"/>
    <s v="film &amp; video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5"/>
    <s v="film &amp; video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5"/>
    <s v="film &amp; video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5"/>
    <s v="film &amp; video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5"/>
    <s v="film &amp; video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film &amp; video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film &amp; video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5"/>
    <s v="film &amp; video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film &amp; video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film &amp; video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film &amp; video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film &amp; video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5"/>
    <s v="film &amp; video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film &amp; video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5"/>
    <s v="film &amp; video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5"/>
    <s v="film &amp; video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5"/>
    <s v="film &amp; video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5"/>
    <s v="film &amp; video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5"/>
    <s v="film &amp; video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film &amp; video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5"/>
    <s v="film &amp; video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5"/>
    <s v="film &amp; video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5"/>
    <s v="film &amp; video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5"/>
    <s v="film &amp; video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5"/>
    <s v="film &amp; video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5"/>
    <s v="film &amp; video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5"/>
    <s v="film &amp; video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5"/>
    <s v="film &amp; video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film &amp; video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film &amp; video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5"/>
    <s v="film &amp; video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5"/>
    <s v="film &amp; video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5"/>
    <s v="film &amp; video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5"/>
    <s v="film &amp; video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film &amp; video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5"/>
    <s v="film &amp; video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film &amp; video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5"/>
    <s v="film &amp; video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6"/>
    <s v="theater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6"/>
    <s v="theater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6"/>
    <s v="theater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6"/>
    <s v="theater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6"/>
    <s v="theater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theater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6"/>
    <s v="theater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6"/>
    <s v="theater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6"/>
    <s v="theater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6"/>
    <s v="theater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6"/>
    <s v="theater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6"/>
    <s v="theater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6"/>
    <s v="theater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6"/>
    <s v="theater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6"/>
    <s v="theater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6"/>
    <s v="theater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6"/>
    <s v="theater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6"/>
    <s v="theater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6"/>
    <s v="theater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6"/>
    <s v="theater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7"/>
    <s v="technology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7"/>
    <s v="technology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7"/>
    <s v="technology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7"/>
    <s v="technology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7"/>
    <s v="technology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7"/>
    <s v="technology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7"/>
    <s v="technology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7"/>
    <s v="technology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7"/>
    <s v="technology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7"/>
    <s v="technology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7"/>
    <s v="technology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7"/>
    <s v="technology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7"/>
    <s v="technology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7"/>
    <s v="technology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7"/>
    <s v="technology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7"/>
    <s v="technology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7"/>
    <s v="technology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7"/>
    <s v="technology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7"/>
    <s v="technology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7"/>
    <s v="technology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7"/>
    <s v="technology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7"/>
    <s v="technology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7"/>
    <s v="technology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7"/>
    <s v="technology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7"/>
    <s v="technology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7"/>
    <s v="technology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7"/>
    <s v="technology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7"/>
    <s v="technology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7"/>
    <s v="technology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7"/>
    <s v="technology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7"/>
    <s v="technology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7"/>
    <s v="technology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7"/>
    <s v="technology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7"/>
    <s v="technology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7"/>
    <s v="technology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7"/>
    <s v="technology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7"/>
    <s v="technology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7"/>
    <s v="technology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7"/>
    <s v="technology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7"/>
    <s v="technology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7"/>
    <s v="technology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7"/>
    <s v="technology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7"/>
    <s v="technology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7"/>
    <s v="technology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7"/>
    <s v="technology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7"/>
    <s v="technology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7"/>
    <s v="technology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7"/>
    <s v="technology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7"/>
    <s v="technology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7"/>
    <s v="technology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7"/>
    <s v="technology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7"/>
    <s v="technology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7"/>
    <s v="technology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7"/>
    <s v="technology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7"/>
    <s v="technology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7"/>
    <s v="technology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7"/>
    <s v="technology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7"/>
    <s v="technology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7"/>
    <s v="technology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7"/>
    <s v="technology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7"/>
    <s v="technology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7"/>
    <s v="technology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7"/>
    <s v="technology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7"/>
    <s v="technology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7"/>
    <s v="technology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7"/>
    <s v="technology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7"/>
    <s v="technology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7"/>
    <s v="technology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7"/>
    <s v="technology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7"/>
    <s v="technology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7"/>
    <s v="technology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7"/>
    <s v="technology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7"/>
    <s v="technology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7"/>
    <s v="technology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7"/>
    <s v="technology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7"/>
    <s v="technology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7"/>
    <s v="technology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7"/>
    <s v="technology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7"/>
    <s v="technology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7"/>
    <s v="technology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7"/>
    <s v="technology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7"/>
    <s v="technology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7"/>
    <s v="technology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7"/>
    <s v="technology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7"/>
    <s v="technology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7"/>
    <s v="technology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7"/>
    <s v="technology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7"/>
    <s v="technology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7"/>
    <s v="technology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7"/>
    <s v="technology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7"/>
    <s v="technology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7"/>
    <s v="technology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7"/>
    <s v="technology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7"/>
    <s v="technology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7"/>
    <s v="technology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7"/>
    <s v="technology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7"/>
    <s v="technology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7"/>
    <s v="technology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7"/>
    <s v="technology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7"/>
    <s v="technology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8"/>
    <s v="technology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8"/>
    <s v="technology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8"/>
    <s v="technology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8"/>
    <s v="technology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8"/>
    <s v="technology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8"/>
    <s v="technology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8"/>
    <s v="technology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8"/>
    <s v="technology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8"/>
    <s v="technology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8"/>
    <s v="technology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8"/>
    <s v="technology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8"/>
    <s v="technology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8"/>
    <s v="technology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8"/>
    <s v="technology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8"/>
    <s v="technology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8"/>
    <s v="technology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8"/>
    <s v="technology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8"/>
    <s v="technology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8"/>
    <s v="technology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8"/>
    <s v="technology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8"/>
    <s v="technology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8"/>
    <s v="technology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8"/>
    <s v="technology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8"/>
    <s v="technology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8"/>
    <s v="technology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8"/>
    <s v="technology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8"/>
    <s v="technology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8"/>
    <s v="technology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8"/>
    <s v="technology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8"/>
    <s v="technology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8"/>
    <s v="technology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8"/>
    <s v="technology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8"/>
    <s v="technology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8"/>
    <s v="technology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8"/>
    <s v="technology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8"/>
    <s v="technology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8"/>
    <s v="technology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8"/>
    <s v="technology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8"/>
    <s v="technology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8"/>
    <s v="technology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8"/>
    <s v="technology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8"/>
    <s v="technology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8"/>
    <s v="technology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8"/>
    <s v="technology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8"/>
    <s v="technology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8"/>
    <s v="technology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8"/>
    <s v="technology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8"/>
    <s v="technology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8"/>
    <s v="technology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8"/>
    <s v="technology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8"/>
    <s v="technology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8"/>
    <s v="technology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8"/>
    <s v="technology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8"/>
    <s v="technology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8"/>
    <s v="technology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8"/>
    <s v="technology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8"/>
    <s v="technology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8"/>
    <s v="technology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8"/>
    <s v="technology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8"/>
    <s v="technology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8"/>
    <s v="technology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8"/>
    <s v="technology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8"/>
    <s v="technology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8"/>
    <s v="technology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8"/>
    <s v="technology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8"/>
    <s v="technology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8"/>
    <s v="technology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8"/>
    <s v="technology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8"/>
    <s v="technology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8"/>
    <s v="technology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8"/>
    <s v="technology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8"/>
    <s v="technology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8"/>
    <s v="technology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8"/>
    <s v="technology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8"/>
    <s v="technology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8"/>
    <s v="technology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8"/>
    <s v="technology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8"/>
    <s v="technology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8"/>
    <s v="technology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8"/>
    <s v="technology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9"/>
    <s v="publishing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9"/>
    <s v="publishing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9"/>
    <s v="publishing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9"/>
    <s v="publishing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9"/>
    <s v="publishing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9"/>
    <s v="publishing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9"/>
    <s v="publishing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9"/>
    <s v="publishing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9"/>
    <s v="publishing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9"/>
    <s v="publishing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9"/>
    <s v="publishing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9"/>
    <s v="publishing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9"/>
    <s v="publishing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9"/>
    <s v="publishing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9"/>
    <s v="publishing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9"/>
    <s v="publishing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9"/>
    <s v="publishing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9"/>
    <s v="publishing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9"/>
    <s v="publishing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9"/>
    <s v="publishing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9"/>
    <s v="publishing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9"/>
    <s v="publishing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9"/>
    <s v="publishing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9"/>
    <s v="publishing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9"/>
    <s v="publishing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9"/>
    <s v="publishing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9"/>
    <s v="publishing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9"/>
    <s v="publishing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9"/>
    <s v="publishing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9"/>
    <s v="publishing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9"/>
    <s v="publishing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9"/>
    <s v="publishing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9"/>
    <s v="publishing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9"/>
    <s v="publishing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9"/>
    <s v="publishing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9"/>
    <s v="publishing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9"/>
    <s v="publishing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9"/>
    <s v="publishing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9"/>
    <s v="publishing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9"/>
    <s v="publishing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0"/>
    <s v="publishing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10"/>
    <s v="publishing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0"/>
    <s v="publishing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10"/>
    <s v="publishing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0"/>
    <s v="publishing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10"/>
    <s v="publishing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0"/>
    <s v="publishing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10"/>
    <s v="publishing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0"/>
    <s v="publishing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10"/>
    <s v="publishing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0"/>
    <s v="publishing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10"/>
    <s v="publishing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10"/>
    <s v="publishing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10"/>
    <s v="publishing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10"/>
    <s v="publishing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10"/>
    <s v="publishing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10"/>
    <s v="publishing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10"/>
    <s v="publishing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10"/>
    <s v="publishing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10"/>
    <s v="publishing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11"/>
    <s v="music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11"/>
    <s v="music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1"/>
    <s v="music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11"/>
    <s v="music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11"/>
    <s v="music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11"/>
    <s v="music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11"/>
    <s v="music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11"/>
    <s v="music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11"/>
    <s v="music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11"/>
    <s v="music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11"/>
    <s v="music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11"/>
    <s v="music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11"/>
    <s v="music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11"/>
    <s v="music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11"/>
    <s v="music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11"/>
    <s v="music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11"/>
    <s v="music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11"/>
    <s v="music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11"/>
    <s v="music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11"/>
    <s v="music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11"/>
    <s v="music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11"/>
    <s v="music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11"/>
    <s v="music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11"/>
    <s v="music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11"/>
    <s v="music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11"/>
    <s v="music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11"/>
    <s v="music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11"/>
    <s v="music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11"/>
    <s v="music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11"/>
    <s v="music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11"/>
    <s v="music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11"/>
    <s v="music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11"/>
    <s v="music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11"/>
    <s v="music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11"/>
    <s v="music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11"/>
    <s v="music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11"/>
    <s v="music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11"/>
    <s v="music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11"/>
    <s v="music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11"/>
    <s v="music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11"/>
    <s v="music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11"/>
    <s v="music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11"/>
    <s v="music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11"/>
    <s v="music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11"/>
    <s v="music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11"/>
    <s v="music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11"/>
    <s v="music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11"/>
    <s v="music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11"/>
    <s v="music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1"/>
    <s v="music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11"/>
    <s v="music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11"/>
    <s v="music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11"/>
    <s v="music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11"/>
    <s v="music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11"/>
    <s v="music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11"/>
    <s v="music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11"/>
    <s v="music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11"/>
    <s v="music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11"/>
    <s v="music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11"/>
    <s v="music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12"/>
    <s v="music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12"/>
    <s v="music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12"/>
    <s v="music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12"/>
    <s v="music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12"/>
    <s v="music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12"/>
    <s v="music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12"/>
    <s v="music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2"/>
    <s v="music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2"/>
    <s v="music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12"/>
    <s v="music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12"/>
    <s v="music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12"/>
    <s v="music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12"/>
    <s v="music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2"/>
    <s v="music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12"/>
    <s v="music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12"/>
    <s v="music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12"/>
    <s v="music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2"/>
    <s v="music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12"/>
    <s v="music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12"/>
    <s v="music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13"/>
    <s v="music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13"/>
    <s v="music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13"/>
    <s v="music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13"/>
    <s v="music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13"/>
    <s v="music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13"/>
    <s v="music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13"/>
    <s v="music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13"/>
    <s v="music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13"/>
    <s v="music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13"/>
    <s v="music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13"/>
    <s v="music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13"/>
    <s v="music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13"/>
    <s v="music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13"/>
    <s v="music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13"/>
    <s v="music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13"/>
    <s v="music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13"/>
    <s v="music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13"/>
    <s v="music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13"/>
    <s v="music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13"/>
    <s v="music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14"/>
    <s v="music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14"/>
    <s v="music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14"/>
    <s v="music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14"/>
    <s v="music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14"/>
    <s v="music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14"/>
    <s v="music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14"/>
    <s v="music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14"/>
    <s v="music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14"/>
    <s v="music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14"/>
    <s v="music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14"/>
    <s v="music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14"/>
    <s v="music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14"/>
    <s v="music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14"/>
    <s v="music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14"/>
    <s v="music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14"/>
    <s v="music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14"/>
    <s v="music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14"/>
    <s v="music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14"/>
    <s v="music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14"/>
    <s v="music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13"/>
    <s v="music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13"/>
    <s v="music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13"/>
    <s v="music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13"/>
    <s v="music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13"/>
    <s v="music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13"/>
    <s v="music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13"/>
    <s v="music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13"/>
    <s v="music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13"/>
    <s v="music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13"/>
    <s v="music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13"/>
    <s v="music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13"/>
    <s v="music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13"/>
    <s v="music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13"/>
    <s v="music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13"/>
    <s v="music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13"/>
    <s v="music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13"/>
    <s v="music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13"/>
    <s v="music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13"/>
    <s v="music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13"/>
    <s v="music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13"/>
    <s v="music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13"/>
    <s v="music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13"/>
    <s v="music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13"/>
    <s v="music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13"/>
    <s v="music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13"/>
    <s v="music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13"/>
    <s v="music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13"/>
    <s v="music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13"/>
    <s v="music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13"/>
    <s v="music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13"/>
    <s v="music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13"/>
    <s v="music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13"/>
    <s v="music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13"/>
    <s v="music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13"/>
    <s v="music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13"/>
    <s v="music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13"/>
    <s v="music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13"/>
    <s v="music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13"/>
    <s v="music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13"/>
    <s v="music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8"/>
    <s v="technology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8"/>
    <s v="technology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8"/>
    <s v="technology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8"/>
    <s v="technology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8"/>
    <s v="technology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8"/>
    <s v="technology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8"/>
    <s v="technology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8"/>
    <s v="technology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8"/>
    <s v="technology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8"/>
    <s v="technology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8"/>
    <s v="technology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8"/>
    <s v="technology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8"/>
    <s v="technology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8"/>
    <s v="technology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8"/>
    <s v="technology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8"/>
    <s v="technology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8"/>
    <s v="technology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8"/>
    <s v="technology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8"/>
    <s v="technology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8"/>
    <s v="technology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8"/>
    <s v="technology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8"/>
    <s v="technology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8"/>
    <s v="technology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8"/>
    <s v="technology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8"/>
    <s v="technology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8"/>
    <s v="technology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8"/>
    <s v="technology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8"/>
    <s v="technology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8"/>
    <s v="technology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8"/>
    <s v="technology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8"/>
    <s v="technology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8"/>
    <s v="technology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8"/>
    <s v="technology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8"/>
    <s v="technology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8"/>
    <s v="technology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8"/>
    <s v="technology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8"/>
    <s v="technology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8"/>
    <s v="technology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8"/>
    <s v="technology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8"/>
    <s v="technology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8"/>
    <s v="technology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8"/>
    <s v="technology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8"/>
    <s v="technology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8"/>
    <s v="technology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8"/>
    <s v="technology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8"/>
    <s v="technology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8"/>
    <s v="technology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8"/>
    <s v="technology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8"/>
    <s v="technology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8"/>
    <s v="technology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8"/>
    <s v="technology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8"/>
    <s v="technology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8"/>
    <s v="technology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8"/>
    <s v="technology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8"/>
    <s v="technology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8"/>
    <s v="technology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8"/>
    <s v="technology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8"/>
    <s v="technology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8"/>
    <s v="technology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8"/>
    <s v="technology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8"/>
    <s v="technology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8"/>
    <s v="technology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8"/>
    <s v="technology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8"/>
    <s v="technology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8"/>
    <s v="technology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8"/>
    <s v="technology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8"/>
    <s v="technology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8"/>
    <s v="technology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8"/>
    <s v="technology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8"/>
    <s v="technology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8"/>
    <s v="technology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8"/>
    <s v="technology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8"/>
    <s v="technology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8"/>
    <s v="technology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8"/>
    <s v="technology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8"/>
    <s v="technology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8"/>
    <s v="technology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8"/>
    <s v="technology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8"/>
    <s v="technology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8"/>
    <s v="technology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15"/>
    <s v="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15"/>
    <s v="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15"/>
    <s v="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15"/>
    <s v="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15"/>
    <s v="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15"/>
    <s v="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15"/>
    <s v="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15"/>
    <s v="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15"/>
    <s v="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15"/>
    <s v="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15"/>
    <s v="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15"/>
    <s v="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15"/>
    <s v="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15"/>
    <s v="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15"/>
    <s v="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15"/>
    <s v="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15"/>
    <s v="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15"/>
    <s v="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15"/>
    <s v="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15"/>
    <s v="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16"/>
    <s v="journalism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6"/>
    <s v="journalism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16"/>
    <s v="journalism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16"/>
    <s v="journalism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16"/>
    <s v="journalism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16"/>
    <s v="journalism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6"/>
    <s v="journalism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16"/>
    <s v="journalism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16"/>
    <s v="journalism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6"/>
    <s v="journalism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6"/>
    <s v="journalism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6"/>
    <s v="journalism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6"/>
    <s v="journalism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6"/>
    <s v="journalism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6"/>
    <s v="journalism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6"/>
    <s v="journalism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6"/>
    <s v="journalism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6"/>
    <s v="journalism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6"/>
    <s v="journalism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6"/>
    <s v="journalism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6"/>
    <s v="journalism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6"/>
    <s v="journalism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16"/>
    <s v="journalism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6"/>
    <s v="journalism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17"/>
    <s v="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17"/>
    <s v="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17"/>
    <s v="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7"/>
    <s v="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17"/>
    <s v="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17"/>
    <s v="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17"/>
    <s v="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7"/>
    <s v="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17"/>
    <s v="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17"/>
    <s v="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17"/>
    <s v="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17"/>
    <s v="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17"/>
    <s v="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17"/>
    <s v="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17"/>
    <s v="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17"/>
    <s v="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17"/>
    <s v="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17"/>
    <s v="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17"/>
    <s v="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17"/>
    <s v="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7"/>
    <s v="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17"/>
    <s v="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17"/>
    <s v="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7"/>
    <s v="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17"/>
    <s v="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17"/>
    <s v="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17"/>
    <s v="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17"/>
    <s v="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17"/>
    <s v="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17"/>
    <s v="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17"/>
    <s v="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17"/>
    <s v="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17"/>
    <s v="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17"/>
    <s v="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17"/>
    <s v="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17"/>
    <s v="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17"/>
    <s v="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17"/>
    <s v="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17"/>
    <s v="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17"/>
    <s v="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17"/>
    <s v="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17"/>
    <s v="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17"/>
    <s v="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7"/>
    <s v="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17"/>
    <s v="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17"/>
    <s v="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17"/>
    <s v="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17"/>
    <s v="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17"/>
    <s v="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17"/>
    <s v="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17"/>
    <s v="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17"/>
    <s v="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17"/>
    <s v="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17"/>
    <s v="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17"/>
    <s v="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17"/>
    <s v="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7"/>
    <s v="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17"/>
    <s v="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7"/>
    <s v="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17"/>
    <s v="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18"/>
    <s v="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8"/>
    <s v="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18"/>
    <s v="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18"/>
    <s v="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18"/>
    <s v="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18"/>
    <s v="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18"/>
    <s v="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8"/>
    <s v="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18"/>
    <s v="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18"/>
    <s v="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18"/>
    <s v="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8"/>
    <s v="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18"/>
    <s v="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18"/>
    <s v="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18"/>
    <s v="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18"/>
    <s v="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8"/>
    <s v="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8"/>
    <s v="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8"/>
    <s v="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18"/>
    <s v="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9"/>
    <s v="food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19"/>
    <s v="food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19"/>
    <s v="food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9"/>
    <s v="food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19"/>
    <s v="food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19"/>
    <s v="food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19"/>
    <s v="food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9"/>
    <s v="food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19"/>
    <s v="food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19"/>
    <s v="food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19"/>
    <s v="food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19"/>
    <s v="food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9"/>
    <s v="food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19"/>
    <s v="food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19"/>
    <s v="food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9"/>
    <s v="food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19"/>
    <s v="food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9"/>
    <s v="food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19"/>
    <s v="food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9"/>
    <s v="food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9"/>
    <s v="food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19"/>
    <s v="food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19"/>
    <s v="food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19"/>
    <s v="food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19"/>
    <s v="food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19"/>
    <s v="food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19"/>
    <s v="food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19"/>
    <s v="food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9"/>
    <s v="food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19"/>
    <s v="food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19"/>
    <s v="food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19"/>
    <s v="food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19"/>
    <s v="food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9"/>
    <s v="food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19"/>
    <s v="food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19"/>
    <s v="food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19"/>
    <s v="food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19"/>
    <s v="food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19"/>
    <s v="food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19"/>
    <s v="food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20"/>
    <s v="photography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20"/>
    <s v="photography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20"/>
    <s v="photography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20"/>
    <s v="photography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20"/>
    <s v="photography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20"/>
    <s v="photography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20"/>
    <s v="photography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20"/>
    <s v="photography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20"/>
    <s v="photography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20"/>
    <s v="photography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20"/>
    <s v="photography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20"/>
    <s v="photography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20"/>
    <s v="photography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20"/>
    <s v="photography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20"/>
    <s v="photography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20"/>
    <s v="photography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20"/>
    <s v="photography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20"/>
    <s v="photography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20"/>
    <s v="photography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20"/>
    <s v="photography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20"/>
    <s v="photography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20"/>
    <s v="photography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20"/>
    <s v="photography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20"/>
    <s v="photography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20"/>
    <s v="photography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20"/>
    <s v="photography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20"/>
    <s v="photography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20"/>
    <s v="photography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20"/>
    <s v="photography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20"/>
    <s v="photography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20"/>
    <s v="photography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20"/>
    <s v="photography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20"/>
    <s v="photography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20"/>
    <s v="photography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20"/>
    <s v="photography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20"/>
    <s v="photography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20"/>
    <s v="photography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20"/>
    <s v="photography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20"/>
    <s v="photography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20"/>
    <s v="photography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21"/>
    <s v="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21"/>
    <s v="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21"/>
    <s v="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1"/>
    <s v="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21"/>
    <s v="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21"/>
    <s v="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1"/>
    <s v="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1"/>
    <s v="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21"/>
    <s v="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21"/>
    <s v="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1"/>
    <s v="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21"/>
    <s v="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1"/>
    <s v="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1"/>
    <s v="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21"/>
    <s v="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1"/>
    <s v="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21"/>
    <s v="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21"/>
    <s v="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21"/>
    <s v="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21"/>
    <s v="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11"/>
    <s v="music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11"/>
    <s v="music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11"/>
    <s v="music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11"/>
    <s v="music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11"/>
    <s v="music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11"/>
    <s v="music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11"/>
    <s v="music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11"/>
    <s v="music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11"/>
    <s v="music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11"/>
    <s v="music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11"/>
    <s v="music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11"/>
    <s v="music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11"/>
    <s v="music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11"/>
    <s v="music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11"/>
    <s v="music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11"/>
    <s v="music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11"/>
    <s v="music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11"/>
    <s v="music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11"/>
    <s v="music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11"/>
    <s v="music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11"/>
    <s v="music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11"/>
    <s v="music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11"/>
    <s v="music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11"/>
    <s v="music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11"/>
    <s v="music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11"/>
    <s v="music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11"/>
    <s v="music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11"/>
    <s v="music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11"/>
    <s v="music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11"/>
    <s v="music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11"/>
    <s v="music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11"/>
    <s v="music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11"/>
    <s v="music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11"/>
    <s v="music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11"/>
    <s v="music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11"/>
    <s v="music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11"/>
    <s v="music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11"/>
    <s v="music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11"/>
    <s v="music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11"/>
    <s v="music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6"/>
    <s v="theater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6"/>
    <s v="theater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6"/>
    <s v="theater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theater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6"/>
    <s v="theater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6"/>
    <s v="theater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6"/>
    <s v="theater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6"/>
    <s v="theater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6"/>
    <s v="theater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6"/>
    <s v="theater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6"/>
    <s v="theater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6"/>
    <s v="theater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6"/>
    <s v="theater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6"/>
    <s v="theater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6"/>
    <s v="theater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theater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theater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6"/>
    <s v="theater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theater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6"/>
    <s v="theater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8"/>
    <s v="technology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8"/>
    <s v="technology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8"/>
    <s v="technology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8"/>
    <s v="technology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8"/>
    <s v="technology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8"/>
    <s v="technology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8"/>
    <s v="technology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8"/>
    <s v="technology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8"/>
    <s v="technology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8"/>
    <s v="technology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8"/>
    <s v="technology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8"/>
    <s v="technology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8"/>
    <s v="technology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8"/>
    <s v="technology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8"/>
    <s v="technology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8"/>
    <s v="technology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8"/>
    <s v="technology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8"/>
    <s v="technology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8"/>
    <s v="technology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8"/>
    <s v="technology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8"/>
    <s v="technology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8"/>
    <s v="technology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8"/>
    <s v="technology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8"/>
    <s v="technology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8"/>
    <s v="technology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8"/>
    <s v="technology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8"/>
    <s v="technology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8"/>
    <s v="technology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8"/>
    <s v="technology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8"/>
    <s v="technology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8"/>
    <s v="technology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8"/>
    <s v="technology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8"/>
    <s v="technology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8"/>
    <s v="technology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8"/>
    <s v="technology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8"/>
    <s v="technology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8"/>
    <s v="technology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8"/>
    <s v="technology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8"/>
    <s v="technology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8"/>
    <s v="technology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9"/>
    <s v="publishing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9"/>
    <s v="publishing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9"/>
    <s v="publishing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9"/>
    <s v="publishing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9"/>
    <s v="publishing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9"/>
    <s v="publishing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9"/>
    <s v="publishing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9"/>
    <s v="publishing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9"/>
    <s v="publishing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9"/>
    <s v="publishing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9"/>
    <s v="publishing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9"/>
    <s v="publishing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9"/>
    <s v="publishing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9"/>
    <s v="publishing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9"/>
    <s v="publishing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9"/>
    <s v="publishing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9"/>
    <s v="publishing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9"/>
    <s v="publishing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9"/>
    <s v="publishing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9"/>
    <s v="publishing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11"/>
    <s v="music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11"/>
    <s v="music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11"/>
    <s v="music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11"/>
    <s v="music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11"/>
    <s v="music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11"/>
    <s v="music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11"/>
    <s v="music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11"/>
    <s v="music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1"/>
    <s v="music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11"/>
    <s v="music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11"/>
    <s v="music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11"/>
    <s v="music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11"/>
    <s v="music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11"/>
    <s v="music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11"/>
    <s v="music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11"/>
    <s v="music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1"/>
    <s v="music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11"/>
    <s v="music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11"/>
    <s v="music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11"/>
    <s v="music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11"/>
    <s v="music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11"/>
    <s v="music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11"/>
    <s v="music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11"/>
    <s v="music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11"/>
    <s v="music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11"/>
    <s v="music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11"/>
    <s v="music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11"/>
    <s v="music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11"/>
    <s v="music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11"/>
    <s v="music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11"/>
    <s v="music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11"/>
    <s v="music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11"/>
    <s v="music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11"/>
    <s v="music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11"/>
    <s v="music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11"/>
    <s v="music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11"/>
    <s v="music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11"/>
    <s v="music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11"/>
    <s v="music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11"/>
    <s v="music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22"/>
    <s v="publishing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22"/>
    <s v="publishing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22"/>
    <s v="publishing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22"/>
    <s v="publishing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22"/>
    <s v="publishing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22"/>
    <s v="publishing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22"/>
    <s v="publishing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22"/>
    <s v="publishing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22"/>
    <s v="publishing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2"/>
    <s v="publishing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22"/>
    <s v="publishing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22"/>
    <s v="publishing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22"/>
    <s v="publishing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22"/>
    <s v="publishing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22"/>
    <s v="publishing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22"/>
    <s v="publishing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22"/>
    <s v="publishing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22"/>
    <s v="publishing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22"/>
    <s v="publishing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22"/>
    <s v="publishing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22"/>
    <s v="publishing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22"/>
    <s v="publishing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22"/>
    <s v="publishing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22"/>
    <s v="publishing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22"/>
    <s v="publishing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22"/>
    <s v="publishing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22"/>
    <s v="publishing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22"/>
    <s v="publishing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22"/>
    <s v="publishing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22"/>
    <s v="publishing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22"/>
    <s v="publishing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22"/>
    <s v="publishing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22"/>
    <s v="publishing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22"/>
    <s v="publishing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2"/>
    <s v="publishing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22"/>
    <s v="publishing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22"/>
    <s v="publishing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22"/>
    <s v="publishing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22"/>
    <s v="publishing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22"/>
    <s v="publishing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22"/>
    <s v="publishing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22"/>
    <s v="publishing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22"/>
    <s v="publishing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22"/>
    <s v="publishing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22"/>
    <s v="publishing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22"/>
    <s v="publishing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22"/>
    <s v="publishing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22"/>
    <s v="publishing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22"/>
    <s v="publishing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22"/>
    <s v="publishing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22"/>
    <s v="publishing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22"/>
    <s v="publishing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22"/>
    <s v="publishing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22"/>
    <s v="publishing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22"/>
    <s v="publishing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22"/>
    <s v="publishing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22"/>
    <s v="publishing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23"/>
    <s v="publishing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23"/>
    <s v="publishing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23"/>
    <s v="publishing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23"/>
    <s v="publishing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23"/>
    <s v="publishing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23"/>
    <s v="publishing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23"/>
    <s v="publishing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23"/>
    <s v="publishing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23"/>
    <s v="publishing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23"/>
    <s v="publishing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23"/>
    <s v="publishing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23"/>
    <s v="publishing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23"/>
    <s v="publishing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23"/>
    <s v="publishing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23"/>
    <s v="publishing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23"/>
    <s v="publishing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23"/>
    <s v="publishing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23"/>
    <s v="publishing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23"/>
    <s v="publishing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23"/>
    <s v="publishing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10"/>
    <s v="publishing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10"/>
    <s v="publishing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10"/>
    <s v="publishing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0"/>
    <s v="publishing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10"/>
    <s v="publishing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10"/>
    <s v="publishing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0"/>
    <s v="publishing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10"/>
    <s v="publishing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0"/>
    <s v="publishing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10"/>
    <s v="publishing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10"/>
    <s v="publishing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10"/>
    <s v="publishing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0"/>
    <s v="publishing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10"/>
    <s v="publishing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0"/>
    <s v="publishing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0"/>
    <s v="publishing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10"/>
    <s v="publishing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10"/>
    <s v="publishing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10"/>
    <s v="publishing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10"/>
    <s v="publishing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20"/>
    <s v="photography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20"/>
    <s v="photography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20"/>
    <s v="photography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20"/>
    <s v="photography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20"/>
    <s v="photography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20"/>
    <s v="photography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20"/>
    <s v="photography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20"/>
    <s v="photography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20"/>
    <s v="photography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20"/>
    <s v="photography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20"/>
    <s v="photography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20"/>
    <s v="photography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20"/>
    <s v="photography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20"/>
    <s v="photography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20"/>
    <s v="photography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20"/>
    <s v="photography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20"/>
    <s v="photography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20"/>
    <s v="photography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20"/>
    <s v="photography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20"/>
    <s v="photography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20"/>
    <s v="photography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20"/>
    <s v="photography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20"/>
    <s v="photography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20"/>
    <s v="photography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20"/>
    <s v="photography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20"/>
    <s v="photography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20"/>
    <s v="photography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20"/>
    <s v="photography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20"/>
    <s v="photography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20"/>
    <s v="photography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20"/>
    <s v="photography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20"/>
    <s v="photography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20"/>
    <s v="photography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20"/>
    <s v="photography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20"/>
    <s v="photography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20"/>
    <s v="photography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20"/>
    <s v="photography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20"/>
    <s v="photography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20"/>
    <s v="photography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20"/>
    <s v="photography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24"/>
    <s v="photography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4"/>
    <s v="photography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24"/>
    <s v="photography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4"/>
    <s v="photography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24"/>
    <s v="photography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24"/>
    <s v="photography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4"/>
    <s v="photography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24"/>
    <s v="photography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24"/>
    <s v="photography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24"/>
    <s v="photography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4"/>
    <s v="photography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24"/>
    <s v="photography"/>
    <x v="3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4"/>
    <s v="photography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4"/>
    <s v="photography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4"/>
    <s v="photography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24"/>
    <s v="photography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4"/>
    <s v="photography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24"/>
    <s v="photography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24"/>
    <s v="photography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24"/>
    <s v="photography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25"/>
    <s v="publishing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25"/>
    <s v="publishing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25"/>
    <s v="publishing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25"/>
    <s v="publishing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25"/>
    <s v="publishing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25"/>
    <s v="publishing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25"/>
    <s v="publishing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25"/>
    <s v="publishing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25"/>
    <s v="publishing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25"/>
    <s v="publishing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25"/>
    <s v="publishing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25"/>
    <s v="publishing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25"/>
    <s v="publishing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25"/>
    <s v="publishing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25"/>
    <s v="publishing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25"/>
    <s v="publishing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25"/>
    <s v="publishing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25"/>
    <s v="publishing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25"/>
    <s v="publishing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25"/>
    <s v="publishing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26"/>
    <s v="photography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26"/>
    <s v="photography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26"/>
    <s v="photography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6"/>
    <s v="photography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26"/>
    <s v="photography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6"/>
    <s v="photography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26"/>
    <s v="photography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6"/>
    <s v="photography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6"/>
    <s v="photography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26"/>
    <s v="photography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26"/>
    <s v="photography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6"/>
    <s v="photography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26"/>
    <s v="photography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26"/>
    <s v="photography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26"/>
    <s v="photography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26"/>
    <s v="photography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6"/>
    <s v="photography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26"/>
    <s v="photography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6"/>
    <s v="photography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26"/>
    <s v="photography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11"/>
    <s v="music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11"/>
    <s v="music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11"/>
    <s v="music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11"/>
    <s v="music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11"/>
    <s v="music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11"/>
    <s v="music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11"/>
    <s v="music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11"/>
    <s v="music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11"/>
    <s v="music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11"/>
    <s v="music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11"/>
    <s v="music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11"/>
    <s v="music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11"/>
    <s v="music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11"/>
    <s v="music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11"/>
    <s v="music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11"/>
    <s v="music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11"/>
    <s v="music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11"/>
    <s v="music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11"/>
    <s v="music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11"/>
    <s v="music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11"/>
    <s v="music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11"/>
    <s v="music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11"/>
    <s v="music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1"/>
    <s v="music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11"/>
    <s v="music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11"/>
    <s v="music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11"/>
    <s v="music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11"/>
    <s v="music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11"/>
    <s v="music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11"/>
    <s v="music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11"/>
    <s v="music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11"/>
    <s v="music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11"/>
    <s v="music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11"/>
    <s v="music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11"/>
    <s v="music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11"/>
    <s v="music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11"/>
    <s v="music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11"/>
    <s v="music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11"/>
    <s v="music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11"/>
    <s v="music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7"/>
    <s v="music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7"/>
    <s v="music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7"/>
    <s v="music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7"/>
    <s v="music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7"/>
    <s v="music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7"/>
    <s v="music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7"/>
    <s v="music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7"/>
    <s v="music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7"/>
    <s v="music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7"/>
    <s v="music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7"/>
    <s v="music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7"/>
    <s v="music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7"/>
    <s v="music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7"/>
    <s v="music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7"/>
    <s v="music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7"/>
    <s v="music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7"/>
    <s v="music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7"/>
    <s v="music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7"/>
    <s v="music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7"/>
    <s v="music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7"/>
    <s v="music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7"/>
    <s v="music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7"/>
    <s v="music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7"/>
    <s v="music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7"/>
    <s v="music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7"/>
    <s v="music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7"/>
    <s v="music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7"/>
    <s v="music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7"/>
    <s v="music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7"/>
    <s v="music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7"/>
    <s v="music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7"/>
    <s v="music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7"/>
    <s v="music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7"/>
    <s v="music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7"/>
    <s v="music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7"/>
    <s v="music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7"/>
    <s v="music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7"/>
    <s v="music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7"/>
    <s v="music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7"/>
    <s v="music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28"/>
    <s v="music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8"/>
    <s v="music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28"/>
    <s v="music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28"/>
    <s v="music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28"/>
    <s v="music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28"/>
    <s v="music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28"/>
    <s v="music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28"/>
    <s v="music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28"/>
    <s v="music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28"/>
    <s v="music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28"/>
    <s v="music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28"/>
    <s v="music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28"/>
    <s v="music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28"/>
    <s v="music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28"/>
    <s v="music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8"/>
    <s v="music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28"/>
    <s v="music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8"/>
    <s v="music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28"/>
    <s v="music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28"/>
    <s v="music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28"/>
    <s v="music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28"/>
    <s v="music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28"/>
    <s v="music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28"/>
    <s v="music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28"/>
    <s v="music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28"/>
    <s v="music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28"/>
    <s v="music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28"/>
    <s v="music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28"/>
    <s v="music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28"/>
    <s v="music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28"/>
    <s v="music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28"/>
    <s v="music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28"/>
    <s v="music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28"/>
    <s v="music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28"/>
    <s v="music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28"/>
    <s v="music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28"/>
    <s v="music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28"/>
    <s v="music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28"/>
    <s v="music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28"/>
    <s v="music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28"/>
    <s v="music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28"/>
    <s v="music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28"/>
    <s v="music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28"/>
    <s v="music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28"/>
    <s v="music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28"/>
    <s v="music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28"/>
    <s v="music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28"/>
    <s v="music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28"/>
    <s v="music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28"/>
    <s v="music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28"/>
    <s v="music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28"/>
    <s v="music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28"/>
    <s v="music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28"/>
    <s v="music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8"/>
    <s v="music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28"/>
    <s v="music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28"/>
    <s v="music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28"/>
    <s v="music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28"/>
    <s v="music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28"/>
    <s v="music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20"/>
    <s v="photography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20"/>
    <s v="photography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20"/>
    <s v="photography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20"/>
    <s v="photography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20"/>
    <s v="photography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20"/>
    <s v="photography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20"/>
    <s v="photography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20"/>
    <s v="photography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20"/>
    <s v="photography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20"/>
    <s v="photography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20"/>
    <s v="photography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20"/>
    <s v="photography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20"/>
    <s v="photography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20"/>
    <s v="photography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0"/>
    <s v="photography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20"/>
    <s v="photography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20"/>
    <s v="photography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20"/>
    <s v="photography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20"/>
    <s v="photography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20"/>
    <s v="photography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20"/>
    <s v="photography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0"/>
    <s v="photography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20"/>
    <s v="photography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20"/>
    <s v="photography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20"/>
    <s v="photography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0"/>
    <s v="photography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20"/>
    <s v="photography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20"/>
    <s v="photography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20"/>
    <s v="photography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20"/>
    <s v="photography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20"/>
    <s v="photography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20"/>
    <s v="photography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20"/>
    <s v="photography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20"/>
    <s v="photography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20"/>
    <s v="photography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20"/>
    <s v="photography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20"/>
    <s v="photography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20"/>
    <s v="photography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20"/>
    <s v="photography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20"/>
    <s v="photography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20"/>
    <s v="photography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20"/>
    <s v="photography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20"/>
    <s v="photography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20"/>
    <s v="photography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20"/>
    <s v="photography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20"/>
    <s v="photography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20"/>
    <s v="photography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20"/>
    <s v="photography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20"/>
    <s v="photography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20"/>
    <s v="photography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20"/>
    <s v="photography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20"/>
    <s v="photography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20"/>
    <s v="photography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20"/>
    <s v="photography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20"/>
    <s v="photography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20"/>
    <s v="photography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20"/>
    <s v="photography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20"/>
    <s v="photography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20"/>
    <s v="photography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20"/>
    <s v="photography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20"/>
    <s v="photography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20"/>
    <s v="photography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20"/>
    <s v="photography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20"/>
    <s v="photography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20"/>
    <s v="photography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20"/>
    <s v="photography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20"/>
    <s v="photography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20"/>
    <s v="photography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20"/>
    <s v="photography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20"/>
    <s v="photography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20"/>
    <s v="photography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20"/>
    <s v="photography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0"/>
    <s v="photography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20"/>
    <s v="photography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0"/>
    <s v="photography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20"/>
    <s v="photography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20"/>
    <s v="photography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0"/>
    <s v="photography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20"/>
    <s v="photography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20"/>
    <s v="photography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11"/>
    <s v="music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11"/>
    <s v="music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11"/>
    <s v="music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11"/>
    <s v="music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11"/>
    <s v="music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11"/>
    <s v="music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11"/>
    <s v="music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11"/>
    <s v="music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11"/>
    <s v="music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11"/>
    <s v="music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11"/>
    <s v="music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11"/>
    <s v="music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11"/>
    <s v="music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11"/>
    <s v="music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11"/>
    <s v="music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11"/>
    <s v="music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11"/>
    <s v="music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11"/>
    <s v="music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11"/>
    <s v="music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11"/>
    <s v="music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11"/>
    <s v="music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11"/>
    <s v="music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11"/>
    <s v="music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11"/>
    <s v="music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11"/>
    <s v="music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11"/>
    <s v="music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11"/>
    <s v="music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11"/>
    <s v="music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11"/>
    <s v="music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11"/>
    <s v="music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11"/>
    <s v="music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11"/>
    <s v="music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11"/>
    <s v="music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11"/>
    <s v="music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11"/>
    <s v="music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11"/>
    <s v="music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11"/>
    <s v="music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11"/>
    <s v="music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11"/>
    <s v="music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11"/>
    <s v="music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8"/>
    <s v="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18"/>
    <s v="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18"/>
    <s v="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18"/>
    <s v="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18"/>
    <s v="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18"/>
    <s v="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18"/>
    <s v="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18"/>
    <s v="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8"/>
    <s v="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18"/>
    <s v="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18"/>
    <s v="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18"/>
    <s v="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18"/>
    <s v="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18"/>
    <s v="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18"/>
    <s v="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8"/>
    <s v="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8"/>
    <s v="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8"/>
    <s v="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18"/>
    <s v="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18"/>
    <s v="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14"/>
    <s v="music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14"/>
    <s v="music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14"/>
    <s v="music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14"/>
    <s v="music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14"/>
    <s v="music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14"/>
    <s v="music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14"/>
    <s v="music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14"/>
    <s v="music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14"/>
    <s v="music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14"/>
    <s v="music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14"/>
    <s v="music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14"/>
    <s v="music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14"/>
    <s v="music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14"/>
    <s v="music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14"/>
    <s v="music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14"/>
    <s v="music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14"/>
    <s v="music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14"/>
    <s v="music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14"/>
    <s v="music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14"/>
    <s v="music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9"/>
    <s v="technology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9"/>
    <s v="technology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9"/>
    <s v="technology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9"/>
    <s v="technology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9"/>
    <s v="technology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9"/>
    <s v="technology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9"/>
    <s v="technology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9"/>
    <s v="technology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9"/>
    <s v="technology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9"/>
    <s v="technology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9"/>
    <s v="technology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9"/>
    <s v="technology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9"/>
    <s v="technology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9"/>
    <s v="technology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9"/>
    <s v="technology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9"/>
    <s v="technology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9"/>
    <s v="technology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9"/>
    <s v="technology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9"/>
    <s v="technology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9"/>
    <s v="technology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14"/>
    <s v="music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14"/>
    <s v="music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14"/>
    <s v="music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14"/>
    <s v="music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14"/>
    <s v="music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14"/>
    <s v="music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14"/>
    <s v="music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14"/>
    <s v="music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14"/>
    <s v="music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14"/>
    <s v="music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14"/>
    <s v="music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14"/>
    <s v="music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14"/>
    <s v="music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14"/>
    <s v="music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14"/>
    <s v="music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14"/>
    <s v="music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14"/>
    <s v="music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14"/>
    <s v="music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14"/>
    <s v="music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14"/>
    <s v="music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30"/>
    <s v="technology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30"/>
    <s v="technology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30"/>
    <s v="technology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30"/>
    <s v="technology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30"/>
    <s v="technology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30"/>
    <s v="technology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30"/>
    <s v="technology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30"/>
    <s v="technology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30"/>
    <s v="technology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30"/>
    <s v="technology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30"/>
    <s v="technology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30"/>
    <s v="technology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30"/>
    <s v="technology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30"/>
    <s v="technology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30"/>
    <s v="technology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30"/>
    <s v="technology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30"/>
    <s v="technology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30"/>
    <s v="technology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30"/>
    <s v="technology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30"/>
    <s v="technology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30"/>
    <s v="technology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30"/>
    <s v="technology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30"/>
    <s v="technology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30"/>
    <s v="technology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30"/>
    <s v="technology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30"/>
    <s v="technology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30"/>
    <s v="technology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30"/>
    <s v="technology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30"/>
    <s v="technology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30"/>
    <s v="technology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30"/>
    <s v="technology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30"/>
    <s v="technology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30"/>
    <s v="technology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30"/>
    <s v="technology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30"/>
    <s v="technology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30"/>
    <s v="technology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30"/>
    <s v="technology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30"/>
    <s v="technology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30"/>
    <s v="technology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30"/>
    <s v="technology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31"/>
    <s v="photography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31"/>
    <s v="photography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31"/>
    <s v="photography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31"/>
    <s v="photography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31"/>
    <s v="photography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31"/>
    <s v="photography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31"/>
    <s v="photography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31"/>
    <s v="photography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1"/>
    <s v="photography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31"/>
    <s v="photography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31"/>
    <s v="photography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31"/>
    <s v="photography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31"/>
    <s v="photography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31"/>
    <s v="photography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31"/>
    <s v="photography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31"/>
    <s v="photography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31"/>
    <s v="photography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31"/>
    <s v="photography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31"/>
    <s v="photography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31"/>
    <s v="photography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30"/>
    <s v="technology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30"/>
    <s v="technology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30"/>
    <s v="technology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30"/>
    <s v="technology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30"/>
    <s v="technology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30"/>
    <s v="technology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30"/>
    <s v="technology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30"/>
    <s v="technology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30"/>
    <s v="technology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30"/>
    <s v="technology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30"/>
    <s v="technology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30"/>
    <s v="technology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30"/>
    <s v="technology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30"/>
    <s v="technology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30"/>
    <s v="technology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30"/>
    <s v="technology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30"/>
    <s v="technology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30"/>
    <s v="technology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30"/>
    <s v="technology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30"/>
    <s v="technology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30"/>
    <s v="technology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30"/>
    <s v="technology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30"/>
    <s v="technology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30"/>
    <s v="technology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30"/>
    <s v="technology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30"/>
    <s v="technology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30"/>
    <s v="technology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30"/>
    <s v="technology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30"/>
    <s v="technology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30"/>
    <s v="technology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30"/>
    <s v="technology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30"/>
    <s v="technology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30"/>
    <s v="technology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30"/>
    <s v="technology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30"/>
    <s v="technology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30"/>
    <s v="technology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30"/>
    <s v="technology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30"/>
    <s v="technology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30"/>
    <s v="technology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30"/>
    <s v="technology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30"/>
    <s v="technology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30"/>
    <s v="technology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30"/>
    <s v="technology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30"/>
    <s v="technology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30"/>
    <s v="technology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30"/>
    <s v="technology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30"/>
    <s v="technology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30"/>
    <s v="technology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30"/>
    <s v="technology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30"/>
    <s v="technology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30"/>
    <s v="technology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30"/>
    <s v="technology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30"/>
    <s v="technology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30"/>
    <s v="technology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30"/>
    <s v="technology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30"/>
    <s v="technology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30"/>
    <s v="technology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30"/>
    <s v="technology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30"/>
    <s v="technology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30"/>
    <s v="technology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30"/>
    <s v="technology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30"/>
    <s v="technology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30"/>
    <s v="technology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30"/>
    <s v="technology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30"/>
    <s v="technology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30"/>
    <s v="technology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30"/>
    <s v="technology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30"/>
    <s v="technology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30"/>
    <s v="technology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30"/>
    <s v="technology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30"/>
    <s v="technology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30"/>
    <s v="technology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30"/>
    <s v="technology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30"/>
    <s v="technology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30"/>
    <s v="technology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30"/>
    <s v="technology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30"/>
    <s v="technology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30"/>
    <s v="technology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30"/>
    <s v="technology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30"/>
    <s v="technology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14"/>
    <s v="music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14"/>
    <s v="music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14"/>
    <s v="music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14"/>
    <s v="music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14"/>
    <s v="music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14"/>
    <s v="music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14"/>
    <s v="music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14"/>
    <s v="music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14"/>
    <s v="music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14"/>
    <s v="music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14"/>
    <s v="music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14"/>
    <s v="music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14"/>
    <s v="music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14"/>
    <s v="music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14"/>
    <s v="music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14"/>
    <s v="music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14"/>
    <s v="music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14"/>
    <s v="music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14"/>
    <s v="music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14"/>
    <s v="music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14"/>
    <s v="music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14"/>
    <s v="music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14"/>
    <s v="music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14"/>
    <s v="music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14"/>
    <s v="music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14"/>
    <s v="music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14"/>
    <s v="music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14"/>
    <s v="music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14"/>
    <s v="music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14"/>
    <s v="music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14"/>
    <s v="music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14"/>
    <s v="music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14"/>
    <s v="music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14"/>
    <s v="music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14"/>
    <s v="music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14"/>
    <s v="music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14"/>
    <s v="music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14"/>
    <s v="music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14"/>
    <s v="music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14"/>
    <s v="music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17"/>
    <s v="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17"/>
    <s v="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7"/>
    <s v="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17"/>
    <s v="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17"/>
    <s v="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17"/>
    <s v="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17"/>
    <s v="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17"/>
    <s v="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17"/>
    <s v="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17"/>
    <s v="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17"/>
    <s v="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17"/>
    <s v="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17"/>
    <s v="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17"/>
    <s v="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17"/>
    <s v="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17"/>
    <s v="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17"/>
    <s v="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17"/>
    <s v="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17"/>
    <s v="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17"/>
    <s v="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17"/>
    <s v="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17"/>
    <s v="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17"/>
    <s v="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17"/>
    <s v="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17"/>
    <s v="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17"/>
    <s v="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17"/>
    <s v="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7"/>
    <s v="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17"/>
    <s v="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17"/>
    <s v="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17"/>
    <s v="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17"/>
    <s v="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17"/>
    <s v="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17"/>
    <s v="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17"/>
    <s v="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17"/>
    <s v="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17"/>
    <s v="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17"/>
    <s v="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17"/>
    <s v="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17"/>
    <s v="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11"/>
    <s v="music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11"/>
    <s v="music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11"/>
    <s v="music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11"/>
    <s v="music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11"/>
    <s v="music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11"/>
    <s v="music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1"/>
    <s v="music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11"/>
    <s v="music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11"/>
    <s v="music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11"/>
    <s v="music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11"/>
    <s v="music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11"/>
    <s v="music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11"/>
    <s v="music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11"/>
    <s v="music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11"/>
    <s v="music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11"/>
    <s v="music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11"/>
    <s v="music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11"/>
    <s v="music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11"/>
    <s v="music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11"/>
    <s v="music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32"/>
    <s v="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32"/>
    <s v="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32"/>
    <s v="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32"/>
    <s v="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32"/>
    <s v="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32"/>
    <s v="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32"/>
    <s v="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32"/>
    <s v="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32"/>
    <s v="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32"/>
    <s v="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32"/>
    <s v="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32"/>
    <s v="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32"/>
    <s v="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32"/>
    <s v="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32"/>
    <s v="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32"/>
    <s v="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32"/>
    <s v="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32"/>
    <s v="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32"/>
    <s v="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32"/>
    <s v="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15"/>
    <s v="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15"/>
    <s v="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15"/>
    <s v="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15"/>
    <s v="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15"/>
    <s v="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15"/>
    <s v="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15"/>
    <s v="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15"/>
    <s v="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15"/>
    <s v="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15"/>
    <s v="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15"/>
    <s v="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15"/>
    <s v="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5"/>
    <s v="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15"/>
    <s v="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15"/>
    <s v="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15"/>
    <s v="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15"/>
    <s v="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15"/>
    <s v="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15"/>
    <s v="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15"/>
    <s v="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32"/>
    <s v="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32"/>
    <s v="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32"/>
    <s v="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32"/>
    <s v="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32"/>
    <s v="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32"/>
    <s v="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32"/>
    <s v="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32"/>
    <s v="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32"/>
    <s v="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32"/>
    <s v="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32"/>
    <s v="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32"/>
    <s v="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32"/>
    <s v="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32"/>
    <s v="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32"/>
    <s v="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32"/>
    <s v="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32"/>
    <s v="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32"/>
    <s v="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32"/>
    <s v="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32"/>
    <s v="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32"/>
    <s v="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32"/>
    <s v="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32"/>
    <s v="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32"/>
    <s v="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32"/>
    <s v="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32"/>
    <s v="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32"/>
    <s v="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32"/>
    <s v="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32"/>
    <s v="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32"/>
    <s v="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32"/>
    <s v="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32"/>
    <s v="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32"/>
    <s v="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32"/>
    <s v="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32"/>
    <s v="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32"/>
    <s v="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32"/>
    <s v="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32"/>
    <s v="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32"/>
    <s v="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32"/>
    <s v="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32"/>
    <s v="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32"/>
    <s v="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32"/>
    <s v="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32"/>
    <s v="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32"/>
    <s v="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32"/>
    <s v="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32"/>
    <s v="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32"/>
    <s v="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32"/>
    <s v="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32"/>
    <s v="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32"/>
    <s v="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32"/>
    <s v="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32"/>
    <s v="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32"/>
    <s v="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32"/>
    <s v="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32"/>
    <s v="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32"/>
    <s v="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32"/>
    <s v="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32"/>
    <s v="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32"/>
    <s v="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11"/>
    <s v="music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11"/>
    <s v="music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11"/>
    <s v="music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11"/>
    <s v="music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11"/>
    <s v="music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11"/>
    <s v="music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11"/>
    <s v="music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11"/>
    <s v="music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11"/>
    <s v="music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11"/>
    <s v="music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11"/>
    <s v="music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11"/>
    <s v="music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11"/>
    <s v="music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11"/>
    <s v="music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11"/>
    <s v="music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11"/>
    <s v="music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11"/>
    <s v="music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11"/>
    <s v="music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11"/>
    <s v="music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11"/>
    <s v="music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14"/>
    <s v="music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14"/>
    <s v="music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14"/>
    <s v="music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14"/>
    <s v="music"/>
    <x v="125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14"/>
    <s v="music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14"/>
    <s v="music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14"/>
    <s v="music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14"/>
    <s v="music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14"/>
    <s v="music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14"/>
    <s v="music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14"/>
    <s v="music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14"/>
    <s v="music"/>
    <x v="231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14"/>
    <s v="music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14"/>
    <s v="music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14"/>
    <s v="music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14"/>
    <s v="music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14"/>
    <s v="music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14"/>
    <s v="music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14"/>
    <s v="music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14"/>
    <s v="music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33"/>
    <s v="food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33"/>
    <s v="food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3"/>
    <s v="food"/>
    <x v="232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33"/>
    <s v="food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33"/>
    <s v="food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33"/>
    <s v="food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33"/>
    <s v="food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33"/>
    <s v="food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33"/>
    <s v="food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33"/>
    <s v="food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33"/>
    <s v="food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33"/>
    <s v="food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33"/>
    <s v="food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33"/>
    <s v="food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33"/>
    <s v="food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33"/>
    <s v="food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33"/>
    <s v="food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33"/>
    <s v="food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33"/>
    <s v="food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33"/>
    <s v="food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technology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7"/>
    <s v="technology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7"/>
    <s v="technology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7"/>
    <s v="technology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7"/>
    <s v="technology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7"/>
    <s v="technology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7"/>
    <s v="technology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7"/>
    <s v="technology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7"/>
    <s v="technology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7"/>
    <s v="technology"/>
    <x v="2348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7"/>
    <s v="technology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7"/>
    <s v="technology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7"/>
    <s v="technology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7"/>
    <s v="technology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7"/>
    <s v="technology"/>
    <x v="2353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7"/>
    <s v="technology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7"/>
    <s v="technology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7"/>
    <s v="technology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7"/>
    <s v="technology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7"/>
    <s v="technology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7"/>
    <s v="technology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7"/>
    <s v="technology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7"/>
    <s v="technology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7"/>
    <s v="technology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7"/>
    <s v="technology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7"/>
    <s v="technology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7"/>
    <s v="technology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7"/>
    <s v="technology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7"/>
    <s v="technology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7"/>
    <s v="technology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7"/>
    <s v="technology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7"/>
    <s v="technology"/>
    <x v="237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7"/>
    <s v="technology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7"/>
    <s v="technology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7"/>
    <s v="technology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7"/>
    <s v="technology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7"/>
    <s v="technology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7"/>
    <s v="technology"/>
    <x v="237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7"/>
    <s v="technology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7"/>
    <s v="technology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7"/>
    <s v="technology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7"/>
    <s v="technology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7"/>
    <s v="technology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7"/>
    <s v="technology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7"/>
    <s v="technology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7"/>
    <s v="technology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7"/>
    <s v="technology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7"/>
    <s v="technology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7"/>
    <s v="technology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7"/>
    <s v="technology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7"/>
    <s v="technology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7"/>
    <s v="technology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7"/>
    <s v="technology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7"/>
    <s v="technology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7"/>
    <s v="technology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7"/>
    <s v="technology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7"/>
    <s v="technology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7"/>
    <s v="technology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7"/>
    <s v="technology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technology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19"/>
    <s v="food"/>
    <x v="239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19"/>
    <s v="food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19"/>
    <s v="food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9"/>
    <s v="food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19"/>
    <s v="food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19"/>
    <s v="food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19"/>
    <s v="food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19"/>
    <s v="food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19"/>
    <s v="food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9"/>
    <s v="food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19"/>
    <s v="food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9"/>
    <s v="food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19"/>
    <s v="food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19"/>
    <s v="food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19"/>
    <s v="food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19"/>
    <s v="food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9"/>
    <s v="food"/>
    <x v="241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19"/>
    <s v="food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9"/>
    <s v="food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19"/>
    <s v="food"/>
    <x v="241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19"/>
    <s v="food"/>
    <x v="241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19"/>
    <s v="food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19"/>
    <s v="food"/>
    <x v="242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19"/>
    <s v="food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19"/>
    <s v="food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9"/>
    <s v="food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19"/>
    <s v="food"/>
    <x v="242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19"/>
    <s v="food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19"/>
    <s v="food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19"/>
    <s v="food"/>
    <x v="242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19"/>
    <s v="food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19"/>
    <s v="food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9"/>
    <s v="food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19"/>
    <s v="food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19"/>
    <s v="food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19"/>
    <s v="food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9"/>
    <s v="food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19"/>
    <s v="food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9"/>
    <s v="food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19"/>
    <s v="food"/>
    <x v="2438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33"/>
    <s v="food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33"/>
    <s v="food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33"/>
    <s v="food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33"/>
    <s v="food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33"/>
    <s v="food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33"/>
    <s v="food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33"/>
    <s v="food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33"/>
    <s v="food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3"/>
    <s v="food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33"/>
    <s v="food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33"/>
    <s v="food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33"/>
    <s v="food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33"/>
    <s v="food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33"/>
    <s v="food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33"/>
    <s v="food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33"/>
    <s v="food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33"/>
    <s v="food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33"/>
    <s v="food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33"/>
    <s v="food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33"/>
    <s v="food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14"/>
    <s v="music"/>
    <x v="18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14"/>
    <s v="music"/>
    <x v="2459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14"/>
    <s v="music"/>
    <x v="246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14"/>
    <s v="music"/>
    <x v="2461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14"/>
    <s v="music"/>
    <x v="246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14"/>
    <s v="music"/>
    <x v="246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14"/>
    <s v="music"/>
    <x v="246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14"/>
    <s v="music"/>
    <x v="246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14"/>
    <s v="music"/>
    <x v="246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14"/>
    <s v="music"/>
    <x v="24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14"/>
    <s v="music"/>
    <x v="24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14"/>
    <s v="music"/>
    <x v="2469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14"/>
    <s v="music"/>
    <x v="2470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14"/>
    <s v="music"/>
    <x v="2471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14"/>
    <s v="music"/>
    <x v="247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14"/>
    <s v="music"/>
    <x v="247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14"/>
    <s v="music"/>
    <x v="247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14"/>
    <s v="music"/>
    <x v="247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14"/>
    <s v="music"/>
    <x v="2476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4"/>
    <s v="music"/>
    <x v="2477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14"/>
    <s v="music"/>
    <x v="247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14"/>
    <s v="music"/>
    <x v="2479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14"/>
    <s v="music"/>
    <x v="248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14"/>
    <s v="music"/>
    <x v="248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14"/>
    <s v="music"/>
    <x v="248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14"/>
    <s v="music"/>
    <x v="2483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14"/>
    <s v="music"/>
    <x v="248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14"/>
    <s v="music"/>
    <x v="2485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14"/>
    <s v="music"/>
    <x v="248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14"/>
    <s v="music"/>
    <x v="2487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14"/>
    <s v="music"/>
    <x v="2488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14"/>
    <s v="music"/>
    <x v="2489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14"/>
    <s v="music"/>
    <x v="249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14"/>
    <s v="music"/>
    <x v="249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14"/>
    <s v="music"/>
    <x v="249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4"/>
    <s v="music"/>
    <x v="249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14"/>
    <s v="music"/>
    <x v="249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14"/>
    <s v="music"/>
    <x v="249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14"/>
    <s v="music"/>
    <x v="249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14"/>
    <s v="music"/>
    <x v="2497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34"/>
    <s v="food"/>
    <x v="2498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34"/>
    <s v="food"/>
    <x v="2499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34"/>
    <s v="food"/>
    <x v="250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34"/>
    <s v="food"/>
    <x v="25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34"/>
    <s v="food"/>
    <x v="250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34"/>
    <s v="food"/>
    <x v="2503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34"/>
    <s v="food"/>
    <x v="25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34"/>
    <s v="food"/>
    <x v="2505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34"/>
    <s v="food"/>
    <x v="2506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34"/>
    <s v="food"/>
    <x v="250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34"/>
    <s v="food"/>
    <x v="250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34"/>
    <s v="food"/>
    <x v="250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34"/>
    <s v="food"/>
    <x v="2510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34"/>
    <s v="food"/>
    <x v="251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34"/>
    <s v="food"/>
    <x v="251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34"/>
    <s v="food"/>
    <x v="251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34"/>
    <s v="food"/>
    <x v="2514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34"/>
    <s v="food"/>
    <x v="2515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34"/>
    <s v="food"/>
    <x v="251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34"/>
    <s v="food"/>
    <x v="2517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35"/>
    <s v="music"/>
    <x v="251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35"/>
    <s v="music"/>
    <x v="2519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35"/>
    <s v="music"/>
    <x v="2520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35"/>
    <s v="music"/>
    <x v="2521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35"/>
    <s v="music"/>
    <x v="252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35"/>
    <s v="music"/>
    <x v="252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35"/>
    <s v="music"/>
    <x v="252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35"/>
    <s v="music"/>
    <x v="2525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35"/>
    <s v="music"/>
    <x v="2526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35"/>
    <s v="music"/>
    <x v="252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35"/>
    <s v="music"/>
    <x v="2528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35"/>
    <s v="music"/>
    <x v="252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35"/>
    <s v="music"/>
    <x v="253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5"/>
    <s v="music"/>
    <x v="2531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35"/>
    <s v="music"/>
    <x v="253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35"/>
    <s v="music"/>
    <x v="253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35"/>
    <s v="music"/>
    <x v="2534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35"/>
    <s v="music"/>
    <x v="253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35"/>
    <s v="music"/>
    <x v="2536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35"/>
    <s v="music"/>
    <x v="2537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35"/>
    <s v="music"/>
    <x v="253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35"/>
    <s v="music"/>
    <x v="253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35"/>
    <s v="music"/>
    <x v="254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35"/>
    <s v="music"/>
    <x v="254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35"/>
    <s v="music"/>
    <x v="254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35"/>
    <s v="music"/>
    <x v="254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35"/>
    <s v="music"/>
    <x v="254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35"/>
    <s v="music"/>
    <x v="254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35"/>
    <s v="music"/>
    <x v="254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35"/>
    <s v="music"/>
    <x v="2547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35"/>
    <s v="music"/>
    <x v="2548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35"/>
    <s v="music"/>
    <x v="2549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35"/>
    <s v="music"/>
    <x v="255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35"/>
    <s v="music"/>
    <x v="2551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35"/>
    <s v="music"/>
    <x v="255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35"/>
    <s v="music"/>
    <x v="2553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35"/>
    <s v="music"/>
    <x v="2554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35"/>
    <s v="music"/>
    <x v="255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35"/>
    <s v="music"/>
    <x v="255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35"/>
    <s v="music"/>
    <x v="2557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9"/>
    <s v="food"/>
    <x v="255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19"/>
    <s v="food"/>
    <x v="255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9"/>
    <s v="food"/>
    <x v="256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9"/>
    <s v="food"/>
    <x v="2561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9"/>
    <s v="food"/>
    <x v="256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9"/>
    <s v="food"/>
    <x v="256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19"/>
    <s v="food"/>
    <x v="2564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19"/>
    <s v="food"/>
    <x v="2565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19"/>
    <s v="food"/>
    <x v="2566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19"/>
    <s v="food"/>
    <x v="256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19"/>
    <s v="food"/>
    <x v="2568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9"/>
    <s v="food"/>
    <x v="256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9"/>
    <s v="food"/>
    <x v="257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9"/>
    <s v="food"/>
    <x v="257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9"/>
    <s v="food"/>
    <x v="2572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9"/>
    <s v="food"/>
    <x v="257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9"/>
    <s v="food"/>
    <x v="257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9"/>
    <s v="food"/>
    <x v="257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19"/>
    <s v="food"/>
    <x v="257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19"/>
    <s v="food"/>
    <x v="2577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19"/>
    <s v="food"/>
    <x v="257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19"/>
    <s v="food"/>
    <x v="2579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19"/>
    <s v="food"/>
    <x v="258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9"/>
    <s v="food"/>
    <x v="258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19"/>
    <s v="food"/>
    <x v="258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19"/>
    <s v="food"/>
    <x v="2583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19"/>
    <s v="food"/>
    <x v="258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19"/>
    <s v="food"/>
    <x v="258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19"/>
    <s v="food"/>
    <x v="25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9"/>
    <s v="food"/>
    <x v="258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19"/>
    <s v="food"/>
    <x v="2588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19"/>
    <s v="food"/>
    <x v="2589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9"/>
    <s v="food"/>
    <x v="259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19"/>
    <s v="food"/>
    <x v="2591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19"/>
    <s v="food"/>
    <x v="2592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19"/>
    <s v="food"/>
    <x v="259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19"/>
    <s v="food"/>
    <x v="2594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19"/>
    <s v="food"/>
    <x v="2595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19"/>
    <s v="food"/>
    <x v="2596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19"/>
    <s v="food"/>
    <x v="2597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36"/>
    <s v="technology"/>
    <x v="2598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36"/>
    <s v="technology"/>
    <x v="259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36"/>
    <s v="technology"/>
    <x v="2600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36"/>
    <s v="technology"/>
    <x v="260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36"/>
    <s v="technology"/>
    <x v="260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36"/>
    <s v="technology"/>
    <x v="260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36"/>
    <s v="technology"/>
    <x v="2604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36"/>
    <s v="technology"/>
    <x v="260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36"/>
    <s v="technology"/>
    <x v="260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36"/>
    <s v="technology"/>
    <x v="2607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36"/>
    <s v="technology"/>
    <x v="2608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36"/>
    <s v="technology"/>
    <x v="2609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36"/>
    <s v="technology"/>
    <x v="26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6"/>
    <s v="technology"/>
    <x v="2611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36"/>
    <s v="technology"/>
    <x v="261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36"/>
    <s v="technology"/>
    <x v="261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36"/>
    <s v="technology"/>
    <x v="2614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36"/>
    <s v="technology"/>
    <x v="26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36"/>
    <s v="technology"/>
    <x v="261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36"/>
    <s v="technology"/>
    <x v="2617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36"/>
    <s v="technology"/>
    <x v="261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36"/>
    <s v="technology"/>
    <x v="2619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36"/>
    <s v="technology"/>
    <x v="262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36"/>
    <s v="technology"/>
    <x v="2621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36"/>
    <s v="technology"/>
    <x v="262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36"/>
    <s v="technology"/>
    <x v="262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36"/>
    <s v="technology"/>
    <x v="2624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36"/>
    <s v="technology"/>
    <x v="2625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36"/>
    <s v="technology"/>
    <x v="262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36"/>
    <s v="technology"/>
    <x v="2627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36"/>
    <s v="technology"/>
    <x v="2628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36"/>
    <s v="technology"/>
    <x v="262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36"/>
    <s v="technology"/>
    <x v="263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36"/>
    <s v="technology"/>
    <x v="263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36"/>
    <s v="technology"/>
    <x v="263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36"/>
    <s v="technology"/>
    <x v="2633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36"/>
    <s v="technology"/>
    <x v="2634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36"/>
    <s v="technology"/>
    <x v="263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36"/>
    <s v="technology"/>
    <x v="263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36"/>
    <s v="technology"/>
    <x v="2637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6"/>
    <s v="technology"/>
    <x v="263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36"/>
    <s v="technology"/>
    <x v="263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36"/>
    <s v="technology"/>
    <x v="32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36"/>
    <s v="technology"/>
    <x v="264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36"/>
    <s v="technology"/>
    <x v="264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36"/>
    <s v="technology"/>
    <x v="264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36"/>
    <s v="technology"/>
    <x v="264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36"/>
    <s v="technology"/>
    <x v="2644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36"/>
    <s v="technology"/>
    <x v="264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36"/>
    <s v="technology"/>
    <x v="264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36"/>
    <s v="technology"/>
    <x v="264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36"/>
    <s v="technology"/>
    <x v="264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36"/>
    <s v="technology"/>
    <x v="264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36"/>
    <s v="technology"/>
    <x v="265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36"/>
    <s v="technology"/>
    <x v="265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36"/>
    <s v="technology"/>
    <x v="265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36"/>
    <s v="technology"/>
    <x v="265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36"/>
    <s v="technology"/>
    <x v="265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36"/>
    <s v="technology"/>
    <x v="265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36"/>
    <s v="technology"/>
    <x v="265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37"/>
    <s v="technology"/>
    <x v="26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37"/>
    <s v="technology"/>
    <x v="26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37"/>
    <s v="technology"/>
    <x v="26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37"/>
    <s v="technology"/>
    <x v="26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37"/>
    <s v="technology"/>
    <x v="26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37"/>
    <s v="technology"/>
    <x v="26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37"/>
    <s v="technology"/>
    <x v="26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37"/>
    <s v="technology"/>
    <x v="26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37"/>
    <s v="technology"/>
    <x v="266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37"/>
    <s v="technology"/>
    <x v="266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37"/>
    <s v="technology"/>
    <x v="266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37"/>
    <s v="technology"/>
    <x v="266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37"/>
    <s v="technology"/>
    <x v="266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37"/>
    <s v="technology"/>
    <x v="267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37"/>
    <s v="technology"/>
    <x v="267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37"/>
    <s v="technology"/>
    <x v="267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37"/>
    <s v="technology"/>
    <x v="267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37"/>
    <s v="technology"/>
    <x v="267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37"/>
    <s v="technology"/>
    <x v="2675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37"/>
    <s v="technology"/>
    <x v="267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9"/>
    <s v="food"/>
    <x v="2677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9"/>
    <s v="food"/>
    <x v="267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9"/>
    <s v="food"/>
    <x v="267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9"/>
    <s v="food"/>
    <x v="268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9"/>
    <s v="food"/>
    <x v="268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9"/>
    <s v="food"/>
    <x v="2682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9"/>
    <s v="food"/>
    <x v="2683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9"/>
    <s v="food"/>
    <x v="268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9"/>
    <s v="food"/>
    <x v="268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19"/>
    <s v="food"/>
    <x v="268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19"/>
    <s v="food"/>
    <x v="268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19"/>
    <s v="food"/>
    <x v="268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19"/>
    <s v="food"/>
    <x v="268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19"/>
    <s v="food"/>
    <x v="269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19"/>
    <s v="food"/>
    <x v="269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19"/>
    <s v="food"/>
    <x v="269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19"/>
    <s v="food"/>
    <x v="269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19"/>
    <s v="food"/>
    <x v="2694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9"/>
    <s v="food"/>
    <x v="2695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19"/>
    <s v="food"/>
    <x v="26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38"/>
    <s v="theater"/>
    <x v="26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38"/>
    <s v="theater"/>
    <x v="269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38"/>
    <s v="theater"/>
    <x v="26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38"/>
    <s v="theater"/>
    <x v="270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38"/>
    <s v="theater"/>
    <x v="27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8"/>
    <s v="theater"/>
    <x v="27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8"/>
    <s v="theater"/>
    <x v="27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8"/>
    <s v="theater"/>
    <x v="27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8"/>
    <s v="theater"/>
    <x v="270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8"/>
    <s v="theater"/>
    <x v="27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8"/>
    <s v="theater"/>
    <x v="27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8"/>
    <s v="theater"/>
    <x v="27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8"/>
    <s v="theater"/>
    <x v="270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8"/>
    <s v="theater"/>
    <x v="27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8"/>
    <s v="theater"/>
    <x v="27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8"/>
    <s v="theater"/>
    <x v="27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8"/>
    <s v="theater"/>
    <x v="27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8"/>
    <s v="theater"/>
    <x v="27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8"/>
    <s v="theater"/>
    <x v="271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8"/>
    <s v="theater"/>
    <x v="27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30"/>
    <s v="technology"/>
    <x v="27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0"/>
    <s v="technology"/>
    <x v="27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0"/>
    <s v="technology"/>
    <x v="27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0"/>
    <s v="technology"/>
    <x v="27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0"/>
    <s v="technology"/>
    <x v="272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0"/>
    <s v="technology"/>
    <x v="27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0"/>
    <s v="technology"/>
    <x v="27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0"/>
    <s v="technology"/>
    <x v="27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0"/>
    <s v="technology"/>
    <x v="27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0"/>
    <s v="technology"/>
    <x v="27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0"/>
    <s v="technology"/>
    <x v="27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0"/>
    <s v="technology"/>
    <x v="27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0"/>
    <s v="technology"/>
    <x v="27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0"/>
    <s v="technology"/>
    <x v="27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0"/>
    <s v="technology"/>
    <x v="27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0"/>
    <s v="technology"/>
    <x v="27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0"/>
    <s v="technology"/>
    <x v="27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0"/>
    <s v="technology"/>
    <x v="27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0"/>
    <s v="technology"/>
    <x v="273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0"/>
    <s v="technology"/>
    <x v="2736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9"/>
    <s v="publishing"/>
    <x v="2737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9"/>
    <s v="publishing"/>
    <x v="27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9"/>
    <s v="publishing"/>
    <x v="273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9"/>
    <s v="publishing"/>
    <x v="274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9"/>
    <s v="publishing"/>
    <x v="274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9"/>
    <s v="publishing"/>
    <x v="274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9"/>
    <s v="publishing"/>
    <x v="2743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9"/>
    <s v="publishing"/>
    <x v="2744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9"/>
    <s v="publishing"/>
    <x v="2745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9"/>
    <s v="publishing"/>
    <x v="274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9"/>
    <s v="publishing"/>
    <x v="274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9"/>
    <s v="publishing"/>
    <x v="274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9"/>
    <s v="publishing"/>
    <x v="274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9"/>
    <s v="publishing"/>
    <x v="275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9"/>
    <s v="publishing"/>
    <x v="275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9"/>
    <s v="publishing"/>
    <x v="2752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9"/>
    <s v="publishing"/>
    <x v="275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9"/>
    <s v="publishing"/>
    <x v="275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9"/>
    <s v="publishing"/>
    <x v="275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9"/>
    <s v="publishing"/>
    <x v="2756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9"/>
    <s v="publishing"/>
    <x v="275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9"/>
    <s v="publishing"/>
    <x v="2758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9"/>
    <s v="publishing"/>
    <x v="275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9"/>
    <s v="publishing"/>
    <x v="276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9"/>
    <s v="publishing"/>
    <x v="276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9"/>
    <s v="publishing"/>
    <x v="2762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9"/>
    <s v="publishing"/>
    <x v="276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9"/>
    <s v="publishing"/>
    <x v="276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9"/>
    <s v="publishing"/>
    <x v="276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9"/>
    <s v="publishing"/>
    <x v="276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9"/>
    <s v="publishing"/>
    <x v="276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9"/>
    <s v="publishing"/>
    <x v="276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9"/>
    <s v="publishing"/>
    <x v="276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9"/>
    <s v="publishing"/>
    <x v="277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9"/>
    <s v="publishing"/>
    <x v="277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9"/>
    <s v="publishing"/>
    <x v="277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9"/>
    <s v="publishing"/>
    <x v="277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9"/>
    <s v="publishing"/>
    <x v="277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9"/>
    <s v="publishing"/>
    <x v="2775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9"/>
    <s v="publishing"/>
    <x v="277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6"/>
    <s v="theater"/>
    <x v="277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6"/>
    <s v="theater"/>
    <x v="277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6"/>
    <s v="theater"/>
    <x v="277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6"/>
    <s v="theater"/>
    <x v="278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6"/>
    <s v="theater"/>
    <x v="2781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6"/>
    <s v="theater"/>
    <x v="278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6"/>
    <s v="theater"/>
    <x v="278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6"/>
    <s v="theater"/>
    <x v="2784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6"/>
    <s v="theater"/>
    <x v="278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6"/>
    <s v="theater"/>
    <x v="278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6"/>
    <s v="theater"/>
    <x v="278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6"/>
    <s v="theater"/>
    <x v="278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6"/>
    <s v="theater"/>
    <x v="278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theater"/>
    <x v="279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6"/>
    <s v="theater"/>
    <x v="279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6"/>
    <s v="theater"/>
    <x v="279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6"/>
    <s v="theater"/>
    <x v="279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6"/>
    <s v="theater"/>
    <x v="279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6"/>
    <s v="theater"/>
    <x v="279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6"/>
    <s v="theater"/>
    <x v="27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6"/>
    <s v="theater"/>
    <x v="279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6"/>
    <s v="theater"/>
    <x v="279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6"/>
    <s v="theater"/>
    <x v="279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6"/>
    <s v="theater"/>
    <x v="280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6"/>
    <s v="theater"/>
    <x v="280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6"/>
    <s v="theater"/>
    <x v="2802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6"/>
    <s v="theater"/>
    <x v="280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6"/>
    <s v="theater"/>
    <x v="280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6"/>
    <s v="theater"/>
    <x v="280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6"/>
    <s v="theater"/>
    <x v="280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6"/>
    <s v="theater"/>
    <x v="280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6"/>
    <s v="theater"/>
    <x v="280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6"/>
    <s v="theater"/>
    <x v="280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6"/>
    <s v="theater"/>
    <x v="281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6"/>
    <s v="theater"/>
    <x v="281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6"/>
    <s v="theater"/>
    <x v="28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6"/>
    <s v="theater"/>
    <x v="281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6"/>
    <s v="theater"/>
    <x v="281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6"/>
    <s v="theater"/>
    <x v="28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theater"/>
    <x v="28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6"/>
    <s v="theater"/>
    <x v="281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6"/>
    <s v="theater"/>
    <x v="281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6"/>
    <s v="theater"/>
    <x v="2819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6"/>
    <s v="theater"/>
    <x v="282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6"/>
    <s v="theater"/>
    <x v="282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6"/>
    <s v="theater"/>
    <x v="282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6"/>
    <s v="theater"/>
    <x v="282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6"/>
    <s v="theater"/>
    <x v="282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6"/>
    <s v="theater"/>
    <x v="282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6"/>
    <s v="theater"/>
    <x v="282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6"/>
    <s v="theater"/>
    <x v="282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6"/>
    <s v="theater"/>
    <x v="2828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6"/>
    <s v="theater"/>
    <x v="282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6"/>
    <s v="theater"/>
    <x v="28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6"/>
    <s v="theater"/>
    <x v="283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6"/>
    <s v="theater"/>
    <x v="283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6"/>
    <s v="theater"/>
    <x v="283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6"/>
    <s v="theater"/>
    <x v="283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6"/>
    <s v="theater"/>
    <x v="283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6"/>
    <s v="theater"/>
    <x v="283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theater"/>
    <x v="283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theater"/>
    <x v="283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theater"/>
    <x v="283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6"/>
    <s v="theater"/>
    <x v="284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6"/>
    <s v="theater"/>
    <x v="284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theater"/>
    <x v="284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theater"/>
    <x v="284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6"/>
    <s v="theater"/>
    <x v="284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theater"/>
    <x v="284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6"/>
    <s v="theater"/>
    <x v="284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theater"/>
    <x v="284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6"/>
    <s v="theater"/>
    <x v="284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theater"/>
    <x v="284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6"/>
    <s v="theater"/>
    <x v="285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theater"/>
    <x v="285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6"/>
    <s v="theater"/>
    <x v="285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6"/>
    <s v="theater"/>
    <x v="285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theater"/>
    <x v="285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6"/>
    <s v="theater"/>
    <x v="285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6"/>
    <s v="theater"/>
    <x v="28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6"/>
    <s v="theater"/>
    <x v="285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6"/>
    <s v="theater"/>
    <x v="285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6"/>
    <s v="theater"/>
    <x v="285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6"/>
    <s v="theater"/>
    <x v="286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theater"/>
    <x v="286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6"/>
    <s v="theater"/>
    <x v="286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6"/>
    <s v="theater"/>
    <x v="286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6"/>
    <s v="theater"/>
    <x v="286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6"/>
    <s v="theater"/>
    <x v="286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6"/>
    <s v="theater"/>
    <x v="286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6"/>
    <s v="theater"/>
    <x v="286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theater"/>
    <x v="286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6"/>
    <s v="theater"/>
    <x v="286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6"/>
    <s v="theater"/>
    <x v="287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6"/>
    <s v="theater"/>
    <x v="287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theater"/>
    <x v="287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6"/>
    <s v="theater"/>
    <x v="287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6"/>
    <s v="theater"/>
    <x v="287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6"/>
    <s v="theater"/>
    <x v="287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6"/>
    <s v="theater"/>
    <x v="287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theater"/>
    <x v="287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6"/>
    <s v="theater"/>
    <x v="287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6"/>
    <s v="theater"/>
    <x v="287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6"/>
    <s v="theater"/>
    <x v="288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6"/>
    <s v="theater"/>
    <x v="288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theater"/>
    <x v="288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6"/>
    <s v="theater"/>
    <x v="288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theater"/>
    <x v="288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6"/>
    <s v="theater"/>
    <x v="28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6"/>
    <s v="theater"/>
    <x v="288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6"/>
    <s v="theater"/>
    <x v="288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6"/>
    <s v="theater"/>
    <x v="288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6"/>
    <s v="theater"/>
    <x v="288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theater"/>
    <x v="289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6"/>
    <s v="theater"/>
    <x v="289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6"/>
    <s v="theater"/>
    <x v="289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6"/>
    <s v="theater"/>
    <x v="289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6"/>
    <s v="theater"/>
    <x v="289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theater"/>
    <x v="289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6"/>
    <s v="theater"/>
    <x v="289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6"/>
    <s v="theater"/>
    <x v="289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6"/>
    <s v="theater"/>
    <x v="289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6"/>
    <s v="theater"/>
    <x v="289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theater"/>
    <x v="29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6"/>
    <s v="theater"/>
    <x v="290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6"/>
    <s v="theater"/>
    <x v="290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6"/>
    <s v="theater"/>
    <x v="290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6"/>
    <s v="theater"/>
    <x v="290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6"/>
    <s v="theater"/>
    <x v="290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6"/>
    <s v="theater"/>
    <x v="290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6"/>
    <s v="theater"/>
    <x v="290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6"/>
    <s v="theater"/>
    <x v="290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6"/>
    <s v="theater"/>
    <x v="290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6"/>
    <s v="theater"/>
    <x v="291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6"/>
    <s v="theater"/>
    <x v="291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6"/>
    <s v="theater"/>
    <x v="291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6"/>
    <s v="theater"/>
    <x v="291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6"/>
    <s v="theater"/>
    <x v="291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6"/>
    <s v="theater"/>
    <x v="291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6"/>
    <s v="theater"/>
    <x v="291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0"/>
    <s v="theater"/>
    <x v="291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0"/>
    <s v="theater"/>
    <x v="291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0"/>
    <s v="theater"/>
    <x v="291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0"/>
    <s v="theater"/>
    <x v="292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0"/>
    <s v="theater"/>
    <x v="292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0"/>
    <s v="theater"/>
    <x v="292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0"/>
    <s v="theater"/>
    <x v="292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0"/>
    <s v="theater"/>
    <x v="292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0"/>
    <s v="theater"/>
    <x v="292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0"/>
    <s v="theater"/>
    <x v="292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0"/>
    <s v="theater"/>
    <x v="292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0"/>
    <s v="theater"/>
    <x v="292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0"/>
    <s v="theater"/>
    <x v="292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0"/>
    <s v="theater"/>
    <x v="293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0"/>
    <s v="theater"/>
    <x v="293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0"/>
    <s v="theater"/>
    <x v="2932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0"/>
    <s v="theater"/>
    <x v="29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0"/>
    <s v="theater"/>
    <x v="29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0"/>
    <s v="theater"/>
    <x v="293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0"/>
    <s v="theater"/>
    <x v="293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38"/>
    <s v="theater"/>
    <x v="293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38"/>
    <s v="theater"/>
    <x v="293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38"/>
    <s v="theater"/>
    <x v="293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8"/>
    <s v="theater"/>
    <x v="294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38"/>
    <s v="theater"/>
    <x v="294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38"/>
    <s v="theater"/>
    <x v="294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38"/>
    <s v="theater"/>
    <x v="294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38"/>
    <s v="theater"/>
    <x v="294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38"/>
    <s v="theater"/>
    <x v="294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38"/>
    <s v="theater"/>
    <x v="294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8"/>
    <s v="theater"/>
    <x v="294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8"/>
    <s v="theater"/>
    <x v="294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8"/>
    <s v="theater"/>
    <x v="294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8"/>
    <s v="theater"/>
    <x v="295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8"/>
    <s v="theater"/>
    <x v="295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8"/>
    <s v="theater"/>
    <x v="295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8"/>
    <s v="theater"/>
    <x v="295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8"/>
    <s v="theater"/>
    <x v="2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8"/>
    <s v="theater"/>
    <x v="2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8"/>
    <s v="theater"/>
    <x v="295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6"/>
    <s v="theater"/>
    <x v="295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6"/>
    <s v="theater"/>
    <x v="295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6"/>
    <s v="theater"/>
    <x v="295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6"/>
    <s v="theater"/>
    <x v="296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6"/>
    <s v="theater"/>
    <x v="296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6"/>
    <s v="theater"/>
    <x v="296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6"/>
    <s v="theater"/>
    <x v="296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6"/>
    <s v="theater"/>
    <x v="296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6"/>
    <s v="theater"/>
    <x v="296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6"/>
    <s v="theater"/>
    <x v="296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6"/>
    <s v="theater"/>
    <x v="296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6"/>
    <s v="theater"/>
    <x v="296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6"/>
    <s v="theater"/>
    <x v="296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6"/>
    <s v="theater"/>
    <x v="297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6"/>
    <s v="theater"/>
    <x v="297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6"/>
    <s v="theater"/>
    <x v="297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6"/>
    <s v="theater"/>
    <x v="297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6"/>
    <s v="theater"/>
    <x v="297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6"/>
    <s v="theater"/>
    <x v="297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6"/>
    <s v="theater"/>
    <x v="297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8"/>
    <s v="theater"/>
    <x v="297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8"/>
    <s v="theater"/>
    <x v="297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8"/>
    <s v="theater"/>
    <x v="297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8"/>
    <s v="theater"/>
    <x v="298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8"/>
    <s v="theater"/>
    <x v="298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8"/>
    <s v="theater"/>
    <x v="298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8"/>
    <s v="theater"/>
    <x v="298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8"/>
    <s v="theater"/>
    <x v="298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8"/>
    <s v="theater"/>
    <x v="298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8"/>
    <s v="theater"/>
    <x v="298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8"/>
    <s v="theater"/>
    <x v="298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8"/>
    <s v="theater"/>
    <x v="298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8"/>
    <s v="theater"/>
    <x v="298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8"/>
    <s v="theater"/>
    <x v="299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8"/>
    <s v="theater"/>
    <x v="299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8"/>
    <s v="theater"/>
    <x v="299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8"/>
    <s v="theater"/>
    <x v="299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8"/>
    <s v="theater"/>
    <x v="299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8"/>
    <s v="theater"/>
    <x v="80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8"/>
    <s v="theater"/>
    <x v="2995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8"/>
    <s v="theater"/>
    <x v="299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8"/>
    <s v="theater"/>
    <x v="2997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8"/>
    <s v="theater"/>
    <x v="2998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8"/>
    <s v="theater"/>
    <x v="299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8"/>
    <s v="theater"/>
    <x v="3000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8"/>
    <s v="theater"/>
    <x v="300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8"/>
    <s v="theater"/>
    <x v="3002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8"/>
    <s v="theater"/>
    <x v="3003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8"/>
    <s v="theater"/>
    <x v="300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8"/>
    <s v="theater"/>
    <x v="3005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8"/>
    <s v="theater"/>
    <x v="300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8"/>
    <s v="theater"/>
    <x v="3007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8"/>
    <s v="theater"/>
    <x v="3008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8"/>
    <s v="theater"/>
    <x v="300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8"/>
    <s v="theater"/>
    <x v="301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8"/>
    <s v="theater"/>
    <x v="3011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8"/>
    <s v="theater"/>
    <x v="3012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8"/>
    <s v="theater"/>
    <x v="3013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8"/>
    <s v="theater"/>
    <x v="3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8"/>
    <s v="theater"/>
    <x v="3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8"/>
    <s v="theater"/>
    <x v="3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8"/>
    <s v="theater"/>
    <x v="3017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8"/>
    <s v="theater"/>
    <x v="3018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8"/>
    <s v="theater"/>
    <x v="3019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8"/>
    <s v="theater"/>
    <x v="302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8"/>
    <s v="theater"/>
    <x v="302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8"/>
    <s v="theater"/>
    <x v="302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8"/>
    <s v="theater"/>
    <x v="302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8"/>
    <s v="theater"/>
    <x v="302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8"/>
    <s v="theater"/>
    <x v="302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8"/>
    <s v="theater"/>
    <x v="302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8"/>
    <s v="theater"/>
    <x v="3027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8"/>
    <s v="theater"/>
    <x v="3028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8"/>
    <s v="theater"/>
    <x v="302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8"/>
    <s v="theater"/>
    <x v="3030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8"/>
    <s v="theater"/>
    <x v="3031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8"/>
    <s v="theater"/>
    <x v="303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8"/>
    <s v="theater"/>
    <x v="3033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8"/>
    <s v="theater"/>
    <x v="303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8"/>
    <s v="theater"/>
    <x v="3035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8"/>
    <s v="theater"/>
    <x v="303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8"/>
    <s v="theater"/>
    <x v="303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8"/>
    <s v="theater"/>
    <x v="303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8"/>
    <s v="theater"/>
    <x v="3039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8"/>
    <s v="theater"/>
    <x v="3040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8"/>
    <s v="theater"/>
    <x v="3041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8"/>
    <s v="theater"/>
    <x v="304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8"/>
    <s v="theater"/>
    <x v="304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8"/>
    <s v="theater"/>
    <x v="3044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8"/>
    <s v="theater"/>
    <x v="3045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38"/>
    <s v="theater"/>
    <x v="304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38"/>
    <s v="theater"/>
    <x v="304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38"/>
    <s v="theater"/>
    <x v="304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38"/>
    <s v="theater"/>
    <x v="304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38"/>
    <s v="theater"/>
    <x v="30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38"/>
    <s v="theater"/>
    <x v="305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38"/>
    <s v="theater"/>
    <x v="305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38"/>
    <s v="theater"/>
    <x v="305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38"/>
    <s v="theater"/>
    <x v="3054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38"/>
    <s v="theater"/>
    <x v="3055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38"/>
    <s v="theater"/>
    <x v="305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38"/>
    <s v="theater"/>
    <x v="3057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38"/>
    <s v="theater"/>
    <x v="30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38"/>
    <s v="theater"/>
    <x v="305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38"/>
    <s v="theater"/>
    <x v="306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38"/>
    <s v="theater"/>
    <x v="306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38"/>
    <s v="theater"/>
    <x v="306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38"/>
    <s v="theater"/>
    <x v="306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38"/>
    <s v="theater"/>
    <x v="306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38"/>
    <s v="theater"/>
    <x v="3065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38"/>
    <s v="theater"/>
    <x v="306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38"/>
    <s v="theater"/>
    <x v="306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38"/>
    <s v="theater"/>
    <x v="306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38"/>
    <s v="theater"/>
    <x v="306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38"/>
    <s v="theater"/>
    <x v="307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38"/>
    <s v="theater"/>
    <x v="307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38"/>
    <s v="theater"/>
    <x v="307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38"/>
    <s v="theater"/>
    <x v="307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38"/>
    <s v="theater"/>
    <x v="307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38"/>
    <s v="theater"/>
    <x v="307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38"/>
    <s v="theater"/>
    <x v="307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38"/>
    <s v="theater"/>
    <x v="307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38"/>
    <s v="theater"/>
    <x v="307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38"/>
    <s v="theater"/>
    <x v="307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38"/>
    <s v="theater"/>
    <x v="308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38"/>
    <s v="theater"/>
    <x v="308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38"/>
    <s v="theater"/>
    <x v="308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38"/>
    <s v="theater"/>
    <x v="308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38"/>
    <s v="theater"/>
    <x v="308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38"/>
    <s v="theater"/>
    <x v="308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38"/>
    <s v="theater"/>
    <x v="308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38"/>
    <s v="theater"/>
    <x v="308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38"/>
    <s v="theater"/>
    <x v="2806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38"/>
    <s v="theater"/>
    <x v="308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38"/>
    <s v="theater"/>
    <x v="3089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38"/>
    <s v="theater"/>
    <x v="309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38"/>
    <s v="theater"/>
    <x v="309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38"/>
    <s v="theater"/>
    <x v="3092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38"/>
    <s v="theater"/>
    <x v="3093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38"/>
    <s v="theater"/>
    <x v="309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8"/>
    <s v="theater"/>
    <x v="309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38"/>
    <s v="theater"/>
    <x v="3096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38"/>
    <s v="theater"/>
    <x v="3097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38"/>
    <s v="theater"/>
    <x v="309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38"/>
    <s v="theater"/>
    <x v="309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38"/>
    <s v="theater"/>
    <x v="31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38"/>
    <s v="theater"/>
    <x v="310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38"/>
    <s v="theater"/>
    <x v="310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38"/>
    <s v="theater"/>
    <x v="310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38"/>
    <s v="theater"/>
    <x v="3104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38"/>
    <s v="theater"/>
    <x v="3105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38"/>
    <s v="theater"/>
    <x v="310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38"/>
    <s v="theater"/>
    <x v="310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38"/>
    <s v="theater"/>
    <x v="3108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8"/>
    <s v="theater"/>
    <x v="3109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38"/>
    <s v="theater"/>
    <x v="311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38"/>
    <s v="theater"/>
    <x v="3111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38"/>
    <s v="theater"/>
    <x v="311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38"/>
    <s v="theater"/>
    <x v="3113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38"/>
    <s v="theater"/>
    <x v="3114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8"/>
    <s v="theater"/>
    <x v="311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8"/>
    <s v="theater"/>
    <x v="31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8"/>
    <s v="theater"/>
    <x v="3117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8"/>
    <s v="theater"/>
    <x v="3118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8"/>
    <s v="theater"/>
    <x v="3119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8"/>
    <s v="theater"/>
    <x v="3120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8"/>
    <s v="theater"/>
    <x v="312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6"/>
    <s v="theater"/>
    <x v="312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6"/>
    <s v="theater"/>
    <x v="3123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6"/>
    <s v="theater"/>
    <x v="3124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6"/>
    <s v="theater"/>
    <x v="312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6"/>
    <s v="theater"/>
    <x v="3126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theater"/>
    <x v="312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6"/>
    <s v="theater"/>
    <x v="3128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6"/>
    <s v="theater"/>
    <x v="3129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6"/>
    <s v="theater"/>
    <x v="313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6"/>
    <s v="theater"/>
    <x v="313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theater"/>
    <x v="313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6"/>
    <s v="theater"/>
    <x v="3133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6"/>
    <s v="theater"/>
    <x v="3134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6"/>
    <s v="theater"/>
    <x v="3135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6"/>
    <s v="theater"/>
    <x v="313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theater"/>
    <x v="313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6"/>
    <s v="theater"/>
    <x v="3138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theater"/>
    <x v="3139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6"/>
    <s v="theater"/>
    <x v="3140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6"/>
    <s v="theater"/>
    <x v="314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6"/>
    <s v="theater"/>
    <x v="314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theater"/>
    <x v="314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6"/>
    <s v="theater"/>
    <x v="314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6"/>
    <s v="theater"/>
    <x v="314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6"/>
    <s v="theater"/>
    <x v="314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6"/>
    <s v="theater"/>
    <x v="314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6"/>
    <s v="theater"/>
    <x v="314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6"/>
    <s v="theater"/>
    <x v="314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6"/>
    <s v="theater"/>
    <x v="315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6"/>
    <s v="theater"/>
    <x v="315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6"/>
    <s v="theater"/>
    <x v="315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6"/>
    <s v="theater"/>
    <x v="315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6"/>
    <s v="theater"/>
    <x v="315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6"/>
    <s v="theater"/>
    <x v="315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6"/>
    <s v="theater"/>
    <x v="315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6"/>
    <s v="theater"/>
    <x v="315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6"/>
    <s v="theater"/>
    <x v="315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6"/>
    <s v="theater"/>
    <x v="73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6"/>
    <s v="theater"/>
    <x v="315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6"/>
    <s v="theater"/>
    <x v="316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6"/>
    <s v="theater"/>
    <x v="316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6"/>
    <s v="theater"/>
    <x v="316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6"/>
    <s v="theater"/>
    <x v="316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6"/>
    <s v="theater"/>
    <x v="316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6"/>
    <s v="theater"/>
    <x v="316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6"/>
    <s v="theater"/>
    <x v="316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6"/>
    <s v="theater"/>
    <x v="316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6"/>
    <s v="theater"/>
    <x v="316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6"/>
    <s v="theater"/>
    <x v="316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6"/>
    <s v="theater"/>
    <x v="317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6"/>
    <s v="theater"/>
    <x v="317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6"/>
    <s v="theater"/>
    <x v="317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6"/>
    <s v="theater"/>
    <x v="317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6"/>
    <s v="theater"/>
    <x v="317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6"/>
    <s v="theater"/>
    <x v="317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6"/>
    <s v="theater"/>
    <x v="317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6"/>
    <s v="theater"/>
    <x v="317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6"/>
    <s v="theater"/>
    <x v="317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6"/>
    <s v="theater"/>
    <x v="317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6"/>
    <s v="theater"/>
    <x v="3180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0"/>
    <s v="theater"/>
    <x v="318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0"/>
    <s v="theater"/>
    <x v="318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0"/>
    <s v="theater"/>
    <x v="318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0"/>
    <s v="theater"/>
    <x v="318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0"/>
    <s v="theater"/>
    <x v="318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0"/>
    <s v="theater"/>
    <x v="318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0"/>
    <s v="theater"/>
    <x v="318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0"/>
    <s v="theater"/>
    <x v="318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0"/>
    <s v="theater"/>
    <x v="3189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0"/>
    <s v="theater"/>
    <x v="319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0"/>
    <s v="theater"/>
    <x v="319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0"/>
    <s v="theater"/>
    <x v="319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0"/>
    <s v="theater"/>
    <x v="319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0"/>
    <s v="theater"/>
    <x v="319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0"/>
    <s v="theater"/>
    <x v="319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0"/>
    <s v="theater"/>
    <x v="319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0"/>
    <s v="theater"/>
    <x v="319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0"/>
    <s v="theater"/>
    <x v="319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0"/>
    <s v="theater"/>
    <x v="319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0"/>
    <s v="theater"/>
    <x v="320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6"/>
    <s v="theater"/>
    <x v="320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6"/>
    <s v="theater"/>
    <x v="320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6"/>
    <s v="theater"/>
    <x v="320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6"/>
    <s v="theater"/>
    <x v="320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6"/>
    <s v="theater"/>
    <x v="320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6"/>
    <s v="theater"/>
    <x v="320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6"/>
    <s v="theater"/>
    <x v="320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6"/>
    <s v="theater"/>
    <x v="320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6"/>
    <s v="theater"/>
    <x v="320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6"/>
    <s v="theater"/>
    <x v="321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6"/>
    <s v="theater"/>
    <x v="321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6"/>
    <s v="theater"/>
    <x v="321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6"/>
    <s v="theater"/>
    <x v="321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6"/>
    <s v="theater"/>
    <x v="321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6"/>
    <s v="theater"/>
    <x v="321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6"/>
    <s v="theater"/>
    <x v="321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6"/>
    <s v="theater"/>
    <x v="321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6"/>
    <s v="theater"/>
    <x v="321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6"/>
    <s v="theater"/>
    <x v="321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theater"/>
    <x v="322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6"/>
    <s v="theater"/>
    <x v="322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6"/>
    <s v="theater"/>
    <x v="322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6"/>
    <s v="theater"/>
    <x v="34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theater"/>
    <x v="3223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6"/>
    <s v="theater"/>
    <x v="3224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6"/>
    <s v="theater"/>
    <x v="322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6"/>
    <s v="theater"/>
    <x v="3226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6"/>
    <s v="theater"/>
    <x v="3227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6"/>
    <s v="theater"/>
    <x v="3228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6"/>
    <s v="theater"/>
    <x v="3229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6"/>
    <s v="theater"/>
    <x v="323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6"/>
    <s v="theater"/>
    <x v="3231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6"/>
    <s v="theater"/>
    <x v="3232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6"/>
    <s v="theater"/>
    <x v="323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6"/>
    <s v="theater"/>
    <x v="3234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6"/>
    <s v="theater"/>
    <x v="323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6"/>
    <s v="theater"/>
    <x v="323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6"/>
    <s v="theater"/>
    <x v="3237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6"/>
    <s v="theater"/>
    <x v="3238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6"/>
    <s v="theater"/>
    <x v="3239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6"/>
    <s v="theater"/>
    <x v="324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6"/>
    <s v="theater"/>
    <x v="3241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6"/>
    <s v="theater"/>
    <x v="3242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6"/>
    <s v="theater"/>
    <x v="3243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6"/>
    <s v="theater"/>
    <x v="3244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6"/>
    <s v="theater"/>
    <x v="3245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6"/>
    <s v="theater"/>
    <x v="3246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6"/>
    <s v="theater"/>
    <x v="3247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6"/>
    <s v="theater"/>
    <x v="3248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6"/>
    <s v="theater"/>
    <x v="3249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6"/>
    <s v="theater"/>
    <x v="3250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6"/>
    <s v="theater"/>
    <x v="3251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6"/>
    <s v="theater"/>
    <x v="3252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6"/>
    <s v="theater"/>
    <x v="3253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6"/>
    <s v="theater"/>
    <x v="325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6"/>
    <s v="theater"/>
    <x v="3255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6"/>
    <s v="theater"/>
    <x v="3256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6"/>
    <s v="theater"/>
    <x v="3257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6"/>
    <s v="theater"/>
    <x v="3258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6"/>
    <s v="theater"/>
    <x v="3259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6"/>
    <s v="theater"/>
    <x v="326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6"/>
    <s v="theater"/>
    <x v="3261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6"/>
    <s v="theater"/>
    <x v="3262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6"/>
    <s v="theater"/>
    <x v="326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6"/>
    <s v="theater"/>
    <x v="3264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6"/>
    <s v="theater"/>
    <x v="3265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6"/>
    <s v="theater"/>
    <x v="326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6"/>
    <s v="theater"/>
    <x v="3267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6"/>
    <s v="theater"/>
    <x v="3268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6"/>
    <s v="theater"/>
    <x v="326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6"/>
    <s v="theater"/>
    <x v="327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6"/>
    <s v="theater"/>
    <x v="3271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6"/>
    <s v="theater"/>
    <x v="3272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6"/>
    <s v="theater"/>
    <x v="3273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6"/>
    <s v="theater"/>
    <x v="3274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6"/>
    <s v="theater"/>
    <x v="3275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6"/>
    <s v="theater"/>
    <x v="3276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6"/>
    <s v="theater"/>
    <x v="3277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6"/>
    <s v="theater"/>
    <x v="3278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6"/>
    <s v="theater"/>
    <x v="3279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6"/>
    <s v="theater"/>
    <x v="328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6"/>
    <s v="theater"/>
    <x v="328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6"/>
    <s v="theater"/>
    <x v="328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6"/>
    <s v="theater"/>
    <x v="3283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6"/>
    <s v="theater"/>
    <x v="3284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6"/>
    <s v="theater"/>
    <x v="3285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6"/>
    <s v="theater"/>
    <x v="3286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6"/>
    <s v="theater"/>
    <x v="3287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6"/>
    <s v="theater"/>
    <x v="3288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6"/>
    <s v="theater"/>
    <x v="328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6"/>
    <s v="theater"/>
    <x v="329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6"/>
    <s v="theater"/>
    <x v="3291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6"/>
    <s v="theater"/>
    <x v="329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6"/>
    <s v="theater"/>
    <x v="3293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6"/>
    <s v="theater"/>
    <x v="329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6"/>
    <s v="theater"/>
    <x v="329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6"/>
    <s v="theater"/>
    <x v="329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6"/>
    <s v="theater"/>
    <x v="3297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6"/>
    <s v="theater"/>
    <x v="3298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6"/>
    <s v="theater"/>
    <x v="329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6"/>
    <s v="theater"/>
    <x v="3300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6"/>
    <s v="theater"/>
    <x v="3301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6"/>
    <s v="theater"/>
    <x v="3302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6"/>
    <s v="theater"/>
    <x v="3303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6"/>
    <s v="theater"/>
    <x v="3304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6"/>
    <s v="theater"/>
    <x v="3305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6"/>
    <s v="theater"/>
    <x v="330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6"/>
    <s v="theater"/>
    <x v="3307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6"/>
    <s v="theater"/>
    <x v="3308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6"/>
    <s v="theater"/>
    <x v="3309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6"/>
    <s v="theater"/>
    <x v="331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theater"/>
    <x v="33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6"/>
    <s v="theater"/>
    <x v="331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6"/>
    <s v="theater"/>
    <x v="331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6"/>
    <s v="theater"/>
    <x v="3314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6"/>
    <s v="theater"/>
    <x v="3315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6"/>
    <s v="theater"/>
    <x v="331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6"/>
    <s v="theater"/>
    <x v="33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6"/>
    <s v="theater"/>
    <x v="331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6"/>
    <s v="theater"/>
    <x v="3319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6"/>
    <s v="theater"/>
    <x v="3320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6"/>
    <s v="theater"/>
    <x v="3321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6"/>
    <s v="theater"/>
    <x v="3322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6"/>
    <s v="theater"/>
    <x v="3323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6"/>
    <s v="theater"/>
    <x v="3324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6"/>
    <s v="theater"/>
    <x v="332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6"/>
    <s v="theater"/>
    <x v="3326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6"/>
    <s v="theater"/>
    <x v="3327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6"/>
    <s v="theater"/>
    <x v="3328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6"/>
    <s v="theater"/>
    <x v="3329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6"/>
    <s v="theater"/>
    <x v="333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6"/>
    <s v="theater"/>
    <x v="3331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6"/>
    <s v="theater"/>
    <x v="333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6"/>
    <s v="theater"/>
    <x v="3333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6"/>
    <s v="theater"/>
    <x v="3334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6"/>
    <s v="theater"/>
    <x v="3335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6"/>
    <s v="theater"/>
    <x v="3336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theater"/>
    <x v="3337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6"/>
    <s v="theater"/>
    <x v="3338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6"/>
    <s v="theater"/>
    <x v="3339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6"/>
    <s v="theater"/>
    <x v="33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6"/>
    <s v="theater"/>
    <x v="3341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6"/>
    <s v="theater"/>
    <x v="3342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6"/>
    <s v="theater"/>
    <x v="334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6"/>
    <s v="theater"/>
    <x v="3344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6"/>
    <s v="theater"/>
    <x v="3345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6"/>
    <s v="theater"/>
    <x v="33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6"/>
    <s v="theater"/>
    <x v="334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6"/>
    <s v="theater"/>
    <x v="334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6"/>
    <s v="theater"/>
    <x v="3349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6"/>
    <s v="theater"/>
    <x v="3350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6"/>
    <s v="theater"/>
    <x v="335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6"/>
    <s v="theater"/>
    <x v="335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6"/>
    <s v="theater"/>
    <x v="335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6"/>
    <s v="theater"/>
    <x v="3354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6"/>
    <s v="theater"/>
    <x v="335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6"/>
    <s v="theater"/>
    <x v="326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6"/>
    <s v="theater"/>
    <x v="335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6"/>
    <s v="theater"/>
    <x v="335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6"/>
    <s v="theater"/>
    <x v="335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6"/>
    <s v="theater"/>
    <x v="335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6"/>
    <s v="theater"/>
    <x v="336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6"/>
    <s v="theater"/>
    <x v="336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6"/>
    <s v="theater"/>
    <x v="3362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6"/>
    <s v="theater"/>
    <x v="283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6"/>
    <s v="theater"/>
    <x v="336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6"/>
    <s v="theater"/>
    <x v="336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6"/>
    <s v="theater"/>
    <x v="336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6"/>
    <s v="theater"/>
    <x v="336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6"/>
    <s v="theater"/>
    <x v="336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6"/>
    <s v="theater"/>
    <x v="336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6"/>
    <s v="theater"/>
    <x v="336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6"/>
    <s v="theater"/>
    <x v="337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6"/>
    <s v="theater"/>
    <x v="337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6"/>
    <s v="theater"/>
    <x v="337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6"/>
    <s v="theater"/>
    <x v="337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6"/>
    <s v="theater"/>
    <x v="337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6"/>
    <s v="theater"/>
    <x v="337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6"/>
    <s v="theater"/>
    <x v="337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6"/>
    <s v="theater"/>
    <x v="337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6"/>
    <s v="theater"/>
    <x v="337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6"/>
    <s v="theater"/>
    <x v="337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6"/>
    <s v="theater"/>
    <x v="338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6"/>
    <s v="theater"/>
    <x v="338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6"/>
    <s v="theater"/>
    <x v="338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6"/>
    <s v="theater"/>
    <x v="338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6"/>
    <s v="theater"/>
    <x v="338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6"/>
    <s v="theater"/>
    <x v="338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6"/>
    <s v="theater"/>
    <x v="280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6"/>
    <s v="theater"/>
    <x v="338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6"/>
    <s v="theater"/>
    <x v="338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6"/>
    <s v="theater"/>
    <x v="338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6"/>
    <s v="theater"/>
    <x v="338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6"/>
    <s v="theater"/>
    <x v="339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6"/>
    <s v="theater"/>
    <x v="339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6"/>
    <s v="theater"/>
    <x v="339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6"/>
    <s v="theater"/>
    <x v="339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6"/>
    <s v="theater"/>
    <x v="339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6"/>
    <s v="theater"/>
    <x v="339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6"/>
    <s v="theater"/>
    <x v="339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6"/>
    <s v="theater"/>
    <x v="339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6"/>
    <s v="theater"/>
    <x v="339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6"/>
    <s v="theater"/>
    <x v="339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6"/>
    <s v="theater"/>
    <x v="340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6"/>
    <s v="theater"/>
    <x v="340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6"/>
    <s v="theater"/>
    <x v="340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6"/>
    <s v="theater"/>
    <x v="340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6"/>
    <s v="theater"/>
    <x v="340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6"/>
    <s v="theater"/>
    <x v="34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6"/>
    <s v="theater"/>
    <x v="340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6"/>
    <s v="theater"/>
    <x v="340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6"/>
    <s v="theater"/>
    <x v="340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6"/>
    <s v="theater"/>
    <x v="340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6"/>
    <s v="theater"/>
    <x v="341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6"/>
    <s v="theater"/>
    <x v="223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theater"/>
    <x v="341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6"/>
    <s v="theater"/>
    <x v="3412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6"/>
    <s v="theater"/>
    <x v="341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6"/>
    <s v="theater"/>
    <x v="3414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6"/>
    <s v="theater"/>
    <x v="3415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6"/>
    <s v="theater"/>
    <x v="3416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theater"/>
    <x v="3417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6"/>
    <s v="theater"/>
    <x v="3418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6"/>
    <s v="theater"/>
    <x v="3419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6"/>
    <s v="theater"/>
    <x v="3420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6"/>
    <s v="theater"/>
    <x v="3421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6"/>
    <s v="theater"/>
    <x v="3422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6"/>
    <s v="theater"/>
    <x v="342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6"/>
    <s v="theater"/>
    <x v="3424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6"/>
    <s v="theater"/>
    <x v="342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6"/>
    <s v="theater"/>
    <x v="342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6"/>
    <s v="theater"/>
    <x v="3427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6"/>
    <s v="theater"/>
    <x v="342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6"/>
    <s v="theater"/>
    <x v="342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theater"/>
    <x v="343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6"/>
    <s v="theater"/>
    <x v="3431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theater"/>
    <x v="343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6"/>
    <s v="theater"/>
    <x v="3433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6"/>
    <s v="theater"/>
    <x v="343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6"/>
    <s v="theater"/>
    <x v="3435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6"/>
    <s v="theater"/>
    <x v="3436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6"/>
    <s v="theater"/>
    <x v="3437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6"/>
    <s v="theater"/>
    <x v="3438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6"/>
    <s v="theater"/>
    <x v="3439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6"/>
    <s v="theater"/>
    <x v="34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6"/>
    <s v="theater"/>
    <x v="3441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6"/>
    <s v="theater"/>
    <x v="344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6"/>
    <s v="theater"/>
    <x v="3443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6"/>
    <s v="theater"/>
    <x v="3444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6"/>
    <s v="theater"/>
    <x v="3445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6"/>
    <s v="theater"/>
    <x v="3446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6"/>
    <s v="theater"/>
    <x v="3447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theater"/>
    <x v="3448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6"/>
    <s v="theater"/>
    <x v="344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6"/>
    <s v="theater"/>
    <x v="345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6"/>
    <s v="theater"/>
    <x v="3451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6"/>
    <s v="theater"/>
    <x v="345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6"/>
    <s v="theater"/>
    <x v="345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6"/>
    <s v="theater"/>
    <x v="3454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6"/>
    <s v="theater"/>
    <x v="3455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6"/>
    <s v="theater"/>
    <x v="345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6"/>
    <s v="theater"/>
    <x v="345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6"/>
    <s v="theater"/>
    <x v="3458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6"/>
    <s v="theater"/>
    <x v="3459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6"/>
    <s v="theater"/>
    <x v="346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6"/>
    <s v="theater"/>
    <x v="3461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6"/>
    <s v="theater"/>
    <x v="346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6"/>
    <s v="theater"/>
    <x v="346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theater"/>
    <x v="3464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6"/>
    <s v="theater"/>
    <x v="346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6"/>
    <s v="theater"/>
    <x v="3466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6"/>
    <s v="theater"/>
    <x v="3467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6"/>
    <s v="theater"/>
    <x v="3468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6"/>
    <s v="theater"/>
    <x v="3469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6"/>
    <s v="theater"/>
    <x v="347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6"/>
    <s v="theater"/>
    <x v="347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6"/>
    <s v="theater"/>
    <x v="347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6"/>
    <s v="theater"/>
    <x v="3473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6"/>
    <s v="theater"/>
    <x v="3474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6"/>
    <s v="theater"/>
    <x v="347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6"/>
    <s v="theater"/>
    <x v="3476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6"/>
    <s v="theater"/>
    <x v="3477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6"/>
    <s v="theater"/>
    <x v="3478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6"/>
    <s v="theater"/>
    <x v="3479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6"/>
    <s v="theater"/>
    <x v="348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6"/>
    <s v="theater"/>
    <x v="348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6"/>
    <s v="theater"/>
    <x v="348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6"/>
    <s v="theater"/>
    <x v="348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6"/>
    <s v="theater"/>
    <x v="3484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6"/>
    <s v="theater"/>
    <x v="348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6"/>
    <s v="theater"/>
    <x v="348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6"/>
    <s v="theater"/>
    <x v="348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6"/>
    <s v="theater"/>
    <x v="348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6"/>
    <s v="theater"/>
    <x v="3489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6"/>
    <s v="theater"/>
    <x v="349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6"/>
    <s v="theater"/>
    <x v="3491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theater"/>
    <x v="3492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6"/>
    <s v="theater"/>
    <x v="349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6"/>
    <s v="theater"/>
    <x v="3494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6"/>
    <s v="theater"/>
    <x v="349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theater"/>
    <x v="349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6"/>
    <s v="theater"/>
    <x v="3497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6"/>
    <s v="theater"/>
    <x v="349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6"/>
    <s v="theater"/>
    <x v="349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6"/>
    <s v="theater"/>
    <x v="350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6"/>
    <s v="theater"/>
    <x v="3501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6"/>
    <s v="theater"/>
    <x v="350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6"/>
    <s v="theater"/>
    <x v="3503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6"/>
    <s v="theater"/>
    <x v="350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6"/>
    <s v="theater"/>
    <x v="3505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6"/>
    <s v="theater"/>
    <x v="3506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6"/>
    <s v="theater"/>
    <x v="3507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6"/>
    <s v="theater"/>
    <x v="3508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6"/>
    <s v="theater"/>
    <x v="3509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6"/>
    <s v="theater"/>
    <x v="35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6"/>
    <s v="theater"/>
    <x v="3511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6"/>
    <s v="theater"/>
    <x v="3512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6"/>
    <s v="theater"/>
    <x v="345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theater"/>
    <x v="3513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6"/>
    <s v="theater"/>
    <x v="3514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6"/>
    <s v="theater"/>
    <x v="3515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6"/>
    <s v="theater"/>
    <x v="351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theater"/>
    <x v="351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6"/>
    <s v="theater"/>
    <x v="3518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6"/>
    <s v="theater"/>
    <x v="351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6"/>
    <s v="theater"/>
    <x v="352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6"/>
    <s v="theater"/>
    <x v="3521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6"/>
    <s v="theater"/>
    <x v="180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6"/>
    <s v="theater"/>
    <x v="352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6"/>
    <s v="theater"/>
    <x v="352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6"/>
    <s v="theater"/>
    <x v="3524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6"/>
    <s v="theater"/>
    <x v="352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theater"/>
    <x v="352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theater"/>
    <x v="3527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6"/>
    <s v="theater"/>
    <x v="352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6"/>
    <s v="theater"/>
    <x v="352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6"/>
    <s v="theater"/>
    <x v="353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6"/>
    <s v="theater"/>
    <x v="353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6"/>
    <s v="theater"/>
    <x v="353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6"/>
    <s v="theater"/>
    <x v="353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6"/>
    <s v="theater"/>
    <x v="353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6"/>
    <s v="theater"/>
    <x v="353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6"/>
    <s v="theater"/>
    <x v="353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6"/>
    <s v="theater"/>
    <x v="353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theater"/>
    <x v="353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6"/>
    <s v="theater"/>
    <x v="353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6"/>
    <s v="theater"/>
    <x v="354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6"/>
    <s v="theater"/>
    <x v="354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6"/>
    <s v="theater"/>
    <x v="354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6"/>
    <s v="theater"/>
    <x v="354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6"/>
    <s v="theater"/>
    <x v="354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6"/>
    <s v="theater"/>
    <x v="354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6"/>
    <s v="theater"/>
    <x v="354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6"/>
    <s v="theater"/>
    <x v="354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6"/>
    <s v="theater"/>
    <x v="354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6"/>
    <s v="theater"/>
    <x v="3549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6"/>
    <s v="theater"/>
    <x v="355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6"/>
    <s v="theater"/>
    <x v="355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6"/>
    <s v="theater"/>
    <x v="355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6"/>
    <s v="theater"/>
    <x v="355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6"/>
    <s v="theater"/>
    <x v="355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6"/>
    <s v="theater"/>
    <x v="3555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6"/>
    <s v="theater"/>
    <x v="355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6"/>
    <s v="theater"/>
    <x v="3557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6"/>
    <s v="theater"/>
    <x v="3558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6"/>
    <s v="theater"/>
    <x v="355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6"/>
    <s v="theater"/>
    <x v="356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6"/>
    <s v="theater"/>
    <x v="356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theater"/>
    <x v="356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6"/>
    <s v="theater"/>
    <x v="356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6"/>
    <s v="theater"/>
    <x v="356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6"/>
    <s v="theater"/>
    <x v="3565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6"/>
    <s v="theater"/>
    <x v="356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6"/>
    <s v="theater"/>
    <x v="3567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6"/>
    <s v="theater"/>
    <x v="356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6"/>
    <s v="theater"/>
    <x v="356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6"/>
    <s v="theater"/>
    <x v="357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6"/>
    <s v="theater"/>
    <x v="3571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6"/>
    <s v="theater"/>
    <x v="357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6"/>
    <s v="theater"/>
    <x v="357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6"/>
    <s v="theater"/>
    <x v="357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6"/>
    <s v="theater"/>
    <x v="357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6"/>
    <s v="theater"/>
    <x v="357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6"/>
    <s v="theater"/>
    <x v="357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6"/>
    <s v="theater"/>
    <x v="357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6"/>
    <s v="theater"/>
    <x v="357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6"/>
    <s v="theater"/>
    <x v="358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6"/>
    <s v="theater"/>
    <x v="358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6"/>
    <s v="theater"/>
    <x v="35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6"/>
    <s v="theater"/>
    <x v="3583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6"/>
    <s v="theater"/>
    <x v="358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6"/>
    <s v="theater"/>
    <x v="3585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theater"/>
    <x v="358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6"/>
    <s v="theater"/>
    <x v="358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6"/>
    <s v="theater"/>
    <x v="358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6"/>
    <s v="theater"/>
    <x v="358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6"/>
    <s v="theater"/>
    <x v="359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6"/>
    <s v="theater"/>
    <x v="359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6"/>
    <s v="theater"/>
    <x v="359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6"/>
    <s v="theater"/>
    <x v="3593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6"/>
    <s v="theater"/>
    <x v="359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6"/>
    <s v="theater"/>
    <x v="359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6"/>
    <s v="theater"/>
    <x v="359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6"/>
    <s v="theater"/>
    <x v="359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6"/>
    <s v="theater"/>
    <x v="3598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theater"/>
    <x v="359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6"/>
    <s v="theater"/>
    <x v="360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6"/>
    <s v="theater"/>
    <x v="360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6"/>
    <s v="theater"/>
    <x v="360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6"/>
    <s v="theater"/>
    <x v="360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6"/>
    <s v="theater"/>
    <x v="360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6"/>
    <s v="theater"/>
    <x v="360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6"/>
    <s v="theater"/>
    <x v="3606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6"/>
    <s v="theater"/>
    <x v="3607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6"/>
    <s v="theater"/>
    <x v="3608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6"/>
    <s v="theater"/>
    <x v="360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6"/>
    <s v="theater"/>
    <x v="361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6"/>
    <s v="theater"/>
    <x v="361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6"/>
    <s v="theater"/>
    <x v="361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6"/>
    <s v="theater"/>
    <x v="361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0"/>
    <s v="theater"/>
    <x v="361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0"/>
    <s v="theater"/>
    <x v="361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0"/>
    <s v="theater"/>
    <x v="361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0"/>
    <s v="theater"/>
    <x v="361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0"/>
    <s v="theater"/>
    <x v="361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0"/>
    <s v="theater"/>
    <x v="361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0"/>
    <s v="theater"/>
    <x v="3620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0"/>
    <s v="theater"/>
    <x v="362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0"/>
    <s v="theater"/>
    <x v="362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0"/>
    <s v="theater"/>
    <x v="362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0"/>
    <s v="theater"/>
    <x v="3624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0"/>
    <s v="theater"/>
    <x v="362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0"/>
    <s v="theater"/>
    <x v="362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0"/>
    <s v="theater"/>
    <x v="362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0"/>
    <s v="theater"/>
    <x v="362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0"/>
    <s v="theater"/>
    <x v="362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0"/>
    <s v="theater"/>
    <x v="363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0"/>
    <s v="theater"/>
    <x v="3631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0"/>
    <s v="theater"/>
    <x v="363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0"/>
    <s v="theater"/>
    <x v="3633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6"/>
    <s v="theater"/>
    <x v="363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theater"/>
    <x v="363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6"/>
    <s v="theater"/>
    <x v="363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6"/>
    <s v="theater"/>
    <x v="363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6"/>
    <s v="theater"/>
    <x v="3638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6"/>
    <s v="theater"/>
    <x v="363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6"/>
    <s v="theater"/>
    <x v="364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6"/>
    <s v="theater"/>
    <x v="364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6"/>
    <s v="theater"/>
    <x v="364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6"/>
    <s v="theater"/>
    <x v="3643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6"/>
    <s v="theater"/>
    <x v="364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6"/>
    <s v="theater"/>
    <x v="364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6"/>
    <s v="theater"/>
    <x v="364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6"/>
    <s v="theater"/>
    <x v="364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6"/>
    <s v="theater"/>
    <x v="364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theater"/>
    <x v="364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6"/>
    <s v="theater"/>
    <x v="365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6"/>
    <s v="theater"/>
    <x v="3651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6"/>
    <s v="theater"/>
    <x v="365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6"/>
    <s v="theater"/>
    <x v="365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6"/>
    <s v="theater"/>
    <x v="365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6"/>
    <s v="theater"/>
    <x v="365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6"/>
    <s v="theater"/>
    <x v="365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6"/>
    <s v="theater"/>
    <x v="365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6"/>
    <s v="theater"/>
    <x v="3658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6"/>
    <s v="theater"/>
    <x v="365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6"/>
    <s v="theater"/>
    <x v="366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6"/>
    <s v="theater"/>
    <x v="366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6"/>
    <s v="theater"/>
    <x v="3662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6"/>
    <s v="theater"/>
    <x v="366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6"/>
    <s v="theater"/>
    <x v="366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6"/>
    <s v="theater"/>
    <x v="366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6"/>
    <s v="theater"/>
    <x v="366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6"/>
    <s v="theater"/>
    <x v="366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6"/>
    <s v="theater"/>
    <x v="366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6"/>
    <s v="theater"/>
    <x v="366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6"/>
    <s v="theater"/>
    <x v="367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6"/>
    <s v="theater"/>
    <x v="367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6"/>
    <s v="theater"/>
    <x v="367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6"/>
    <s v="theater"/>
    <x v="367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6"/>
    <s v="theater"/>
    <x v="367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6"/>
    <s v="theater"/>
    <x v="367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6"/>
    <s v="theater"/>
    <x v="3676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6"/>
    <s v="theater"/>
    <x v="3677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6"/>
    <s v="theater"/>
    <x v="367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6"/>
    <s v="theater"/>
    <x v="367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6"/>
    <s v="theater"/>
    <x v="368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6"/>
    <s v="theater"/>
    <x v="368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6"/>
    <s v="theater"/>
    <x v="368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theater"/>
    <x v="368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6"/>
    <s v="theater"/>
    <x v="368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6"/>
    <s v="theater"/>
    <x v="3685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6"/>
    <s v="theater"/>
    <x v="368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6"/>
    <s v="theater"/>
    <x v="368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6"/>
    <s v="theater"/>
    <x v="368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6"/>
    <s v="theater"/>
    <x v="368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6"/>
    <s v="theater"/>
    <x v="369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6"/>
    <s v="theater"/>
    <x v="369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6"/>
    <s v="theater"/>
    <x v="369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6"/>
    <s v="theater"/>
    <x v="369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6"/>
    <s v="theater"/>
    <x v="369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6"/>
    <s v="theater"/>
    <x v="369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6"/>
    <s v="theater"/>
    <x v="3696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6"/>
    <s v="theater"/>
    <x v="317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6"/>
    <s v="theater"/>
    <x v="369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6"/>
    <s v="theater"/>
    <x v="369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6"/>
    <s v="theater"/>
    <x v="3699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6"/>
    <s v="theater"/>
    <x v="370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6"/>
    <s v="theater"/>
    <x v="370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6"/>
    <s v="theater"/>
    <x v="3702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6"/>
    <s v="theater"/>
    <x v="3703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theater"/>
    <x v="3704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6"/>
    <s v="theater"/>
    <x v="370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6"/>
    <s v="theater"/>
    <x v="3706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6"/>
    <s v="theater"/>
    <x v="370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6"/>
    <s v="theater"/>
    <x v="3708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6"/>
    <s v="theater"/>
    <x v="3709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theater"/>
    <x v="371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6"/>
    <s v="theater"/>
    <x v="371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6"/>
    <s v="theater"/>
    <x v="371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6"/>
    <s v="theater"/>
    <x v="371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6"/>
    <s v="theater"/>
    <x v="3714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theater"/>
    <x v="37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6"/>
    <s v="theater"/>
    <x v="371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6"/>
    <s v="theater"/>
    <x v="3717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theater"/>
    <x v="371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6"/>
    <s v="theater"/>
    <x v="3719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6"/>
    <s v="theater"/>
    <x v="372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6"/>
    <s v="theater"/>
    <x v="3721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6"/>
    <s v="theater"/>
    <x v="3722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theater"/>
    <x v="372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6"/>
    <s v="theater"/>
    <x v="3724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6"/>
    <s v="theater"/>
    <x v="372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theater"/>
    <x v="3726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theater"/>
    <x v="3727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theater"/>
    <x v="372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theater"/>
    <x v="3729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theater"/>
    <x v="373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6"/>
    <s v="theater"/>
    <x v="373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theater"/>
    <x v="3732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0"/>
    <s v="theater"/>
    <x v="373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0"/>
    <s v="theater"/>
    <x v="373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0"/>
    <s v="theater"/>
    <x v="3735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0"/>
    <s v="theater"/>
    <x v="373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0"/>
    <s v="theater"/>
    <x v="373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0"/>
    <s v="theater"/>
    <x v="373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0"/>
    <s v="theater"/>
    <x v="3739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0"/>
    <s v="theater"/>
    <x v="374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0"/>
    <s v="theater"/>
    <x v="374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0"/>
    <s v="theater"/>
    <x v="3742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0"/>
    <s v="theater"/>
    <x v="374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0"/>
    <s v="theater"/>
    <x v="374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0"/>
    <s v="theater"/>
    <x v="374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0"/>
    <s v="theater"/>
    <x v="374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0"/>
    <s v="theater"/>
    <x v="3747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0"/>
    <s v="theater"/>
    <x v="374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0"/>
    <s v="theater"/>
    <x v="374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0"/>
    <s v="theater"/>
    <x v="375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0"/>
    <s v="theater"/>
    <x v="375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0"/>
    <s v="theater"/>
    <x v="35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0"/>
    <s v="theater"/>
    <x v="375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0"/>
    <s v="theater"/>
    <x v="375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0"/>
    <s v="theater"/>
    <x v="375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0"/>
    <s v="theater"/>
    <x v="375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0"/>
    <s v="theater"/>
    <x v="375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0"/>
    <s v="theater"/>
    <x v="375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0"/>
    <s v="theater"/>
    <x v="375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0"/>
    <s v="theater"/>
    <x v="375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0"/>
    <s v="theater"/>
    <x v="376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0"/>
    <s v="theater"/>
    <x v="376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0"/>
    <s v="theater"/>
    <x v="376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0"/>
    <s v="theater"/>
    <x v="376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0"/>
    <s v="theater"/>
    <x v="376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0"/>
    <s v="theater"/>
    <x v="376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0"/>
    <s v="theater"/>
    <x v="376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0"/>
    <s v="theater"/>
    <x v="376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0"/>
    <s v="theater"/>
    <x v="376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0"/>
    <s v="theater"/>
    <x v="376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0"/>
    <s v="theater"/>
    <x v="377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0"/>
    <s v="theater"/>
    <x v="3514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0"/>
    <s v="theater"/>
    <x v="377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0"/>
    <s v="theater"/>
    <x v="377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0"/>
    <s v="theater"/>
    <x v="377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0"/>
    <s v="theater"/>
    <x v="377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0"/>
    <s v="theater"/>
    <x v="377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0"/>
    <s v="theater"/>
    <x v="377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0"/>
    <s v="theater"/>
    <x v="3777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0"/>
    <s v="theater"/>
    <x v="377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0"/>
    <s v="theater"/>
    <x v="377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0"/>
    <s v="theater"/>
    <x v="378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0"/>
    <s v="theater"/>
    <x v="3781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0"/>
    <s v="theater"/>
    <x v="378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0"/>
    <s v="theater"/>
    <x v="378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0"/>
    <s v="theater"/>
    <x v="378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0"/>
    <s v="theater"/>
    <x v="378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0"/>
    <s v="theater"/>
    <x v="378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0"/>
    <s v="theater"/>
    <x v="378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0"/>
    <s v="theater"/>
    <x v="378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0"/>
    <s v="theater"/>
    <x v="378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0"/>
    <s v="theater"/>
    <x v="379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6"/>
    <s v="theater"/>
    <x v="379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6"/>
    <s v="theater"/>
    <x v="379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6"/>
    <s v="theater"/>
    <x v="379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6"/>
    <s v="theater"/>
    <x v="379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6"/>
    <s v="theater"/>
    <x v="25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6"/>
    <s v="theater"/>
    <x v="379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6"/>
    <s v="theater"/>
    <x v="353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6"/>
    <s v="theater"/>
    <x v="379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6"/>
    <s v="theater"/>
    <x v="379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6"/>
    <s v="theater"/>
    <x v="379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6"/>
    <s v="theater"/>
    <x v="379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6"/>
    <s v="theater"/>
    <x v="380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6"/>
    <s v="theater"/>
    <x v="380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6"/>
    <s v="theater"/>
    <x v="380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6"/>
    <s v="theater"/>
    <x v="3803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6"/>
    <s v="theater"/>
    <x v="380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6"/>
    <s v="theater"/>
    <x v="380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6"/>
    <s v="theater"/>
    <x v="380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6"/>
    <s v="theater"/>
    <x v="380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6"/>
    <s v="theater"/>
    <x v="380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6"/>
    <s v="theater"/>
    <x v="380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6"/>
    <s v="theater"/>
    <x v="38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theater"/>
    <x v="381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6"/>
    <s v="theater"/>
    <x v="381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6"/>
    <s v="theater"/>
    <x v="381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6"/>
    <s v="theater"/>
    <x v="381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6"/>
    <s v="theater"/>
    <x v="381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theater"/>
    <x v="381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6"/>
    <s v="theater"/>
    <x v="3817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6"/>
    <s v="theater"/>
    <x v="381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6"/>
    <s v="theater"/>
    <x v="381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6"/>
    <s v="theater"/>
    <x v="382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6"/>
    <s v="theater"/>
    <x v="382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6"/>
    <s v="theater"/>
    <x v="382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6"/>
    <s v="theater"/>
    <x v="382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6"/>
    <s v="theater"/>
    <x v="38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6"/>
    <s v="theater"/>
    <x v="382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6"/>
    <s v="theater"/>
    <x v="382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6"/>
    <s v="theater"/>
    <x v="382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6"/>
    <s v="theater"/>
    <x v="382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6"/>
    <s v="theater"/>
    <x v="38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6"/>
    <s v="theater"/>
    <x v="383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6"/>
    <s v="theater"/>
    <x v="383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6"/>
    <s v="theater"/>
    <x v="383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6"/>
    <s v="theater"/>
    <x v="383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6"/>
    <s v="theater"/>
    <x v="383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6"/>
    <s v="theater"/>
    <x v="383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6"/>
    <s v="theater"/>
    <x v="383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6"/>
    <s v="theater"/>
    <x v="383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6"/>
    <s v="theater"/>
    <x v="383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theater"/>
    <x v="383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6"/>
    <s v="theater"/>
    <x v="384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6"/>
    <s v="theater"/>
    <x v="384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theater"/>
    <x v="384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6"/>
    <s v="theater"/>
    <x v="384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theater"/>
    <x v="384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6"/>
    <s v="theater"/>
    <x v="384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6"/>
    <s v="theater"/>
    <x v="384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6"/>
    <s v="theater"/>
    <x v="384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6"/>
    <s v="theater"/>
    <x v="3848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0"/>
    <s v="theater"/>
    <x v="3849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0"/>
    <s v="theater"/>
    <x v="385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0"/>
    <s v="theater"/>
    <x v="385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0"/>
    <s v="theater"/>
    <x v="385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0"/>
    <s v="theater"/>
    <x v="385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0"/>
    <s v="theater"/>
    <x v="385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0"/>
    <s v="theater"/>
    <x v="385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0"/>
    <s v="theater"/>
    <x v="385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0"/>
    <s v="theater"/>
    <x v="385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0"/>
    <s v="theater"/>
    <x v="385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0"/>
    <s v="theater"/>
    <x v="385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0"/>
    <s v="theater"/>
    <x v="386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0"/>
    <s v="theater"/>
    <x v="3792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0"/>
    <s v="theater"/>
    <x v="386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0"/>
    <s v="theater"/>
    <x v="386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0"/>
    <s v="theater"/>
    <x v="386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0"/>
    <s v="theater"/>
    <x v="386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0"/>
    <s v="theater"/>
    <x v="386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0"/>
    <s v="theater"/>
    <x v="386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0"/>
    <s v="theater"/>
    <x v="386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6"/>
    <s v="theater"/>
    <x v="386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6"/>
    <s v="theater"/>
    <x v="386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6"/>
    <s v="theater"/>
    <x v="387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6"/>
    <s v="theater"/>
    <x v="387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theater"/>
    <x v="387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6"/>
    <s v="theater"/>
    <x v="387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6"/>
    <s v="theater"/>
    <x v="387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theater"/>
    <x v="387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6"/>
    <s v="theater"/>
    <x v="387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6"/>
    <s v="theater"/>
    <x v="387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6"/>
    <s v="theater"/>
    <x v="387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6"/>
    <s v="theater"/>
    <x v="387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6"/>
    <s v="theater"/>
    <x v="388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6"/>
    <s v="theater"/>
    <x v="388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6"/>
    <s v="theater"/>
    <x v="388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theater"/>
    <x v="388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6"/>
    <s v="theater"/>
    <x v="388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6"/>
    <s v="theater"/>
    <x v="388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6"/>
    <s v="theater"/>
    <x v="388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6"/>
    <s v="theater"/>
    <x v="388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6"/>
    <s v="theater"/>
    <x v="388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6"/>
    <s v="theater"/>
    <x v="388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6"/>
    <s v="theater"/>
    <x v="389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6"/>
    <s v="theater"/>
    <x v="389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6"/>
    <s v="theater"/>
    <x v="389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6"/>
    <s v="theater"/>
    <x v="389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6"/>
    <s v="theater"/>
    <x v="389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6"/>
    <s v="theater"/>
    <x v="389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theater"/>
    <x v="389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6"/>
    <s v="theater"/>
    <x v="389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6"/>
    <s v="theater"/>
    <x v="389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6"/>
    <s v="theater"/>
    <x v="389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6"/>
    <s v="theater"/>
    <x v="390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theater"/>
    <x v="390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6"/>
    <s v="theater"/>
    <x v="390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6"/>
    <s v="theater"/>
    <x v="390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6"/>
    <s v="theater"/>
    <x v="390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theater"/>
    <x v="390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6"/>
    <s v="theater"/>
    <x v="390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theater"/>
    <x v="390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6"/>
    <s v="theater"/>
    <x v="39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6"/>
    <s v="theater"/>
    <x v="390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theater"/>
    <x v="391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theater"/>
    <x v="391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6"/>
    <s v="theater"/>
    <x v="391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6"/>
    <s v="theater"/>
    <x v="39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6"/>
    <s v="theater"/>
    <x v="391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6"/>
    <s v="theater"/>
    <x v="39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theater"/>
    <x v="39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6"/>
    <s v="theater"/>
    <x v="391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6"/>
    <s v="theater"/>
    <x v="391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6"/>
    <s v="theater"/>
    <x v="39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6"/>
    <s v="theater"/>
    <x v="392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6"/>
    <s v="theater"/>
    <x v="392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theater"/>
    <x v="39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6"/>
    <s v="theater"/>
    <x v="392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theater"/>
    <x v="39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6"/>
    <s v="theater"/>
    <x v="392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6"/>
    <s v="theater"/>
    <x v="392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6"/>
    <s v="theater"/>
    <x v="392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theater"/>
    <x v="392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6"/>
    <s v="theater"/>
    <x v="392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6"/>
    <s v="theater"/>
    <x v="393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6"/>
    <s v="theater"/>
    <x v="393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6"/>
    <s v="theater"/>
    <x v="393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theater"/>
    <x v="393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theater"/>
    <x v="393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6"/>
    <s v="theater"/>
    <x v="393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theater"/>
    <x v="393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6"/>
    <s v="theater"/>
    <x v="393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6"/>
    <s v="theater"/>
    <x v="393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6"/>
    <s v="theater"/>
    <x v="393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6"/>
    <s v="theater"/>
    <x v="394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6"/>
    <s v="theater"/>
    <x v="394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6"/>
    <s v="theater"/>
    <x v="394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theater"/>
    <x v="394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6"/>
    <s v="theater"/>
    <x v="394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6"/>
    <s v="theater"/>
    <x v="394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6"/>
    <s v="theater"/>
    <x v="394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6"/>
    <s v="theater"/>
    <x v="394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6"/>
    <s v="theater"/>
    <x v="394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6"/>
    <s v="theater"/>
    <x v="394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6"/>
    <s v="theater"/>
    <x v="395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6"/>
    <s v="theater"/>
    <x v="395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6"/>
    <s v="theater"/>
    <x v="395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6"/>
    <s v="theater"/>
    <x v="395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6"/>
    <s v="theater"/>
    <x v="395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theater"/>
    <x v="395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6"/>
    <s v="theater"/>
    <x v="395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6"/>
    <s v="theater"/>
    <x v="395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6"/>
    <s v="theater"/>
    <x v="395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6"/>
    <s v="theater"/>
    <x v="395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6"/>
    <s v="theater"/>
    <x v="396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6"/>
    <s v="theater"/>
    <x v="396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theater"/>
    <x v="396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6"/>
    <s v="theater"/>
    <x v="396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6"/>
    <s v="theater"/>
    <x v="396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6"/>
    <s v="theater"/>
    <x v="396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6"/>
    <s v="theater"/>
    <x v="396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6"/>
    <s v="theater"/>
    <x v="396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6"/>
    <s v="theater"/>
    <x v="396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theater"/>
    <x v="396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6"/>
    <s v="theater"/>
    <x v="397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theater"/>
    <x v="397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6"/>
    <s v="theater"/>
    <x v="397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6"/>
    <s v="theater"/>
    <x v="397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6"/>
    <s v="theater"/>
    <x v="397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theater"/>
    <x v="397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6"/>
    <s v="theater"/>
    <x v="397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theater"/>
    <x v="397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6"/>
    <s v="theater"/>
    <x v="397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6"/>
    <s v="theater"/>
    <x v="397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6"/>
    <s v="theater"/>
    <x v="398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6"/>
    <s v="theater"/>
    <x v="174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6"/>
    <s v="theater"/>
    <x v="398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6"/>
    <s v="theater"/>
    <x v="398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6"/>
    <s v="theater"/>
    <x v="398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6"/>
    <s v="theater"/>
    <x v="398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6"/>
    <s v="theater"/>
    <x v="398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6"/>
    <s v="theater"/>
    <x v="398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theater"/>
    <x v="398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6"/>
    <s v="theater"/>
    <x v="398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6"/>
    <s v="theater"/>
    <x v="398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6"/>
    <s v="theater"/>
    <x v="399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theater"/>
    <x v="399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6"/>
    <s v="theater"/>
    <x v="399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theater"/>
    <x v="399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6"/>
    <s v="theater"/>
    <x v="399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6"/>
    <s v="theater"/>
    <x v="399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6"/>
    <s v="theater"/>
    <x v="399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6"/>
    <s v="theater"/>
    <x v="399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6"/>
    <s v="theater"/>
    <x v="399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6"/>
    <s v="theater"/>
    <x v="399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6"/>
    <s v="theater"/>
    <x v="400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6"/>
    <s v="theater"/>
    <x v="400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theater"/>
    <x v="400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6"/>
    <s v="theater"/>
    <x v="400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theater"/>
    <x v="400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theater"/>
    <x v="400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6"/>
    <s v="theater"/>
    <x v="400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6"/>
    <s v="theater"/>
    <x v="400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theater"/>
    <x v="400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6"/>
    <s v="theater"/>
    <x v="400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theater"/>
    <x v="401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6"/>
    <s v="theater"/>
    <x v="401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6"/>
    <s v="theater"/>
    <x v="401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6"/>
    <s v="theater"/>
    <x v="401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6"/>
    <s v="theater"/>
    <x v="4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6"/>
    <s v="theater"/>
    <x v="401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6"/>
    <s v="theater"/>
    <x v="4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6"/>
    <s v="theater"/>
    <x v="401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theater"/>
    <x v="401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6"/>
    <s v="theater"/>
    <x v="401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6"/>
    <s v="theater"/>
    <x v="402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6"/>
    <s v="theater"/>
    <x v="402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theater"/>
    <x v="402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6"/>
    <s v="theater"/>
    <x v="402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6"/>
    <s v="theater"/>
    <x v="402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6"/>
    <s v="theater"/>
    <x v="402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6"/>
    <s v="theater"/>
    <x v="402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6"/>
    <s v="theater"/>
    <x v="402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6"/>
    <s v="theater"/>
    <x v="402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6"/>
    <s v="theater"/>
    <x v="402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theater"/>
    <x v="403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6"/>
    <s v="theater"/>
    <x v="403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theater"/>
    <x v="403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theater"/>
    <x v="403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6"/>
    <s v="theater"/>
    <x v="403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6"/>
    <s v="theater"/>
    <x v="403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6"/>
    <s v="theater"/>
    <x v="403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6"/>
    <s v="theater"/>
    <x v="326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6"/>
    <s v="theater"/>
    <x v="403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6"/>
    <s v="theater"/>
    <x v="4038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theater"/>
    <x v="4039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6"/>
    <s v="theater"/>
    <x v="404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6"/>
    <s v="theater"/>
    <x v="4041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6"/>
    <s v="theater"/>
    <x v="4042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6"/>
    <s v="theater"/>
    <x v="404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6"/>
    <s v="theater"/>
    <x v="4044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6"/>
    <s v="theater"/>
    <x v="404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theater"/>
    <x v="4046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6"/>
    <s v="theater"/>
    <x v="4047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6"/>
    <s v="theater"/>
    <x v="4048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theater"/>
    <x v="404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6"/>
    <s v="theater"/>
    <x v="40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6"/>
    <s v="theater"/>
    <x v="4051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6"/>
    <s v="theater"/>
    <x v="4052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6"/>
    <s v="theater"/>
    <x v="405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theater"/>
    <x v="405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6"/>
    <s v="theater"/>
    <x v="4055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theater"/>
    <x v="4056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6"/>
    <s v="theater"/>
    <x v="4057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theater"/>
    <x v="4058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6"/>
    <s v="theater"/>
    <x v="4059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theater"/>
    <x v="406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6"/>
    <s v="theater"/>
    <x v="406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6"/>
    <s v="theater"/>
    <x v="40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6"/>
    <s v="theater"/>
    <x v="4063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6"/>
    <s v="theater"/>
    <x v="4064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theater"/>
    <x v="4065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6"/>
    <s v="theater"/>
    <x v="4066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6"/>
    <s v="theater"/>
    <x v="4067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6"/>
    <s v="theater"/>
    <x v="4068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6"/>
    <s v="theater"/>
    <x v="4069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6"/>
    <s v="theater"/>
    <x v="407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6"/>
    <s v="theater"/>
    <x v="4071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6"/>
    <s v="theater"/>
    <x v="4072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6"/>
    <s v="theater"/>
    <x v="4073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6"/>
    <s v="theater"/>
    <x v="4074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theater"/>
    <x v="4075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theater"/>
    <x v="407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6"/>
    <s v="theater"/>
    <x v="4077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theater"/>
    <x v="407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theater"/>
    <x v="4079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6"/>
    <s v="theater"/>
    <x v="4080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6"/>
    <s v="theater"/>
    <x v="4081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6"/>
    <s v="theater"/>
    <x v="408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6"/>
    <s v="theater"/>
    <x v="408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6"/>
    <s v="theater"/>
    <x v="4084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6"/>
    <s v="theater"/>
    <x v="4085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6"/>
    <s v="theater"/>
    <x v="4086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theater"/>
    <x v="4087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6"/>
    <s v="theater"/>
    <x v="4088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6"/>
    <s v="theater"/>
    <x v="4089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6"/>
    <s v="theater"/>
    <x v="409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6"/>
    <s v="theater"/>
    <x v="4091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64E25-3FA2-4026-955D-05A6C6B5FB5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0B6BA-674A-4B1F-A2D6-40F8478D79F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90EA4-4C8C-4E71-B77B-001866E2A319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A40059-A55B-4C21-A790-056C68C2964E}" name="Table1" displayName="Table1" ref="A1:T4115" totalsRowShown="0" headerRowDxfId="40" dataDxfId="39">
  <autoFilter ref="A1:T4115" xr:uid="{69D21CBC-A1D9-4633-98C1-B7E0DDDC6784}">
    <filterColumn colId="17">
      <filters>
        <filter val="food"/>
      </filters>
    </filterColumn>
  </autoFilter>
  <tableColumns count="20">
    <tableColumn id="1" xr3:uid="{EE036555-07A8-47DE-93FC-4B945967F1E9}" name="id" dataDxfId="38"/>
    <tableColumn id="2" xr3:uid="{1038F32F-1FB1-4301-BFC0-EE09F21941E3}" name="name" dataDxfId="37"/>
    <tableColumn id="3" xr3:uid="{E8A87B25-6AD3-41F2-9BC9-2BE2BEB38692}" name="blurb" dataDxfId="36"/>
    <tableColumn id="4" xr3:uid="{93C02D19-C590-48FD-BD61-08AFF3577266}" name="goal" dataDxfId="35"/>
    <tableColumn id="5" xr3:uid="{7A236A4E-1A93-4E3E-8A9F-FFE6D2191F26}" name="pledged" dataDxfId="34"/>
    <tableColumn id="6" xr3:uid="{C7DC9F50-34BB-4EE7-88A4-89D5E13FDB6F}" name="state" dataDxfId="33"/>
    <tableColumn id="7" xr3:uid="{C4BE99BD-2761-408F-8CD0-E4C096E57507}" name="country" dataDxfId="32"/>
    <tableColumn id="8" xr3:uid="{4D592BF8-E69A-443B-9289-F962796967C0}" name="currency" dataDxfId="31"/>
    <tableColumn id="9" xr3:uid="{06D1B480-EBB8-4A79-87B6-D938661F0D9A}" name="deadline" dataDxfId="30"/>
    <tableColumn id="10" xr3:uid="{F0333A4A-AECD-4983-A810-7EDB0F256A87}" name="launched_at" dataDxfId="29"/>
    <tableColumn id="11" xr3:uid="{DC0AAEE4-5835-4893-848B-FC7C251E3EA8}" name="staff_pick" dataDxfId="28"/>
    <tableColumn id="12" xr3:uid="{6750A27C-3AD4-418F-B79B-FD3C4E768353}" name="backers_count" dataDxfId="27"/>
    <tableColumn id="13" xr3:uid="{280F5F74-8E9D-45D2-BFF3-92D74E8E4355}" name="spotlight" dataDxfId="26"/>
    <tableColumn id="14" xr3:uid="{81E3BE4C-0A34-43F3-B095-9A4069B85F88}" name="Category and Sub-Category" dataDxfId="25"/>
    <tableColumn id="15" xr3:uid="{E4F21D3A-5D45-42B0-BCD0-0EF3933D534C}" name="Percent Funded" dataDxfId="24">
      <calculatedColumnFormula>(Table1[[#This Row],[pledged]]/Table1[[#This Row],[goal]])*100</calculatedColumnFormula>
    </tableColumn>
    <tableColumn id="16" xr3:uid="{581C6C7F-6944-4AFD-BC78-82775EDEE9FB}" name="Average Donation" dataDxfId="23">
      <calculatedColumnFormula>Table1[[#This Row],[pledged]]/Table1[[#This Row],[backers_count]]</calculatedColumnFormula>
    </tableColumn>
    <tableColumn id="17" xr3:uid="{0C36B3DC-65B1-4FB1-89E9-0CB57EFAC4E6}" name="Sub-Category" dataDxfId="19">
      <calculatedColumnFormula>MID(Table1[[#This Row],[Category and Sub-Category]],SEARCH("/", N2) +1, 20)</calculatedColumnFormula>
    </tableColumn>
    <tableColumn id="18" xr3:uid="{0EF22594-3DD2-4902-8568-E2EEE32D399A}" name="Category" dataDxfId="22">
      <calculatedColumnFormula>LEFT(N2,FIND("/",N2,1)-1)</calculatedColumnFormula>
    </tableColumn>
    <tableColumn id="19" xr3:uid="{D658CF70-F3F0-44A2-BD1A-44AE489CA561}" name="Date Created Conversion" dataDxfId="21">
      <calculatedColumnFormula>Table1[[#This Row],[Date Ended Conversion]]+Table1[[#This Row],[Date Ended Conversion]]</calculatedColumnFormula>
    </tableColumn>
    <tableColumn id="20" xr3:uid="{101F5D46-FCE3-45DF-8D48-F06E9B8D1603}" name="Date Ended Conversion" dataDxfId="2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Q1146" sqref="Q1146"/>
    </sheetView>
  </sheetViews>
  <sheetFormatPr defaultRowHeight="14.35" x14ac:dyDescent="0.5"/>
  <cols>
    <col min="1" max="1" width="12.1171875" bestFit="1" customWidth="1"/>
    <col min="2" max="2" width="38.41015625" style="1" customWidth="1"/>
    <col min="3" max="3" width="40.29296875" style="1" customWidth="1"/>
    <col min="4" max="4" width="17.41015625" bestFit="1" customWidth="1"/>
    <col min="5" max="5" width="23.87890625" bestFit="1" customWidth="1"/>
    <col min="6" max="6" width="21.29296875" customWidth="1"/>
    <col min="7" max="7" width="23.3515625" bestFit="1" customWidth="1"/>
    <col min="8" max="8" width="25.87890625" bestFit="1" customWidth="1"/>
    <col min="9" max="9" width="25.05859375" bestFit="1" customWidth="1"/>
    <col min="10" max="10" width="22.9375" bestFit="1" customWidth="1"/>
    <col min="11" max="11" width="27.17578125" bestFit="1" customWidth="1"/>
    <col min="12" max="12" width="36.5859375" bestFit="1" customWidth="1"/>
    <col min="13" max="13" width="36.41015625" customWidth="1"/>
    <col min="14" max="14" width="59.234375" bestFit="1" customWidth="1"/>
    <col min="15" max="15" width="41.1171875" customWidth="1"/>
    <col min="16" max="16" width="35.87890625" style="10" customWidth="1"/>
    <col min="17" max="17" width="37.8203125" customWidth="1"/>
    <col min="18" max="18" width="44.8203125" customWidth="1"/>
    <col min="19" max="19" width="51.703125" customWidth="1"/>
    <col min="20" max="20" width="49.17578125" style="15" bestFit="1" customWidth="1"/>
    <col min="21" max="21" width="14.3515625" customWidth="1"/>
  </cols>
  <sheetData>
    <row r="1" spans="1:20" ht="47.35" customHeight="1" x14ac:dyDescent="1.1499999999999999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8" t="s">
        <v>8307</v>
      </c>
      <c r="Q1" s="2" t="s">
        <v>8309</v>
      </c>
      <c r="R1" s="2" t="s">
        <v>8308</v>
      </c>
      <c r="S1" s="2" t="s">
        <v>8357</v>
      </c>
      <c r="T1" s="16" t="s">
        <v>8358</v>
      </c>
    </row>
    <row r="2" spans="1:20" ht="72" hidden="1" x14ac:dyDescent="0.6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(Table1[[#This Row],[pledged]]/Table1[[#This Row],[goal]])*100</f>
        <v>136.85882352941178</v>
      </c>
      <c r="P2" s="9">
        <f>Table1[[#This Row],[pledged]]/Table1[[#This Row],[backers_count]]</f>
        <v>63.917582417582416</v>
      </c>
      <c r="Q2" s="4" t="str">
        <f>MID(Table1[[#This Row],[Category and Sub-Category]],SEARCH("/", N2) +1, 20)</f>
        <v>television</v>
      </c>
      <c r="R2" s="4" t="str">
        <f t="shared" ref="R2:R65" si="0">LEFT(N2,FIND("/",N2,1)-1)</f>
        <v>film &amp; video</v>
      </c>
      <c r="S2" s="14">
        <f>Table1[[#This Row],[Date Ended Conversion]]+Table1[[#This Row],[Date Ended Conversion]]</f>
        <v>84416.25</v>
      </c>
      <c r="T2" s="14">
        <f>(((I2/60)/60)/24)+DATE(1970,1,1)</f>
        <v>42208.125</v>
      </c>
    </row>
    <row r="3" spans="1:20" ht="36" hidden="1" x14ac:dyDescent="0.6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>(Table1[[#This Row],[pledged]]/Table1[[#This Row],[goal]])*100</f>
        <v>142.60827250608273</v>
      </c>
      <c r="P3" s="9">
        <f>Table1[[#This Row],[pledged]]/Table1[[#This Row],[backers_count]]</f>
        <v>185.48101265822785</v>
      </c>
      <c r="Q3" s="4" t="str">
        <f>MID(Table1[[#This Row],[Category and Sub-Category]],SEARCH("/", N3) +1, 20)</f>
        <v>television</v>
      </c>
      <c r="R3" s="4" t="str">
        <f t="shared" si="0"/>
        <v>film &amp; video</v>
      </c>
      <c r="S3" s="14">
        <f>Table1[[#This Row],[Date Ended Conversion]]+Table1[[#This Row],[Date Ended Conversion]]</f>
        <v>85593.200995370367</v>
      </c>
      <c r="T3" s="14">
        <f t="shared" ref="T3:T65" si="1">(((I3/60)/60)/24)+DATE(1970,1,1)</f>
        <v>42796.600497685184</v>
      </c>
    </row>
    <row r="4" spans="1:20" ht="72" hidden="1" x14ac:dyDescent="0.6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>(Table1[[#This Row],[pledged]]/Table1[[#This Row],[goal]])*100</f>
        <v>105</v>
      </c>
      <c r="P4" s="9">
        <f>Table1[[#This Row],[pledged]]/Table1[[#This Row],[backers_count]]</f>
        <v>15</v>
      </c>
      <c r="Q4" s="4" t="str">
        <f>MID(Table1[[#This Row],[Category and Sub-Category]],SEARCH("/", N4) +1, 20)</f>
        <v>television</v>
      </c>
      <c r="R4" s="4" t="str">
        <f t="shared" si="0"/>
        <v>film &amp; video</v>
      </c>
      <c r="S4" s="14">
        <f>Table1[[#This Row],[Date Ended Conversion]]+Table1[[#This Row],[Date Ended Conversion]]</f>
        <v>84831.404699074075</v>
      </c>
      <c r="T4" s="14">
        <f t="shared" si="1"/>
        <v>42415.702349537038</v>
      </c>
    </row>
    <row r="5" spans="1:20" ht="54" hidden="1" x14ac:dyDescent="0.6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>(Table1[[#This Row],[pledged]]/Table1[[#This Row],[goal]])*100</f>
        <v>103.89999999999999</v>
      </c>
      <c r="P5" s="9">
        <f>Table1[[#This Row],[pledged]]/Table1[[#This Row],[backers_count]]</f>
        <v>69.266666666666666</v>
      </c>
      <c r="Q5" s="4" t="str">
        <f>MID(Table1[[#This Row],[Category and Sub-Category]],SEARCH("/", N5) +1, 20)</f>
        <v>television</v>
      </c>
      <c r="R5" s="4" t="str">
        <f t="shared" si="0"/>
        <v>film &amp; video</v>
      </c>
      <c r="S5" s="14">
        <f>Table1[[#This Row],[Date Ended Conversion]]+Table1[[#This Row],[Date Ended Conversion]]</f>
        <v>83717.03025462963</v>
      </c>
      <c r="T5" s="14">
        <f t="shared" si="1"/>
        <v>41858.515127314815</v>
      </c>
    </row>
    <row r="6" spans="1:20" ht="90" hidden="1" x14ac:dyDescent="0.6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>(Table1[[#This Row],[pledged]]/Table1[[#This Row],[goal]])*100</f>
        <v>122.99154545454545</v>
      </c>
      <c r="P6" s="9">
        <f>Table1[[#This Row],[pledged]]/Table1[[#This Row],[backers_count]]</f>
        <v>190.55028169014085</v>
      </c>
      <c r="Q6" s="4" t="str">
        <f>MID(Table1[[#This Row],[Category and Sub-Category]],SEARCH("/", N6) +1, 20)</f>
        <v>television</v>
      </c>
      <c r="R6" s="4" t="str">
        <f t="shared" si="0"/>
        <v>film &amp; video</v>
      </c>
      <c r="S6" s="14">
        <f>Table1[[#This Row],[Date Ended Conversion]]+Table1[[#This Row],[Date Ended Conversion]]</f>
        <v>84715.668495370366</v>
      </c>
      <c r="T6" s="14">
        <f t="shared" si="1"/>
        <v>42357.834247685183</v>
      </c>
    </row>
    <row r="7" spans="1:20" ht="72" hidden="1" x14ac:dyDescent="0.6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>(Table1[[#This Row],[pledged]]/Table1[[#This Row],[goal]])*100</f>
        <v>109.77744436109028</v>
      </c>
      <c r="P7" s="9">
        <f>Table1[[#This Row],[pledged]]/Table1[[#This Row],[backers_count]]</f>
        <v>93.40425531914893</v>
      </c>
      <c r="Q7" s="4" t="str">
        <f>MID(Table1[[#This Row],[Category and Sub-Category]],SEARCH("/", N7) +1, 20)</f>
        <v>television</v>
      </c>
      <c r="R7" s="4" t="str">
        <f t="shared" si="0"/>
        <v>film &amp; video</v>
      </c>
      <c r="S7" s="14">
        <f>Table1[[#This Row],[Date Ended Conversion]]+Table1[[#This Row],[Date Ended Conversion]]</f>
        <v>85160.465277777781</v>
      </c>
      <c r="T7" s="14">
        <f t="shared" si="1"/>
        <v>42580.232638888891</v>
      </c>
    </row>
    <row r="8" spans="1:20" ht="72" hidden="1" x14ac:dyDescent="0.6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>(Table1[[#This Row],[pledged]]/Table1[[#This Row],[goal]])*100</f>
        <v>106.4875</v>
      </c>
      <c r="P8" s="9">
        <f>Table1[[#This Row],[pledged]]/Table1[[#This Row],[backers_count]]</f>
        <v>146.87931034482759</v>
      </c>
      <c r="Q8" s="4" t="str">
        <f>MID(Table1[[#This Row],[Category and Sub-Category]],SEARCH("/", N8) +1, 20)</f>
        <v>television</v>
      </c>
      <c r="R8" s="4" t="str">
        <f t="shared" si="0"/>
        <v>film &amp; video</v>
      </c>
      <c r="S8" s="14">
        <f>Table1[[#This Row],[Date Ended Conversion]]+Table1[[#This Row],[Date Ended Conversion]]</f>
        <v>83608.144675925927</v>
      </c>
      <c r="T8" s="14">
        <f t="shared" si="1"/>
        <v>41804.072337962964</v>
      </c>
    </row>
    <row r="9" spans="1:20" ht="72" hidden="1" x14ac:dyDescent="0.6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>(Table1[[#This Row],[pledged]]/Table1[[#This Row],[goal]])*100</f>
        <v>101.22222222222221</v>
      </c>
      <c r="P9" s="9">
        <f>Table1[[#This Row],[pledged]]/Table1[[#This Row],[backers_count]]</f>
        <v>159.82456140350877</v>
      </c>
      <c r="Q9" s="4" t="str">
        <f>MID(Table1[[#This Row],[Category and Sub-Category]],SEARCH("/", N9) +1, 20)</f>
        <v>television</v>
      </c>
      <c r="R9" s="4" t="str">
        <f t="shared" si="0"/>
        <v>film &amp; video</v>
      </c>
      <c r="S9" s="14">
        <f>Table1[[#This Row],[Date Ended Conversion]]+Table1[[#This Row],[Date Ended Conversion]]</f>
        <v>85112.094143518523</v>
      </c>
      <c r="T9" s="14">
        <f t="shared" si="1"/>
        <v>42556.047071759262</v>
      </c>
    </row>
    <row r="10" spans="1:20" ht="36" hidden="1" x14ac:dyDescent="0.6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>(Table1[[#This Row],[pledged]]/Table1[[#This Row],[goal]])*100</f>
        <v>100.04342857142856</v>
      </c>
      <c r="P10" s="9">
        <f>Table1[[#This Row],[pledged]]/Table1[[#This Row],[backers_count]]</f>
        <v>291.79333333333335</v>
      </c>
      <c r="Q10" s="4" t="str">
        <f>MID(Table1[[#This Row],[Category and Sub-Category]],SEARCH("/", N10) +1, 20)</f>
        <v>television</v>
      </c>
      <c r="R10" s="4" t="str">
        <f t="shared" si="0"/>
        <v>film &amp; video</v>
      </c>
      <c r="S10" s="14">
        <f>Table1[[#This Row],[Date Ended Conversion]]+Table1[[#This Row],[Date Ended Conversion]]</f>
        <v>84951.75</v>
      </c>
      <c r="T10" s="14">
        <f t="shared" si="1"/>
        <v>42475.875</v>
      </c>
    </row>
    <row r="11" spans="1:20" ht="72" hidden="1" x14ac:dyDescent="0.6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>(Table1[[#This Row],[pledged]]/Table1[[#This Row],[goal]])*100</f>
        <v>125.998</v>
      </c>
      <c r="P11" s="9">
        <f>Table1[[#This Row],[pledged]]/Table1[[#This Row],[backers_count]]</f>
        <v>31.499500000000001</v>
      </c>
      <c r="Q11" s="4" t="str">
        <f>MID(Table1[[#This Row],[Category and Sub-Category]],SEARCH("/", N11) +1, 20)</f>
        <v>television</v>
      </c>
      <c r="R11" s="4" t="str">
        <f t="shared" si="0"/>
        <v>film &amp; video</v>
      </c>
      <c r="S11" s="14">
        <f>Table1[[#This Row],[Date Ended Conversion]]+Table1[[#This Row],[Date Ended Conversion]]</f>
        <v>84954.207037037035</v>
      </c>
      <c r="T11" s="14">
        <f t="shared" si="1"/>
        <v>42477.103518518517</v>
      </c>
    </row>
    <row r="12" spans="1:20" ht="72" hidden="1" x14ac:dyDescent="0.6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>(Table1[[#This Row],[pledged]]/Table1[[#This Row],[goal]])*100</f>
        <v>100.49999999999999</v>
      </c>
      <c r="P12" s="9">
        <f>Table1[[#This Row],[pledged]]/Table1[[#This Row],[backers_count]]</f>
        <v>158.68421052631578</v>
      </c>
      <c r="Q12" s="4" t="str">
        <f>MID(Table1[[#This Row],[Category and Sub-Category]],SEARCH("/", N12) +1, 20)</f>
        <v>television</v>
      </c>
      <c r="R12" s="4" t="str">
        <f t="shared" si="0"/>
        <v>film &amp; video</v>
      </c>
      <c r="S12" s="14">
        <f>Table1[[#This Row],[Date Ended Conversion]]+Table1[[#This Row],[Date Ended Conversion]]</f>
        <v>83630.136087962965</v>
      </c>
      <c r="T12" s="14">
        <f t="shared" si="1"/>
        <v>41815.068043981482</v>
      </c>
    </row>
    <row r="13" spans="1:20" ht="72" hidden="1" x14ac:dyDescent="0.6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>(Table1[[#This Row],[pledged]]/Table1[[#This Row],[goal]])*100</f>
        <v>120.5</v>
      </c>
      <c r="P13" s="9">
        <f>Table1[[#This Row],[pledged]]/Table1[[#This Row],[backers_count]]</f>
        <v>80.333333333333329</v>
      </c>
      <c r="Q13" s="4" t="str">
        <f>MID(Table1[[#This Row],[Category and Sub-Category]],SEARCH("/", N13) +1, 20)</f>
        <v>television</v>
      </c>
      <c r="R13" s="4" t="str">
        <f t="shared" si="0"/>
        <v>film &amp; video</v>
      </c>
      <c r="S13" s="14">
        <f>Table1[[#This Row],[Date Ended Conversion]]+Table1[[#This Row],[Date Ended Conversion]]</f>
        <v>85208.25</v>
      </c>
      <c r="T13" s="14">
        <f t="shared" si="1"/>
        <v>42604.125</v>
      </c>
    </row>
    <row r="14" spans="1:20" ht="72" hidden="1" x14ac:dyDescent="0.6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>(Table1[[#This Row],[pledged]]/Table1[[#This Row],[goal]])*100</f>
        <v>165.29333333333335</v>
      </c>
      <c r="P14" s="9">
        <f>Table1[[#This Row],[pledged]]/Table1[[#This Row],[backers_count]]</f>
        <v>59.961305925030231</v>
      </c>
      <c r="Q14" s="4" t="str">
        <f>MID(Table1[[#This Row],[Category and Sub-Category]],SEARCH("/", N14) +1, 20)</f>
        <v>television</v>
      </c>
      <c r="R14" s="4" t="str">
        <f t="shared" si="0"/>
        <v>film &amp; video</v>
      </c>
      <c r="S14" s="14">
        <f>Table1[[#This Row],[Date Ended Conversion]]+Table1[[#This Row],[Date Ended Conversion]]</f>
        <v>83672.25</v>
      </c>
      <c r="T14" s="14">
        <f t="shared" si="1"/>
        <v>41836.125</v>
      </c>
    </row>
    <row r="15" spans="1:20" ht="54" hidden="1" x14ac:dyDescent="0.6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>(Table1[[#This Row],[pledged]]/Table1[[#This Row],[goal]])*100</f>
        <v>159.97142857142856</v>
      </c>
      <c r="P15" s="9">
        <f>Table1[[#This Row],[pledged]]/Table1[[#This Row],[backers_count]]</f>
        <v>109.78431372549019</v>
      </c>
      <c r="Q15" s="4" t="str">
        <f>MID(Table1[[#This Row],[Category and Sub-Category]],SEARCH("/", N15) +1, 20)</f>
        <v>television</v>
      </c>
      <c r="R15" s="4" t="str">
        <f t="shared" si="0"/>
        <v>film &amp; video</v>
      </c>
      <c r="S15" s="14">
        <f>Table1[[#This Row],[Date Ended Conversion]]+Table1[[#This Row],[Date Ended Conversion]]</f>
        <v>85089.704166666663</v>
      </c>
      <c r="T15" s="14">
        <f t="shared" si="1"/>
        <v>42544.852083333331</v>
      </c>
    </row>
    <row r="16" spans="1:20" ht="36" hidden="1" x14ac:dyDescent="0.6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>(Table1[[#This Row],[pledged]]/Table1[[#This Row],[goal]])*100</f>
        <v>100.93333333333334</v>
      </c>
      <c r="P16" s="9">
        <f>Table1[[#This Row],[pledged]]/Table1[[#This Row],[backers_count]]</f>
        <v>147.70731707317074</v>
      </c>
      <c r="Q16" s="4" t="str">
        <f>MID(Table1[[#This Row],[Category and Sub-Category]],SEARCH("/", N16) +1, 20)</f>
        <v>television</v>
      </c>
      <c r="R16" s="4" t="str">
        <f t="shared" si="0"/>
        <v>film &amp; video</v>
      </c>
      <c r="S16" s="14">
        <f>Table1[[#This Row],[Date Ended Conversion]]+Table1[[#This Row],[Date Ended Conversion]]</f>
        <v>83667.165277777778</v>
      </c>
      <c r="T16" s="14">
        <f t="shared" si="1"/>
        <v>41833.582638888889</v>
      </c>
    </row>
    <row r="17" spans="1:20" ht="72" hidden="1" x14ac:dyDescent="0.6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>(Table1[[#This Row],[pledged]]/Table1[[#This Row],[goal]])*100</f>
        <v>106.60000000000001</v>
      </c>
      <c r="P17" s="9">
        <f>Table1[[#This Row],[pledged]]/Table1[[#This Row],[backers_count]]</f>
        <v>21.755102040816325</v>
      </c>
      <c r="Q17" s="4" t="str">
        <f>MID(Table1[[#This Row],[Category and Sub-Category]],SEARCH("/", N17) +1, 20)</f>
        <v>television</v>
      </c>
      <c r="R17" s="4" t="str">
        <f t="shared" si="0"/>
        <v>film &amp; video</v>
      </c>
      <c r="S17" s="14">
        <f>Table1[[#This Row],[Date Ended Conversion]]+Table1[[#This Row],[Date Ended Conversion]]</f>
        <v>84549.686111111107</v>
      </c>
      <c r="T17" s="14">
        <f t="shared" si="1"/>
        <v>42274.843055555553</v>
      </c>
    </row>
    <row r="18" spans="1:20" ht="72" hidden="1" x14ac:dyDescent="0.6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>(Table1[[#This Row],[pledged]]/Table1[[#This Row],[goal]])*100</f>
        <v>100.24166666666667</v>
      </c>
      <c r="P18" s="9">
        <f>Table1[[#This Row],[pledged]]/Table1[[#This Row],[backers_count]]</f>
        <v>171.84285714285716</v>
      </c>
      <c r="Q18" s="4" t="str">
        <f>MID(Table1[[#This Row],[Category and Sub-Category]],SEARCH("/", N18) +1, 20)</f>
        <v>television</v>
      </c>
      <c r="R18" s="4" t="str">
        <f t="shared" si="0"/>
        <v>film &amp; video</v>
      </c>
      <c r="S18" s="14">
        <f>Table1[[#This Row],[Date Ended Conversion]]+Table1[[#This Row],[Date Ended Conversion]]</f>
        <v>83612.458333333328</v>
      </c>
      <c r="T18" s="14">
        <f t="shared" si="1"/>
        <v>41806.229166666664</v>
      </c>
    </row>
    <row r="19" spans="1:20" ht="72" hidden="1" x14ac:dyDescent="0.6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>(Table1[[#This Row],[pledged]]/Table1[[#This Row],[goal]])*100</f>
        <v>100.66666666666666</v>
      </c>
      <c r="P19" s="9">
        <f>Table1[[#This Row],[pledged]]/Table1[[#This Row],[backers_count]]</f>
        <v>41.944444444444443</v>
      </c>
      <c r="Q19" s="4" t="str">
        <f>MID(Table1[[#This Row],[Category and Sub-Category]],SEARCH("/", N19) +1, 20)</f>
        <v>television</v>
      </c>
      <c r="R19" s="4" t="str">
        <f t="shared" si="0"/>
        <v>film &amp; video</v>
      </c>
      <c r="S19" s="14">
        <f>Table1[[#This Row],[Date Ended Conversion]]+Table1[[#This Row],[Date Ended Conversion]]</f>
        <v>83895.546805555554</v>
      </c>
      <c r="T19" s="14">
        <f t="shared" si="1"/>
        <v>41947.773402777777</v>
      </c>
    </row>
    <row r="20" spans="1:20" ht="72" hidden="1" x14ac:dyDescent="0.6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>(Table1[[#This Row],[pledged]]/Table1[[#This Row],[goal]])*100</f>
        <v>106.32110000000002</v>
      </c>
      <c r="P20" s="9">
        <f>Table1[[#This Row],[pledged]]/Table1[[#This Row],[backers_count]]</f>
        <v>93.264122807017543</v>
      </c>
      <c r="Q20" s="4" t="str">
        <f>MID(Table1[[#This Row],[Category and Sub-Category]],SEARCH("/", N20) +1, 20)</f>
        <v>television</v>
      </c>
      <c r="R20" s="4" t="str">
        <f t="shared" si="0"/>
        <v>film &amp; video</v>
      </c>
      <c r="S20" s="14">
        <f>Table1[[#This Row],[Date Ended Conversion]]+Table1[[#This Row],[Date Ended Conversion]]</f>
        <v>83799.084629629637</v>
      </c>
      <c r="T20" s="14">
        <f t="shared" si="1"/>
        <v>41899.542314814818</v>
      </c>
    </row>
    <row r="21" spans="1:20" ht="72" hidden="1" x14ac:dyDescent="0.6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>(Table1[[#This Row],[pledged]]/Table1[[#This Row],[goal]])*100</f>
        <v>145.29411764705881</v>
      </c>
      <c r="P21" s="9">
        <f>Table1[[#This Row],[pledged]]/Table1[[#This Row],[backers_count]]</f>
        <v>56.136363636363633</v>
      </c>
      <c r="Q21" s="4" t="str">
        <f>MID(Table1[[#This Row],[Category and Sub-Category]],SEARCH("/", N21) +1, 20)</f>
        <v>television</v>
      </c>
      <c r="R21" s="4" t="str">
        <f t="shared" si="0"/>
        <v>film &amp; video</v>
      </c>
      <c r="S21" s="14">
        <f>Table1[[#This Row],[Date Ended Conversion]]+Table1[[#This Row],[Date Ended Conversion]]</f>
        <v>84411.632731481484</v>
      </c>
      <c r="T21" s="14">
        <f t="shared" si="1"/>
        <v>42205.816365740742</v>
      </c>
    </row>
    <row r="22" spans="1:20" ht="72" hidden="1" x14ac:dyDescent="0.6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>(Table1[[#This Row],[pledged]]/Table1[[#This Row],[goal]])*100</f>
        <v>100.2</v>
      </c>
      <c r="P22" s="9">
        <f>Table1[[#This Row],[pledged]]/Table1[[#This Row],[backers_count]]</f>
        <v>80.16</v>
      </c>
      <c r="Q22" s="4" t="str">
        <f>MID(Table1[[#This Row],[Category and Sub-Category]],SEARCH("/", N22) +1, 20)</f>
        <v>television</v>
      </c>
      <c r="R22" s="4" t="str">
        <f t="shared" si="0"/>
        <v>film &amp; video</v>
      </c>
      <c r="S22" s="14">
        <f>Table1[[#This Row],[Date Ended Conversion]]+Table1[[#This Row],[Date Ended Conversion]]</f>
        <v>84521.516481481493</v>
      </c>
      <c r="T22" s="14">
        <f t="shared" si="1"/>
        <v>42260.758240740746</v>
      </c>
    </row>
    <row r="23" spans="1:20" ht="72" hidden="1" x14ac:dyDescent="0.6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>(Table1[[#This Row],[pledged]]/Table1[[#This Row],[goal]])*100</f>
        <v>109.13513513513513</v>
      </c>
      <c r="P23" s="9">
        <f>Table1[[#This Row],[pledged]]/Table1[[#This Row],[backers_count]]</f>
        <v>199.9009900990099</v>
      </c>
      <c r="Q23" s="4" t="str">
        <f>MID(Table1[[#This Row],[Category and Sub-Category]],SEARCH("/", N23) +1, 20)</f>
        <v>television</v>
      </c>
      <c r="R23" s="4" t="str">
        <f t="shared" si="0"/>
        <v>film &amp; video</v>
      </c>
      <c r="S23" s="14">
        <f>Table1[[#This Row],[Date Ended Conversion]]+Table1[[#This Row],[Date Ended Conversion]]</f>
        <v>83817.254375000004</v>
      </c>
      <c r="T23" s="14">
        <f t="shared" si="1"/>
        <v>41908.627187500002</v>
      </c>
    </row>
    <row r="24" spans="1:20" ht="54" hidden="1" x14ac:dyDescent="0.6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>(Table1[[#This Row],[pledged]]/Table1[[#This Row],[goal]])*100</f>
        <v>117.14285714285715</v>
      </c>
      <c r="P24" s="9">
        <f>Table1[[#This Row],[pledged]]/Table1[[#This Row],[backers_count]]</f>
        <v>51.25</v>
      </c>
      <c r="Q24" s="4" t="str">
        <f>MID(Table1[[#This Row],[Category and Sub-Category]],SEARCH("/", N24) +1, 20)</f>
        <v>television</v>
      </c>
      <c r="R24" s="4" t="str">
        <f t="shared" si="0"/>
        <v>film &amp; video</v>
      </c>
      <c r="S24" s="14">
        <f>Table1[[#This Row],[Date Ended Conversion]]+Table1[[#This Row],[Date Ended Conversion]]</f>
        <v>84010.665277777778</v>
      </c>
      <c r="T24" s="14">
        <f t="shared" si="1"/>
        <v>42005.332638888889</v>
      </c>
    </row>
    <row r="25" spans="1:20" ht="72" hidden="1" x14ac:dyDescent="0.6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>(Table1[[#This Row],[pledged]]/Table1[[#This Row],[goal]])*100</f>
        <v>118.5</v>
      </c>
      <c r="P25" s="9">
        <f>Table1[[#This Row],[pledged]]/Table1[[#This Row],[backers_count]]</f>
        <v>103.04347826086956</v>
      </c>
      <c r="Q25" s="4" t="str">
        <f>MID(Table1[[#This Row],[Category and Sub-Category]],SEARCH("/", N25) +1, 20)</f>
        <v>television</v>
      </c>
      <c r="R25" s="4" t="str">
        <f t="shared" si="0"/>
        <v>film &amp; video</v>
      </c>
      <c r="S25" s="14">
        <f>Table1[[#This Row],[Date Ended Conversion]]+Table1[[#This Row],[Date Ended Conversion]]</f>
        <v>84249.277777777781</v>
      </c>
      <c r="T25" s="14">
        <f t="shared" si="1"/>
        <v>42124.638888888891</v>
      </c>
    </row>
    <row r="26" spans="1:20" ht="54" hidden="1" x14ac:dyDescent="0.6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>(Table1[[#This Row],[pledged]]/Table1[[#This Row],[goal]])*100</f>
        <v>108.80768571428572</v>
      </c>
      <c r="P26" s="9">
        <f>Table1[[#This Row],[pledged]]/Table1[[#This Row],[backers_count]]</f>
        <v>66.346149825783982</v>
      </c>
      <c r="Q26" s="4" t="str">
        <f>MID(Table1[[#This Row],[Category and Sub-Category]],SEARCH("/", N26) +1, 20)</f>
        <v>television</v>
      </c>
      <c r="R26" s="4" t="str">
        <f t="shared" si="0"/>
        <v>film &amp; video</v>
      </c>
      <c r="S26" s="14">
        <f>Table1[[#This Row],[Date Ended Conversion]]+Table1[[#This Row],[Date Ended Conversion]]</f>
        <v>84525.637500000012</v>
      </c>
      <c r="T26" s="14">
        <f t="shared" si="1"/>
        <v>42262.818750000006</v>
      </c>
    </row>
    <row r="27" spans="1:20" ht="72" hidden="1" x14ac:dyDescent="0.6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>(Table1[[#This Row],[pledged]]/Table1[[#This Row],[goal]])*100</f>
        <v>133.33333333333331</v>
      </c>
      <c r="P27" s="9">
        <f>Table1[[#This Row],[pledged]]/Table1[[#This Row],[backers_count]]</f>
        <v>57.142857142857146</v>
      </c>
      <c r="Q27" s="4" t="str">
        <f>MID(Table1[[#This Row],[Category and Sub-Category]],SEARCH("/", N27) +1, 20)</f>
        <v>television</v>
      </c>
      <c r="R27" s="4" t="str">
        <f t="shared" si="0"/>
        <v>film &amp; video</v>
      </c>
      <c r="S27" s="14">
        <f>Table1[[#This Row],[Date Ended Conversion]]+Table1[[#This Row],[Date Ended Conversion]]</f>
        <v>84756.050023148156</v>
      </c>
      <c r="T27" s="14">
        <f t="shared" si="1"/>
        <v>42378.025011574078</v>
      </c>
    </row>
    <row r="28" spans="1:20" ht="54" hidden="1" x14ac:dyDescent="0.6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>(Table1[[#This Row],[pledged]]/Table1[[#This Row],[goal]])*100</f>
        <v>155.20000000000002</v>
      </c>
      <c r="P28" s="9">
        <f>Table1[[#This Row],[pledged]]/Table1[[#This Row],[backers_count]]</f>
        <v>102.10526315789474</v>
      </c>
      <c r="Q28" s="4" t="str">
        <f>MID(Table1[[#This Row],[Category and Sub-Category]],SEARCH("/", N28) +1, 20)</f>
        <v>television</v>
      </c>
      <c r="R28" s="4" t="str">
        <f t="shared" si="0"/>
        <v>film &amp; video</v>
      </c>
      <c r="S28" s="14">
        <f>Table1[[#This Row],[Date Ended Conversion]]+Table1[[#This Row],[Date Ended Conversion]]</f>
        <v>83737.031111111108</v>
      </c>
      <c r="T28" s="14">
        <f t="shared" si="1"/>
        <v>41868.515555555554</v>
      </c>
    </row>
    <row r="29" spans="1:20" ht="72" hidden="1" x14ac:dyDescent="0.6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>(Table1[[#This Row],[pledged]]/Table1[[#This Row],[goal]])*100</f>
        <v>111.72500000000001</v>
      </c>
      <c r="P29" s="9">
        <f>Table1[[#This Row],[pledged]]/Table1[[#This Row],[backers_count]]</f>
        <v>148.96666666666667</v>
      </c>
      <c r="Q29" s="4" t="str">
        <f>MID(Table1[[#This Row],[Category and Sub-Category]],SEARCH("/", N29) +1, 20)</f>
        <v>television</v>
      </c>
      <c r="R29" s="4" t="str">
        <f t="shared" si="0"/>
        <v>film &amp; video</v>
      </c>
      <c r="S29" s="14">
        <f>Table1[[#This Row],[Date Ended Conversion]]+Table1[[#This Row],[Date Ended Conversion]]</f>
        <v>83918.412800925929</v>
      </c>
      <c r="T29" s="14">
        <f t="shared" si="1"/>
        <v>41959.206400462965</v>
      </c>
    </row>
    <row r="30" spans="1:20" ht="54" hidden="1" x14ac:dyDescent="0.6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>(Table1[[#This Row],[pledged]]/Table1[[#This Row],[goal]])*100</f>
        <v>100.35000000000001</v>
      </c>
      <c r="P30" s="9">
        <f>Table1[[#This Row],[pledged]]/Table1[[#This Row],[backers_count]]</f>
        <v>169.6056338028169</v>
      </c>
      <c r="Q30" s="4" t="str">
        <f>MID(Table1[[#This Row],[Category and Sub-Category]],SEARCH("/", N30) +1, 20)</f>
        <v>television</v>
      </c>
      <c r="R30" s="4" t="str">
        <f t="shared" si="0"/>
        <v>film &amp; video</v>
      </c>
      <c r="S30" s="14">
        <f>Table1[[#This Row],[Date Ended Conversion]]+Table1[[#This Row],[Date Ended Conversion]]</f>
        <v>84709.92787037036</v>
      </c>
      <c r="T30" s="14">
        <f t="shared" si="1"/>
        <v>42354.96393518518</v>
      </c>
    </row>
    <row r="31" spans="1:20" ht="72" hidden="1" x14ac:dyDescent="0.6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>(Table1[[#This Row],[pledged]]/Table1[[#This Row],[goal]])*100</f>
        <v>123.33333333333334</v>
      </c>
      <c r="P31" s="9">
        <f>Table1[[#This Row],[pledged]]/Table1[[#This Row],[backers_count]]</f>
        <v>31.623931623931625</v>
      </c>
      <c r="Q31" s="4" t="str">
        <f>MID(Table1[[#This Row],[Category and Sub-Category]],SEARCH("/", N31) +1, 20)</f>
        <v>television</v>
      </c>
      <c r="R31" s="4" t="str">
        <f t="shared" si="0"/>
        <v>film &amp; video</v>
      </c>
      <c r="S31" s="14">
        <f>Table1[[#This Row],[Date Ended Conversion]]+Table1[[#This Row],[Date Ended Conversion]]</f>
        <v>83685.34648148148</v>
      </c>
      <c r="T31" s="14">
        <f t="shared" si="1"/>
        <v>41842.67324074074</v>
      </c>
    </row>
    <row r="32" spans="1:20" ht="72" hidden="1" x14ac:dyDescent="0.6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>(Table1[[#This Row],[pledged]]/Table1[[#This Row],[goal]])*100</f>
        <v>101.29975</v>
      </c>
      <c r="P32" s="9">
        <f>Table1[[#This Row],[pledged]]/Table1[[#This Row],[backers_count]]</f>
        <v>76.45264150943396</v>
      </c>
      <c r="Q32" s="4" t="str">
        <f>MID(Table1[[#This Row],[Category and Sub-Category]],SEARCH("/", N32) +1, 20)</f>
        <v>television</v>
      </c>
      <c r="R32" s="4" t="str">
        <f t="shared" si="0"/>
        <v>film &amp; video</v>
      </c>
      <c r="S32" s="14">
        <f>Table1[[#This Row],[Date Ended Conversion]]+Table1[[#This Row],[Date Ended Conversion]]</f>
        <v>83744.585995370377</v>
      </c>
      <c r="T32" s="14">
        <f t="shared" si="1"/>
        <v>41872.292997685188</v>
      </c>
    </row>
    <row r="33" spans="1:20" ht="72" hidden="1" x14ac:dyDescent="0.6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>(Table1[[#This Row],[pledged]]/Table1[[#This Row],[goal]])*100</f>
        <v>100</v>
      </c>
      <c r="P33" s="9">
        <f>Table1[[#This Row],[pledged]]/Table1[[#This Row],[backers_count]]</f>
        <v>13</v>
      </c>
      <c r="Q33" s="4" t="str">
        <f>MID(Table1[[#This Row],[Category and Sub-Category]],SEARCH("/", N33) +1, 20)</f>
        <v>television</v>
      </c>
      <c r="R33" s="4" t="str">
        <f t="shared" si="0"/>
        <v>film &amp; video</v>
      </c>
      <c r="S33" s="14">
        <f>Table1[[#This Row],[Date Ended Conversion]]+Table1[[#This Row],[Date Ended Conversion]]</f>
        <v>84789.58412037036</v>
      </c>
      <c r="T33" s="14">
        <f t="shared" si="1"/>
        <v>42394.79206018518</v>
      </c>
    </row>
    <row r="34" spans="1:20" ht="72" hidden="1" x14ac:dyDescent="0.6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>(Table1[[#This Row],[pledged]]/Table1[[#This Row],[goal]])*100</f>
        <v>100.24604569420035</v>
      </c>
      <c r="P34" s="9">
        <f>Table1[[#This Row],[pledged]]/Table1[[#This Row],[backers_count]]</f>
        <v>320.44943820224717</v>
      </c>
      <c r="Q34" s="4" t="str">
        <f>MID(Table1[[#This Row],[Category and Sub-Category]],SEARCH("/", N34) +1, 20)</f>
        <v>television</v>
      </c>
      <c r="R34" s="4" t="str">
        <f t="shared" si="0"/>
        <v>film &amp; video</v>
      </c>
      <c r="S34" s="14">
        <f>Table1[[#This Row],[Date Ended Conversion]]+Table1[[#This Row],[Date Ended Conversion]]</f>
        <v>85006.33194444445</v>
      </c>
      <c r="T34" s="14">
        <f t="shared" si="1"/>
        <v>42503.165972222225</v>
      </c>
    </row>
    <row r="35" spans="1:20" ht="72" hidden="1" x14ac:dyDescent="0.6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>(Table1[[#This Row],[pledged]]/Table1[[#This Row],[goal]])*100</f>
        <v>102.0952380952381</v>
      </c>
      <c r="P35" s="9">
        <f>Table1[[#This Row],[pledged]]/Table1[[#This Row],[backers_count]]</f>
        <v>83.75</v>
      </c>
      <c r="Q35" s="4" t="str">
        <f>MID(Table1[[#This Row],[Category and Sub-Category]],SEARCH("/", N35) +1, 20)</f>
        <v>television</v>
      </c>
      <c r="R35" s="4" t="str">
        <f t="shared" si="0"/>
        <v>film &amp; video</v>
      </c>
      <c r="S35" s="14">
        <f>Table1[[#This Row],[Date Ended Conversion]]+Table1[[#This Row],[Date Ended Conversion]]</f>
        <v>84633.405115740752</v>
      </c>
      <c r="T35" s="14">
        <f t="shared" si="1"/>
        <v>42316.702557870376</v>
      </c>
    </row>
    <row r="36" spans="1:20" ht="72" hidden="1" x14ac:dyDescent="0.6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>(Table1[[#This Row],[pledged]]/Table1[[#This Row],[goal]])*100</f>
        <v>130.46153846153845</v>
      </c>
      <c r="P36" s="9">
        <f>Table1[[#This Row],[pledged]]/Table1[[#This Row],[backers_count]]</f>
        <v>49.882352941176471</v>
      </c>
      <c r="Q36" s="4" t="str">
        <f>MID(Table1[[#This Row],[Category and Sub-Category]],SEARCH("/", N36) +1, 20)</f>
        <v>television</v>
      </c>
      <c r="R36" s="4" t="str">
        <f t="shared" si="0"/>
        <v>film &amp; video</v>
      </c>
      <c r="S36" s="14">
        <f>Table1[[#This Row],[Date Ended Conversion]]+Table1[[#This Row],[Date Ended Conversion]]</f>
        <v>83712.643541666665</v>
      </c>
      <c r="T36" s="14">
        <f t="shared" si="1"/>
        <v>41856.321770833332</v>
      </c>
    </row>
    <row r="37" spans="1:20" ht="54" hidden="1" x14ac:dyDescent="0.6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>(Table1[[#This Row],[pledged]]/Table1[[#This Row],[goal]])*100</f>
        <v>166.5</v>
      </c>
      <c r="P37" s="9">
        <f>Table1[[#This Row],[pledged]]/Table1[[#This Row],[backers_count]]</f>
        <v>59.464285714285715</v>
      </c>
      <c r="Q37" s="4" t="str">
        <f>MID(Table1[[#This Row],[Category and Sub-Category]],SEARCH("/", N37) +1, 20)</f>
        <v>television</v>
      </c>
      <c r="R37" s="4" t="str">
        <f t="shared" si="0"/>
        <v>film &amp; video</v>
      </c>
      <c r="S37" s="14">
        <f>Table1[[#This Row],[Date Ended Conversion]]+Table1[[#This Row],[Date Ended Conversion]]</f>
        <v>84244</v>
      </c>
      <c r="T37" s="14">
        <f t="shared" si="1"/>
        <v>42122</v>
      </c>
    </row>
    <row r="38" spans="1:20" ht="54" hidden="1" x14ac:dyDescent="0.6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>(Table1[[#This Row],[pledged]]/Table1[[#This Row],[goal]])*100</f>
        <v>142.15</v>
      </c>
      <c r="P38" s="9">
        <f>Table1[[#This Row],[pledged]]/Table1[[#This Row],[backers_count]]</f>
        <v>193.84090909090909</v>
      </c>
      <c r="Q38" s="4" t="str">
        <f>MID(Table1[[#This Row],[Category and Sub-Category]],SEARCH("/", N38) +1, 20)</f>
        <v>television</v>
      </c>
      <c r="R38" s="4" t="str">
        <f t="shared" si="0"/>
        <v>film &amp; video</v>
      </c>
      <c r="S38" s="14">
        <f>Table1[[#This Row],[Date Ended Conversion]]+Table1[[#This Row],[Date Ended Conversion]]</f>
        <v>84196.530671296292</v>
      </c>
      <c r="T38" s="14">
        <f t="shared" si="1"/>
        <v>42098.265335648146</v>
      </c>
    </row>
    <row r="39" spans="1:20" ht="72" hidden="1" x14ac:dyDescent="0.6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>(Table1[[#This Row],[pledged]]/Table1[[#This Row],[goal]])*100</f>
        <v>183.44090909090909</v>
      </c>
      <c r="P39" s="9">
        <f>Table1[[#This Row],[pledged]]/Table1[[#This Row],[backers_count]]</f>
        <v>159.51383399209487</v>
      </c>
      <c r="Q39" s="4" t="str">
        <f>MID(Table1[[#This Row],[Category and Sub-Category]],SEARCH("/", N39) +1, 20)</f>
        <v>television</v>
      </c>
      <c r="R39" s="4" t="str">
        <f t="shared" si="0"/>
        <v>film &amp; video</v>
      </c>
      <c r="S39" s="14">
        <f>Table1[[#This Row],[Date Ended Conversion]]+Table1[[#This Row],[Date Ended Conversion]]</f>
        <v>84125.386087962965</v>
      </c>
      <c r="T39" s="14">
        <f t="shared" si="1"/>
        <v>42062.693043981482</v>
      </c>
    </row>
    <row r="40" spans="1:20" ht="72" hidden="1" x14ac:dyDescent="0.6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>(Table1[[#This Row],[pledged]]/Table1[[#This Row],[goal]])*100</f>
        <v>110.04</v>
      </c>
      <c r="P40" s="9">
        <f>Table1[[#This Row],[pledged]]/Table1[[#This Row],[backers_count]]</f>
        <v>41.68181818181818</v>
      </c>
      <c r="Q40" s="4" t="str">
        <f>MID(Table1[[#This Row],[Category and Sub-Category]],SEARCH("/", N40) +1, 20)</f>
        <v>television</v>
      </c>
      <c r="R40" s="4" t="str">
        <f t="shared" si="0"/>
        <v>film &amp; video</v>
      </c>
      <c r="S40" s="14">
        <f>Table1[[#This Row],[Date Ended Conversion]]+Table1[[#This Row],[Date Ended Conversion]]</f>
        <v>82810.114444444436</v>
      </c>
      <c r="T40" s="14">
        <f t="shared" si="1"/>
        <v>41405.057222222218</v>
      </c>
    </row>
    <row r="41" spans="1:20" ht="72" hidden="1" x14ac:dyDescent="0.6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>(Table1[[#This Row],[pledged]]/Table1[[#This Row],[goal]])*100</f>
        <v>130.98000000000002</v>
      </c>
      <c r="P41" s="9">
        <f>Table1[[#This Row],[pledged]]/Table1[[#This Row],[backers_count]]</f>
        <v>150.89861751152074</v>
      </c>
      <c r="Q41" s="4" t="str">
        <f>MID(Table1[[#This Row],[Category and Sub-Category]],SEARCH("/", N41) +1, 20)</f>
        <v>television</v>
      </c>
      <c r="R41" s="4" t="str">
        <f t="shared" si="0"/>
        <v>film &amp; video</v>
      </c>
      <c r="S41" s="14">
        <f>Table1[[#This Row],[Date Ended Conversion]]+Table1[[#This Row],[Date Ended Conversion]]</f>
        <v>83569.915277777778</v>
      </c>
      <c r="T41" s="14">
        <f t="shared" si="1"/>
        <v>41784.957638888889</v>
      </c>
    </row>
    <row r="42" spans="1:20" ht="72" hidden="1" x14ac:dyDescent="0.6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>(Table1[[#This Row],[pledged]]/Table1[[#This Row],[goal]])*100</f>
        <v>101.35000000000001</v>
      </c>
      <c r="P42" s="9">
        <f>Table1[[#This Row],[pledged]]/Table1[[#This Row],[backers_count]]</f>
        <v>126.6875</v>
      </c>
      <c r="Q42" s="4" t="str">
        <f>MID(Table1[[#This Row],[Category and Sub-Category]],SEARCH("/", N42) +1, 20)</f>
        <v>television</v>
      </c>
      <c r="R42" s="4" t="str">
        <f t="shared" si="0"/>
        <v>film &amp; video</v>
      </c>
      <c r="S42" s="14">
        <f>Table1[[#This Row],[Date Ended Conversion]]+Table1[[#This Row],[Date Ended Conversion]]</f>
        <v>83618.333333333328</v>
      </c>
      <c r="T42" s="14">
        <f t="shared" si="1"/>
        <v>41809.166666666664</v>
      </c>
    </row>
    <row r="43" spans="1:20" ht="72" hidden="1" x14ac:dyDescent="0.6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>(Table1[[#This Row],[pledged]]/Table1[[#This Row],[goal]])*100</f>
        <v>100</v>
      </c>
      <c r="P43" s="9">
        <f>Table1[[#This Row],[pledged]]/Table1[[#This Row],[backers_count]]</f>
        <v>105.26315789473684</v>
      </c>
      <c r="Q43" s="4" t="str">
        <f>MID(Table1[[#This Row],[Category and Sub-Category]],SEARCH("/", N43) +1, 20)</f>
        <v>television</v>
      </c>
      <c r="R43" s="4" t="str">
        <f t="shared" si="0"/>
        <v>film &amp; video</v>
      </c>
      <c r="S43" s="14">
        <f>Table1[[#This Row],[Date Ended Conversion]]+Table1[[#This Row],[Date Ended Conversion]]</f>
        <v>83835.137824074074</v>
      </c>
      <c r="T43" s="14">
        <f t="shared" si="1"/>
        <v>41917.568912037037</v>
      </c>
    </row>
    <row r="44" spans="1:20" ht="72" hidden="1" x14ac:dyDescent="0.6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>(Table1[[#This Row],[pledged]]/Table1[[#This Row],[goal]])*100</f>
        <v>141.85714285714286</v>
      </c>
      <c r="P44" s="9">
        <f>Table1[[#This Row],[pledged]]/Table1[[#This Row],[backers_count]]</f>
        <v>117.51479289940828</v>
      </c>
      <c r="Q44" s="4" t="str">
        <f>MID(Table1[[#This Row],[Category and Sub-Category]],SEARCH("/", N44) +1, 20)</f>
        <v>television</v>
      </c>
      <c r="R44" s="4" t="str">
        <f t="shared" si="0"/>
        <v>film &amp; video</v>
      </c>
      <c r="S44" s="14">
        <f>Table1[[#This Row],[Date Ended Conversion]]+Table1[[#This Row],[Date Ended Conversion]]</f>
        <v>84003.278379629628</v>
      </c>
      <c r="T44" s="14">
        <f t="shared" si="1"/>
        <v>42001.639189814814</v>
      </c>
    </row>
    <row r="45" spans="1:20" ht="72" hidden="1" x14ac:dyDescent="0.6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>(Table1[[#This Row],[pledged]]/Table1[[#This Row],[goal]])*100</f>
        <v>308.65999999999997</v>
      </c>
      <c r="P45" s="9">
        <f>Table1[[#This Row],[pledged]]/Table1[[#This Row],[backers_count]]</f>
        <v>117.36121673003802</v>
      </c>
      <c r="Q45" s="4" t="str">
        <f>MID(Table1[[#This Row],[Category and Sub-Category]],SEARCH("/", N45) +1, 20)</f>
        <v>television</v>
      </c>
      <c r="R45" s="4" t="str">
        <f t="shared" si="0"/>
        <v>film &amp; video</v>
      </c>
      <c r="S45" s="14">
        <f>Table1[[#This Row],[Date Ended Conversion]]+Table1[[#This Row],[Date Ended Conversion]]</f>
        <v>83666</v>
      </c>
      <c r="T45" s="14">
        <f t="shared" si="1"/>
        <v>41833</v>
      </c>
    </row>
    <row r="46" spans="1:20" ht="72" hidden="1" x14ac:dyDescent="0.6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>(Table1[[#This Row],[pledged]]/Table1[[#This Row],[goal]])*100</f>
        <v>100</v>
      </c>
      <c r="P46" s="9">
        <f>Table1[[#This Row],[pledged]]/Table1[[#This Row],[backers_count]]</f>
        <v>133.33333333333334</v>
      </c>
      <c r="Q46" s="4" t="str">
        <f>MID(Table1[[#This Row],[Category and Sub-Category]],SEARCH("/", N46) +1, 20)</f>
        <v>television</v>
      </c>
      <c r="R46" s="4" t="str">
        <f t="shared" si="0"/>
        <v>film &amp; video</v>
      </c>
      <c r="S46" s="14">
        <f>Table1[[#This Row],[Date Ended Conversion]]+Table1[[#This Row],[Date Ended Conversion]]</f>
        <v>83838.197615740748</v>
      </c>
      <c r="T46" s="14">
        <f t="shared" si="1"/>
        <v>41919.098807870374</v>
      </c>
    </row>
    <row r="47" spans="1:20" ht="72" hidden="1" x14ac:dyDescent="0.6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>(Table1[[#This Row],[pledged]]/Table1[[#This Row],[goal]])*100</f>
        <v>120</v>
      </c>
      <c r="P47" s="9">
        <f>Table1[[#This Row],[pledged]]/Table1[[#This Row],[backers_count]]</f>
        <v>98.360655737704917</v>
      </c>
      <c r="Q47" s="4" t="str">
        <f>MID(Table1[[#This Row],[Category and Sub-Category]],SEARCH("/", N47) +1, 20)</f>
        <v>television</v>
      </c>
      <c r="R47" s="4" t="str">
        <f t="shared" si="0"/>
        <v>film &amp; video</v>
      </c>
      <c r="S47" s="14">
        <f>Table1[[#This Row],[Date Ended Conversion]]+Table1[[#This Row],[Date Ended Conversion]]</f>
        <v>84975.247847222228</v>
      </c>
      <c r="T47" s="14">
        <f t="shared" si="1"/>
        <v>42487.623923611114</v>
      </c>
    </row>
    <row r="48" spans="1:20" ht="72" hidden="1" x14ac:dyDescent="0.6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>(Table1[[#This Row],[pledged]]/Table1[[#This Row],[goal]])*100</f>
        <v>104.16666666666667</v>
      </c>
      <c r="P48" s="9">
        <f>Table1[[#This Row],[pledged]]/Table1[[#This Row],[backers_count]]</f>
        <v>194.44444444444446</v>
      </c>
      <c r="Q48" s="4" t="str">
        <f>MID(Table1[[#This Row],[Category and Sub-Category]],SEARCH("/", N48) +1, 20)</f>
        <v>television</v>
      </c>
      <c r="R48" s="4" t="str">
        <f t="shared" si="0"/>
        <v>film &amp; video</v>
      </c>
      <c r="S48" s="14">
        <f>Table1[[#This Row],[Date Ended Conversion]]+Table1[[#This Row],[Date Ended Conversion]]</f>
        <v>84707.929953703715</v>
      </c>
      <c r="T48" s="14">
        <f t="shared" si="1"/>
        <v>42353.964976851858</v>
      </c>
    </row>
    <row r="49" spans="1:20" ht="72" hidden="1" x14ac:dyDescent="0.6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>(Table1[[#This Row],[pledged]]/Table1[[#This Row],[goal]])*100</f>
        <v>107.61100000000002</v>
      </c>
      <c r="P49" s="9">
        <f>Table1[[#This Row],[pledged]]/Table1[[#This Row],[backers_count]]</f>
        <v>76.865000000000009</v>
      </c>
      <c r="Q49" s="4" t="str">
        <f>MID(Table1[[#This Row],[Category and Sub-Category]],SEARCH("/", N49) +1, 20)</f>
        <v>television</v>
      </c>
      <c r="R49" s="4" t="str">
        <f t="shared" si="0"/>
        <v>film &amp; video</v>
      </c>
      <c r="S49" s="14">
        <f>Table1[[#This Row],[Date Ended Conversion]]+Table1[[#This Row],[Date Ended Conversion]]</f>
        <v>83985.72238425925</v>
      </c>
      <c r="T49" s="14">
        <f t="shared" si="1"/>
        <v>41992.861192129625</v>
      </c>
    </row>
    <row r="50" spans="1:20" ht="72" hidden="1" x14ac:dyDescent="0.6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>(Table1[[#This Row],[pledged]]/Table1[[#This Row],[goal]])*100</f>
        <v>107.94999999999999</v>
      </c>
      <c r="P50" s="9">
        <f>Table1[[#This Row],[pledged]]/Table1[[#This Row],[backers_count]]</f>
        <v>56.815789473684212</v>
      </c>
      <c r="Q50" s="4" t="str">
        <f>MID(Table1[[#This Row],[Category and Sub-Category]],SEARCH("/", N50) +1, 20)</f>
        <v>television</v>
      </c>
      <c r="R50" s="4" t="str">
        <f t="shared" si="0"/>
        <v>film &amp; video</v>
      </c>
      <c r="S50" s="14">
        <f>Table1[[#This Row],[Date Ended Conversion]]+Table1[[#This Row],[Date Ended Conversion]]</f>
        <v>84129</v>
      </c>
      <c r="T50" s="14">
        <f t="shared" si="1"/>
        <v>42064.5</v>
      </c>
    </row>
    <row r="51" spans="1:20" ht="36" hidden="1" x14ac:dyDescent="0.6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>(Table1[[#This Row],[pledged]]/Table1[[#This Row],[goal]])*100</f>
        <v>100</v>
      </c>
      <c r="P51" s="9">
        <f>Table1[[#This Row],[pledged]]/Table1[[#This Row],[backers_count]]</f>
        <v>137.93103448275863</v>
      </c>
      <c r="Q51" s="4" t="str">
        <f>MID(Table1[[#This Row],[Category and Sub-Category]],SEARCH("/", N51) +1, 20)</f>
        <v>television</v>
      </c>
      <c r="R51" s="4" t="str">
        <f t="shared" si="0"/>
        <v>film &amp; video</v>
      </c>
      <c r="S51" s="14">
        <f>Table1[[#This Row],[Date Ended Conversion]]+Table1[[#This Row],[Date Ended Conversion]]</f>
        <v>84602.352893518517</v>
      </c>
      <c r="T51" s="14">
        <f t="shared" si="1"/>
        <v>42301.176446759258</v>
      </c>
    </row>
    <row r="52" spans="1:20" ht="72" hidden="1" x14ac:dyDescent="0.6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>(Table1[[#This Row],[pledged]]/Table1[[#This Row],[goal]])*100</f>
        <v>100</v>
      </c>
      <c r="P52" s="9">
        <f>Table1[[#This Row],[pledged]]/Table1[[#This Row],[backers_count]]</f>
        <v>27.272727272727273</v>
      </c>
      <c r="Q52" s="4" t="str">
        <f>MID(Table1[[#This Row],[Category and Sub-Category]],SEARCH("/", N52) +1, 20)</f>
        <v>television</v>
      </c>
      <c r="R52" s="4" t="str">
        <f t="shared" si="0"/>
        <v>film &amp; video</v>
      </c>
      <c r="S52" s="14">
        <f>Table1[[#This Row],[Date Ended Conversion]]+Table1[[#This Row],[Date Ended Conversion]]</f>
        <v>84069.416666666657</v>
      </c>
      <c r="T52" s="14">
        <f t="shared" si="1"/>
        <v>42034.708333333328</v>
      </c>
    </row>
    <row r="53" spans="1:20" ht="72" hidden="1" x14ac:dyDescent="0.6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>(Table1[[#This Row],[pledged]]/Table1[[#This Row],[goal]])*100</f>
        <v>128.0181818181818</v>
      </c>
      <c r="P53" s="9">
        <f>Table1[[#This Row],[pledged]]/Table1[[#This Row],[backers_count]]</f>
        <v>118.33613445378151</v>
      </c>
      <c r="Q53" s="4" t="str">
        <f>MID(Table1[[#This Row],[Category and Sub-Category]],SEARCH("/", N53) +1, 20)</f>
        <v>television</v>
      </c>
      <c r="R53" s="4" t="str">
        <f t="shared" si="0"/>
        <v>film &amp; video</v>
      </c>
      <c r="S53" s="14">
        <f>Table1[[#This Row],[Date Ended Conversion]]+Table1[[#This Row],[Date Ended Conversion]]</f>
        <v>84453.857337962967</v>
      </c>
      <c r="T53" s="14">
        <f t="shared" si="1"/>
        <v>42226.928668981483</v>
      </c>
    </row>
    <row r="54" spans="1:20" ht="72" hidden="1" x14ac:dyDescent="0.6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>(Table1[[#This Row],[pledged]]/Table1[[#This Row],[goal]])*100</f>
        <v>116.21</v>
      </c>
      <c r="P54" s="9">
        <f>Table1[[#This Row],[pledged]]/Table1[[#This Row],[backers_count]]</f>
        <v>223.48076923076923</v>
      </c>
      <c r="Q54" s="4" t="str">
        <f>MID(Table1[[#This Row],[Category and Sub-Category]],SEARCH("/", N54) +1, 20)</f>
        <v>television</v>
      </c>
      <c r="R54" s="4" t="str">
        <f t="shared" si="0"/>
        <v>film &amp; video</v>
      </c>
      <c r="S54" s="14">
        <f>Table1[[#This Row],[Date Ended Conversion]]+Table1[[#This Row],[Date Ended Conversion]]</f>
        <v>83675.403842592597</v>
      </c>
      <c r="T54" s="14">
        <f t="shared" si="1"/>
        <v>41837.701921296299</v>
      </c>
    </row>
    <row r="55" spans="1:20" ht="54" hidden="1" x14ac:dyDescent="0.6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>(Table1[[#This Row],[pledged]]/Table1[[#This Row],[goal]])*100</f>
        <v>109.63333333333334</v>
      </c>
      <c r="P55" s="9">
        <f>Table1[[#This Row],[pledged]]/Table1[[#This Row],[backers_count]]</f>
        <v>28.111111111111111</v>
      </c>
      <c r="Q55" s="4" t="str">
        <f>MID(Table1[[#This Row],[Category and Sub-Category]],SEARCH("/", N55) +1, 20)</f>
        <v>television</v>
      </c>
      <c r="R55" s="4" t="str">
        <f t="shared" si="0"/>
        <v>film &amp; video</v>
      </c>
      <c r="S55" s="14">
        <f>Table1[[#This Row],[Date Ended Conversion]]+Table1[[#This Row],[Date Ended Conversion]]</f>
        <v>83467.833333333328</v>
      </c>
      <c r="T55" s="14">
        <f t="shared" si="1"/>
        <v>41733.916666666664</v>
      </c>
    </row>
    <row r="56" spans="1:20" ht="72" hidden="1" x14ac:dyDescent="0.6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>(Table1[[#This Row],[pledged]]/Table1[[#This Row],[goal]])*100</f>
        <v>101</v>
      </c>
      <c r="P56" s="9">
        <f>Table1[[#This Row],[pledged]]/Table1[[#This Row],[backers_count]]</f>
        <v>194.23076923076923</v>
      </c>
      <c r="Q56" s="4" t="str">
        <f>MID(Table1[[#This Row],[Category and Sub-Category]],SEARCH("/", N56) +1, 20)</f>
        <v>television</v>
      </c>
      <c r="R56" s="4" t="str">
        <f t="shared" si="0"/>
        <v>film &amp; video</v>
      </c>
      <c r="S56" s="14">
        <f>Table1[[#This Row],[Date Ended Conversion]]+Table1[[#This Row],[Date Ended Conversion]]</f>
        <v>84727.426412037035</v>
      </c>
      <c r="T56" s="14">
        <f t="shared" si="1"/>
        <v>42363.713206018518</v>
      </c>
    </row>
    <row r="57" spans="1:20" ht="72" hidden="1" x14ac:dyDescent="0.6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>(Table1[[#This Row],[pledged]]/Table1[[#This Row],[goal]])*100</f>
        <v>128.95348837209301</v>
      </c>
      <c r="P57" s="9">
        <f>Table1[[#This Row],[pledged]]/Table1[[#This Row],[backers_count]]</f>
        <v>128.95348837209303</v>
      </c>
      <c r="Q57" s="4" t="str">
        <f>MID(Table1[[#This Row],[Category and Sub-Category]],SEARCH("/", N57) +1, 20)</f>
        <v>television</v>
      </c>
      <c r="R57" s="4" t="str">
        <f t="shared" si="0"/>
        <v>film &amp; video</v>
      </c>
      <c r="S57" s="14">
        <f>Table1[[#This Row],[Date Ended Conversion]]+Table1[[#This Row],[Date Ended Conversion]]</f>
        <v>85035.93787037037</v>
      </c>
      <c r="T57" s="14">
        <f t="shared" si="1"/>
        <v>42517.968935185185</v>
      </c>
    </row>
    <row r="58" spans="1:20" ht="54" hidden="1" x14ac:dyDescent="0.6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>(Table1[[#This Row],[pledged]]/Table1[[#This Row],[goal]])*100</f>
        <v>107.26249999999999</v>
      </c>
      <c r="P58" s="9">
        <f>Table1[[#This Row],[pledged]]/Table1[[#This Row],[backers_count]]</f>
        <v>49.316091954022987</v>
      </c>
      <c r="Q58" s="4" t="str">
        <f>MID(Table1[[#This Row],[Category and Sub-Category]],SEARCH("/", N58) +1, 20)</f>
        <v>television</v>
      </c>
      <c r="R58" s="4" t="str">
        <f t="shared" si="0"/>
        <v>film &amp; video</v>
      </c>
      <c r="S58" s="14">
        <f>Table1[[#This Row],[Date Ended Conversion]]+Table1[[#This Row],[Date Ended Conversion]]</f>
        <v>84327.333333333343</v>
      </c>
      <c r="T58" s="14">
        <f t="shared" si="1"/>
        <v>42163.666666666672</v>
      </c>
    </row>
    <row r="59" spans="1:20" ht="72" hidden="1" x14ac:dyDescent="0.6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>(Table1[[#This Row],[pledged]]/Table1[[#This Row],[goal]])*100</f>
        <v>101.89999999999999</v>
      </c>
      <c r="P59" s="9">
        <f>Table1[[#This Row],[pledged]]/Table1[[#This Row],[backers_count]]</f>
        <v>221.52173913043478</v>
      </c>
      <c r="Q59" s="4" t="str">
        <f>MID(Table1[[#This Row],[Category and Sub-Category]],SEARCH("/", N59) +1, 20)</f>
        <v>television</v>
      </c>
      <c r="R59" s="4" t="str">
        <f t="shared" si="0"/>
        <v>film &amp; video</v>
      </c>
      <c r="S59" s="14">
        <f>Table1[[#This Row],[Date Ended Conversion]]+Table1[[#This Row],[Date Ended Conversion]]</f>
        <v>84239.66578703704</v>
      </c>
      <c r="T59" s="14">
        <f t="shared" si="1"/>
        <v>42119.83289351852</v>
      </c>
    </row>
    <row r="60" spans="1:20" ht="54" hidden="1" x14ac:dyDescent="0.6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>(Table1[[#This Row],[pledged]]/Table1[[#This Row],[goal]])*100</f>
        <v>102.91</v>
      </c>
      <c r="P60" s="9">
        <f>Table1[[#This Row],[pledged]]/Table1[[#This Row],[backers_count]]</f>
        <v>137.21333333333334</v>
      </c>
      <c r="Q60" s="4" t="str">
        <f>MID(Table1[[#This Row],[Category and Sub-Category]],SEARCH("/", N60) +1, 20)</f>
        <v>television</v>
      </c>
      <c r="R60" s="4" t="str">
        <f t="shared" si="0"/>
        <v>film &amp; video</v>
      </c>
      <c r="S60" s="14">
        <f>Table1[[#This Row],[Date Ended Conversion]]+Table1[[#This Row],[Date Ended Conversion]]</f>
        <v>83925.573425925919</v>
      </c>
      <c r="T60" s="14">
        <f t="shared" si="1"/>
        <v>41962.786712962959</v>
      </c>
    </row>
    <row r="61" spans="1:20" ht="72" hidden="1" x14ac:dyDescent="0.6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>(Table1[[#This Row],[pledged]]/Table1[[#This Row],[goal]])*100</f>
        <v>100.12570000000001</v>
      </c>
      <c r="P61" s="9">
        <f>Table1[[#This Row],[pledged]]/Table1[[#This Row],[backers_count]]</f>
        <v>606.82242424242418</v>
      </c>
      <c r="Q61" s="4" t="str">
        <f>MID(Table1[[#This Row],[Category and Sub-Category]],SEARCH("/", N61) +1, 20)</f>
        <v>television</v>
      </c>
      <c r="R61" s="4" t="str">
        <f t="shared" si="0"/>
        <v>film &amp; video</v>
      </c>
      <c r="S61" s="14">
        <f>Table1[[#This Row],[Date Ended Conversion]]+Table1[[#This Row],[Date Ended Conversion]]</f>
        <v>84523.75</v>
      </c>
      <c r="T61" s="14">
        <f t="shared" si="1"/>
        <v>42261.875</v>
      </c>
    </row>
    <row r="62" spans="1:20" ht="54" hidden="1" x14ac:dyDescent="0.6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>(Table1[[#This Row],[pledged]]/Table1[[#This Row],[goal]])*100</f>
        <v>103.29622222222221</v>
      </c>
      <c r="P62" s="9">
        <f>Table1[[#This Row],[pledged]]/Table1[[#This Row],[backers_count]]</f>
        <v>43.040092592592593</v>
      </c>
      <c r="Q62" s="4" t="str">
        <f>MID(Table1[[#This Row],[Category and Sub-Category]],SEARCH("/", N62) +1, 20)</f>
        <v>shorts</v>
      </c>
      <c r="R62" s="4" t="str">
        <f t="shared" si="0"/>
        <v>film &amp; video</v>
      </c>
      <c r="S62" s="14">
        <f>Table1[[#This Row],[Date Ended Conversion]]+Table1[[#This Row],[Date Ended Conversion]]</f>
        <v>83442</v>
      </c>
      <c r="T62" s="14">
        <f t="shared" si="1"/>
        <v>41721</v>
      </c>
    </row>
    <row r="63" spans="1:20" ht="72" hidden="1" x14ac:dyDescent="0.6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>(Table1[[#This Row],[pledged]]/Table1[[#This Row],[goal]])*100</f>
        <v>148.30000000000001</v>
      </c>
      <c r="P63" s="9">
        <f>Table1[[#This Row],[pledged]]/Table1[[#This Row],[backers_count]]</f>
        <v>322.39130434782606</v>
      </c>
      <c r="Q63" s="4" t="str">
        <f>MID(Table1[[#This Row],[Category and Sub-Category]],SEARCH("/", N63) +1, 20)</f>
        <v>shorts</v>
      </c>
      <c r="R63" s="4" t="str">
        <f t="shared" si="0"/>
        <v>film &amp; video</v>
      </c>
      <c r="S63" s="14">
        <f>Table1[[#This Row],[Date Ended Conversion]]+Table1[[#This Row],[Date Ended Conversion]]</f>
        <v>82863.628634259265</v>
      </c>
      <c r="T63" s="14">
        <f t="shared" si="1"/>
        <v>41431.814317129632</v>
      </c>
    </row>
    <row r="64" spans="1:20" ht="72" hidden="1" x14ac:dyDescent="0.6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>(Table1[[#This Row],[pledged]]/Table1[[#This Row],[goal]])*100</f>
        <v>154.73333333333332</v>
      </c>
      <c r="P64" s="9">
        <f>Table1[[#This Row],[pledged]]/Table1[[#This Row],[backers_count]]</f>
        <v>96.708333333333329</v>
      </c>
      <c r="Q64" s="4" t="str">
        <f>MID(Table1[[#This Row],[Category and Sub-Category]],SEARCH("/", N64) +1, 20)</f>
        <v>shorts</v>
      </c>
      <c r="R64" s="4" t="str">
        <f t="shared" si="0"/>
        <v>film &amp; video</v>
      </c>
      <c r="S64" s="14">
        <f>Table1[[#This Row],[Date Ended Conversion]]+Table1[[#This Row],[Date Ended Conversion]]</f>
        <v>82673.599027777775</v>
      </c>
      <c r="T64" s="14">
        <f t="shared" si="1"/>
        <v>41336.799513888887</v>
      </c>
    </row>
    <row r="65" spans="1:20" ht="72" hidden="1" x14ac:dyDescent="0.6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>(Table1[[#This Row],[pledged]]/Table1[[#This Row],[goal]])*100</f>
        <v>113.51849999999999</v>
      </c>
      <c r="P65" s="9">
        <f>Table1[[#This Row],[pledged]]/Table1[[#This Row],[backers_count]]</f>
        <v>35.474531249999998</v>
      </c>
      <c r="Q65" s="4" t="str">
        <f>MID(Table1[[#This Row],[Category and Sub-Category]],SEARCH("/", N65) +1, 20)</f>
        <v>shorts</v>
      </c>
      <c r="R65" s="4" t="str">
        <f t="shared" si="0"/>
        <v>film &amp; video</v>
      </c>
      <c r="S65" s="14">
        <f>Table1[[#This Row],[Date Ended Conversion]]+Table1[[#This Row],[Date Ended Conversion]]</f>
        <v>83272.415277777778</v>
      </c>
      <c r="T65" s="14">
        <f t="shared" si="1"/>
        <v>41636.207638888889</v>
      </c>
    </row>
    <row r="66" spans="1:20" ht="72" hidden="1" x14ac:dyDescent="0.6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>(Table1[[#This Row],[pledged]]/Table1[[#This Row],[goal]])*100</f>
        <v>173.33333333333334</v>
      </c>
      <c r="P66" s="9">
        <f>Table1[[#This Row],[pledged]]/Table1[[#This Row],[backers_count]]</f>
        <v>86.666666666666671</v>
      </c>
      <c r="Q66" s="4" t="str">
        <f>MID(Table1[[#This Row],[Category and Sub-Category]],SEARCH("/", N66) +1, 20)</f>
        <v>shorts</v>
      </c>
      <c r="R66" s="4" t="str">
        <f t="shared" ref="R66:R129" si="2">LEFT(N66,FIND("/",N66,1)-1)</f>
        <v>film &amp; video</v>
      </c>
      <c r="S66" s="14">
        <f>Table1[[#This Row],[Date Ended Conversion]]+Table1[[#This Row],[Date Ended Conversion]]</f>
        <v>82926.036597222221</v>
      </c>
      <c r="T66" s="14">
        <f t="shared" ref="T66:T129" si="3">(((I66/60)/60)/24)+DATE(1970,1,1)</f>
        <v>41463.01829861111</v>
      </c>
    </row>
    <row r="67" spans="1:20" ht="54" hidden="1" x14ac:dyDescent="0.6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>(Table1[[#This Row],[pledged]]/Table1[[#This Row],[goal]])*100</f>
        <v>107.52857142857141</v>
      </c>
      <c r="P67" s="9">
        <f>Table1[[#This Row],[pledged]]/Table1[[#This Row],[backers_count]]</f>
        <v>132.05263157894737</v>
      </c>
      <c r="Q67" s="4" t="str">
        <f>MID(Table1[[#This Row],[Category and Sub-Category]],SEARCH("/", N67) +1, 20)</f>
        <v>shorts</v>
      </c>
      <c r="R67" s="4" t="str">
        <f t="shared" si="2"/>
        <v>film &amp; video</v>
      </c>
      <c r="S67" s="14">
        <f>Table1[[#This Row],[Date Ended Conversion]]+Table1[[#This Row],[Date Ended Conversion]]</f>
        <v>83724.498611111107</v>
      </c>
      <c r="T67" s="14">
        <f t="shared" si="3"/>
        <v>41862.249305555553</v>
      </c>
    </row>
    <row r="68" spans="1:20" ht="54" hidden="1" x14ac:dyDescent="0.6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>(Table1[[#This Row],[pledged]]/Table1[[#This Row],[goal]])*100</f>
        <v>118.6</v>
      </c>
      <c r="P68" s="9">
        <f>Table1[[#This Row],[pledged]]/Table1[[#This Row],[backers_count]]</f>
        <v>91.230769230769226</v>
      </c>
      <c r="Q68" s="4" t="str">
        <f>MID(Table1[[#This Row],[Category and Sub-Category]],SEARCH("/", N68) +1, 20)</f>
        <v>shorts</v>
      </c>
      <c r="R68" s="4" t="str">
        <f t="shared" si="2"/>
        <v>film &amp; video</v>
      </c>
      <c r="S68" s="14">
        <f>Table1[[#This Row],[Date Ended Conversion]]+Table1[[#This Row],[Date Ended Conversion]]</f>
        <v>85139.699537037028</v>
      </c>
      <c r="T68" s="14">
        <f t="shared" si="3"/>
        <v>42569.849768518514</v>
      </c>
    </row>
    <row r="69" spans="1:20" ht="72" hidden="1" x14ac:dyDescent="0.6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>(Table1[[#This Row],[pledged]]/Table1[[#This Row],[goal]])*100</f>
        <v>116.25000000000001</v>
      </c>
      <c r="P69" s="9">
        <f>Table1[[#This Row],[pledged]]/Table1[[#This Row],[backers_count]]</f>
        <v>116.25</v>
      </c>
      <c r="Q69" s="4" t="str">
        <f>MID(Table1[[#This Row],[Category and Sub-Category]],SEARCH("/", N69) +1, 20)</f>
        <v>shorts</v>
      </c>
      <c r="R69" s="4" t="str">
        <f t="shared" si="2"/>
        <v>film &amp; video</v>
      </c>
      <c r="S69" s="14">
        <f>Table1[[#This Row],[Date Ended Conversion]]+Table1[[#This Row],[Date Ended Conversion]]</f>
        <v>82211.166759259257</v>
      </c>
      <c r="T69" s="14">
        <f t="shared" si="3"/>
        <v>41105.583379629628</v>
      </c>
    </row>
    <row r="70" spans="1:20" ht="90" hidden="1" x14ac:dyDescent="0.6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>(Table1[[#This Row],[pledged]]/Table1[[#This Row],[goal]])*100</f>
        <v>127.16666666666667</v>
      </c>
      <c r="P70" s="9">
        <f>Table1[[#This Row],[pledged]]/Table1[[#This Row],[backers_count]]</f>
        <v>21.194444444444443</v>
      </c>
      <c r="Q70" s="4" t="str">
        <f>MID(Table1[[#This Row],[Category and Sub-Category]],SEARCH("/", N70) +1, 20)</f>
        <v>shorts</v>
      </c>
      <c r="R70" s="4" t="str">
        <f t="shared" si="2"/>
        <v>film &amp; video</v>
      </c>
      <c r="S70" s="14">
        <f>Table1[[#This Row],[Date Ended Conversion]]+Table1[[#This Row],[Date Ended Conversion]]</f>
        <v>83387.138680555552</v>
      </c>
      <c r="T70" s="14">
        <f t="shared" si="3"/>
        <v>41693.569340277776</v>
      </c>
    </row>
    <row r="71" spans="1:20" ht="72" hidden="1" x14ac:dyDescent="0.6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>(Table1[[#This Row],[pledged]]/Table1[[#This Row],[goal]])*100</f>
        <v>110.9423</v>
      </c>
      <c r="P71" s="9">
        <f>Table1[[#This Row],[pledged]]/Table1[[#This Row],[backers_count]]</f>
        <v>62.327134831460668</v>
      </c>
      <c r="Q71" s="4" t="str">
        <f>MID(Table1[[#This Row],[Category and Sub-Category]],SEARCH("/", N71) +1, 20)</f>
        <v>shorts</v>
      </c>
      <c r="R71" s="4" t="str">
        <f t="shared" si="2"/>
        <v>film &amp; video</v>
      </c>
      <c r="S71" s="14">
        <f>Table1[[#This Row],[Date Ended Conversion]]+Table1[[#This Row],[Date Ended Conversion]]</f>
        <v>81636.58194444445</v>
      </c>
      <c r="T71" s="14">
        <f t="shared" si="3"/>
        <v>40818.290972222225</v>
      </c>
    </row>
    <row r="72" spans="1:20" ht="72" hidden="1" x14ac:dyDescent="0.6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>(Table1[[#This Row],[pledged]]/Table1[[#This Row],[goal]])*100</f>
        <v>127.2</v>
      </c>
      <c r="P72" s="9">
        <f>Table1[[#This Row],[pledged]]/Table1[[#This Row],[backers_count]]</f>
        <v>37.411764705882355</v>
      </c>
      <c r="Q72" s="4" t="str">
        <f>MID(Table1[[#This Row],[Category and Sub-Category]],SEARCH("/", N72) +1, 20)</f>
        <v>shorts</v>
      </c>
      <c r="R72" s="4" t="str">
        <f t="shared" si="2"/>
        <v>film &amp; video</v>
      </c>
      <c r="S72" s="14">
        <f>Table1[[#This Row],[Date Ended Conversion]]+Table1[[#This Row],[Date Ended Conversion]]</f>
        <v>81581.792708333334</v>
      </c>
      <c r="T72" s="14">
        <f t="shared" si="3"/>
        <v>40790.896354166667</v>
      </c>
    </row>
    <row r="73" spans="1:20" ht="72" hidden="1" x14ac:dyDescent="0.6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>(Table1[[#This Row],[pledged]]/Table1[[#This Row],[goal]])*100</f>
        <v>123.94444444444443</v>
      </c>
      <c r="P73" s="9">
        <f>Table1[[#This Row],[pledged]]/Table1[[#This Row],[backers_count]]</f>
        <v>69.71875</v>
      </c>
      <c r="Q73" s="4" t="str">
        <f>MID(Table1[[#This Row],[Category and Sub-Category]],SEARCH("/", N73) +1, 20)</f>
        <v>shorts</v>
      </c>
      <c r="R73" s="4" t="str">
        <f t="shared" si="2"/>
        <v>film &amp; video</v>
      </c>
      <c r="S73" s="14">
        <f>Table1[[#This Row],[Date Ended Conversion]]+Table1[[#This Row],[Date Ended Conversion]]</f>
        <v>82114.542986111104</v>
      </c>
      <c r="T73" s="14">
        <f t="shared" si="3"/>
        <v>41057.271493055552</v>
      </c>
    </row>
    <row r="74" spans="1:20" ht="72" hidden="1" x14ac:dyDescent="0.6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>(Table1[[#This Row],[pledged]]/Table1[[#This Row],[goal]])*100</f>
        <v>108.40909090909091</v>
      </c>
      <c r="P74" s="9">
        <f>Table1[[#This Row],[pledged]]/Table1[[#This Row],[backers_count]]</f>
        <v>58.170731707317074</v>
      </c>
      <c r="Q74" s="4" t="str">
        <f>MID(Table1[[#This Row],[Category and Sub-Category]],SEARCH("/", N74) +1, 20)</f>
        <v>shorts</v>
      </c>
      <c r="R74" s="4" t="str">
        <f t="shared" si="2"/>
        <v>film &amp; video</v>
      </c>
      <c r="S74" s="14">
        <f>Table1[[#This Row],[Date Ended Conversion]]+Table1[[#This Row],[Date Ended Conversion]]</f>
        <v>82456</v>
      </c>
      <c r="T74" s="14">
        <f t="shared" si="3"/>
        <v>41228</v>
      </c>
    </row>
    <row r="75" spans="1:20" ht="72" hidden="1" x14ac:dyDescent="0.6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>(Table1[[#This Row],[pledged]]/Table1[[#This Row],[goal]])*100</f>
        <v>100</v>
      </c>
      <c r="P75" s="9">
        <f>Table1[[#This Row],[pledged]]/Table1[[#This Row],[backers_count]]</f>
        <v>50</v>
      </c>
      <c r="Q75" s="4" t="str">
        <f>MID(Table1[[#This Row],[Category and Sub-Category]],SEARCH("/", N75) +1, 20)</f>
        <v>shorts</v>
      </c>
      <c r="R75" s="4" t="str">
        <f t="shared" si="2"/>
        <v>film &amp; video</v>
      </c>
      <c r="S75" s="14">
        <f>Table1[[#This Row],[Date Ended Conversion]]+Table1[[#This Row],[Date Ended Conversion]]</f>
        <v>81332.33194444445</v>
      </c>
      <c r="T75" s="14">
        <f t="shared" si="3"/>
        <v>40666.165972222225</v>
      </c>
    </row>
    <row r="76" spans="1:20" ht="72" hidden="1" x14ac:dyDescent="0.6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>(Table1[[#This Row],[pledged]]/Table1[[#This Row],[goal]])*100</f>
        <v>112.93199999999999</v>
      </c>
      <c r="P76" s="9">
        <f>Table1[[#This Row],[pledged]]/Table1[[#This Row],[backers_count]]</f>
        <v>19.471034482758618</v>
      </c>
      <c r="Q76" s="4" t="str">
        <f>MID(Table1[[#This Row],[Category and Sub-Category]],SEARCH("/", N76) +1, 20)</f>
        <v>shorts</v>
      </c>
      <c r="R76" s="4" t="str">
        <f t="shared" si="2"/>
        <v>film &amp; video</v>
      </c>
      <c r="S76" s="14">
        <f>Table1[[#This Row],[Date Ended Conversion]]+Table1[[#This Row],[Date Ended Conversion]]</f>
        <v>84780.974421296298</v>
      </c>
      <c r="T76" s="14">
        <f t="shared" si="3"/>
        <v>42390.487210648149</v>
      </c>
    </row>
    <row r="77" spans="1:20" ht="54" hidden="1" x14ac:dyDescent="0.6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>(Table1[[#This Row],[pledged]]/Table1[[#This Row],[goal]])*100</f>
        <v>115.42857142857143</v>
      </c>
      <c r="P77" s="9">
        <f>Table1[[#This Row],[pledged]]/Table1[[#This Row],[backers_count]]</f>
        <v>85.957446808510639</v>
      </c>
      <c r="Q77" s="4" t="str">
        <f>MID(Table1[[#This Row],[Category and Sub-Category]],SEARCH("/", N77) +1, 20)</f>
        <v>shorts</v>
      </c>
      <c r="R77" s="4" t="str">
        <f t="shared" si="2"/>
        <v>film &amp; video</v>
      </c>
      <c r="S77" s="14">
        <f>Table1[[#This Row],[Date Ended Conversion]]+Table1[[#This Row],[Date Ended Conversion]]</f>
        <v>82774.418333333335</v>
      </c>
      <c r="T77" s="14">
        <f t="shared" si="3"/>
        <v>41387.209166666667</v>
      </c>
    </row>
    <row r="78" spans="1:20" ht="72" hidden="1" x14ac:dyDescent="0.6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>(Table1[[#This Row],[pledged]]/Table1[[#This Row],[goal]])*100</f>
        <v>153.33333333333334</v>
      </c>
      <c r="P78" s="9">
        <f>Table1[[#This Row],[pledged]]/Table1[[#This Row],[backers_count]]</f>
        <v>30.666666666666668</v>
      </c>
      <c r="Q78" s="4" t="str">
        <f>MID(Table1[[#This Row],[Category and Sub-Category]],SEARCH("/", N78) +1, 20)</f>
        <v>shorts</v>
      </c>
      <c r="R78" s="4" t="str">
        <f t="shared" si="2"/>
        <v>film &amp; video</v>
      </c>
      <c r="S78" s="14">
        <f>Table1[[#This Row],[Date Ended Conversion]]+Table1[[#This Row],[Date Ended Conversion]]</f>
        <v>81809.466620370367</v>
      </c>
      <c r="T78" s="14">
        <f t="shared" si="3"/>
        <v>40904.733310185184</v>
      </c>
    </row>
    <row r="79" spans="1:20" ht="54" hidden="1" x14ac:dyDescent="0.6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>(Table1[[#This Row],[pledged]]/Table1[[#This Row],[goal]])*100</f>
        <v>392.5</v>
      </c>
      <c r="P79" s="9">
        <f>Table1[[#This Row],[pledged]]/Table1[[#This Row],[backers_count]]</f>
        <v>60.384615384615387</v>
      </c>
      <c r="Q79" s="4" t="str">
        <f>MID(Table1[[#This Row],[Category and Sub-Category]],SEARCH("/", N79) +1, 20)</f>
        <v>shorts</v>
      </c>
      <c r="R79" s="4" t="str">
        <f t="shared" si="2"/>
        <v>film &amp; video</v>
      </c>
      <c r="S79" s="14">
        <f>Table1[[#This Row],[Date Ended Conversion]]+Table1[[#This Row],[Date Ended Conversion]]</f>
        <v>82100.248611111107</v>
      </c>
      <c r="T79" s="14">
        <f t="shared" si="3"/>
        <v>41050.124305555553</v>
      </c>
    </row>
    <row r="80" spans="1:20" ht="126" hidden="1" x14ac:dyDescent="0.6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>(Table1[[#This Row],[pledged]]/Table1[[#This Row],[goal]])*100</f>
        <v>2702</v>
      </c>
      <c r="P80" s="9">
        <f>Table1[[#This Row],[pledged]]/Table1[[#This Row],[backers_count]]</f>
        <v>38.6</v>
      </c>
      <c r="Q80" s="4" t="str">
        <f>MID(Table1[[#This Row],[Category and Sub-Category]],SEARCH("/", N80) +1, 20)</f>
        <v>shorts</v>
      </c>
      <c r="R80" s="4" t="str">
        <f t="shared" si="2"/>
        <v>film &amp; video</v>
      </c>
      <c r="S80" s="14">
        <f>Table1[[#This Row],[Date Ended Conversion]]+Table1[[#This Row],[Date Ended Conversion]]</f>
        <v>85229.461134259269</v>
      </c>
      <c r="T80" s="14">
        <f t="shared" si="3"/>
        <v>42614.730567129634</v>
      </c>
    </row>
    <row r="81" spans="1:20" ht="54" hidden="1" x14ac:dyDescent="0.6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>(Table1[[#This Row],[pledged]]/Table1[[#This Row],[goal]])*100</f>
        <v>127</v>
      </c>
      <c r="P81" s="9">
        <f>Table1[[#This Row],[pledged]]/Table1[[#This Row],[backers_count]]</f>
        <v>40.268292682926827</v>
      </c>
      <c r="Q81" s="4" t="str">
        <f>MID(Table1[[#This Row],[Category and Sub-Category]],SEARCH("/", N81) +1, 20)</f>
        <v>shorts</v>
      </c>
      <c r="R81" s="4" t="str">
        <f t="shared" si="2"/>
        <v>film &amp; video</v>
      </c>
      <c r="S81" s="14">
        <f>Table1[[#This Row],[Date Ended Conversion]]+Table1[[#This Row],[Date Ended Conversion]]</f>
        <v>83509.553078703699</v>
      </c>
      <c r="T81" s="14">
        <f t="shared" si="3"/>
        <v>41754.776539351849</v>
      </c>
    </row>
    <row r="82" spans="1:20" ht="54" hidden="1" x14ac:dyDescent="0.6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>(Table1[[#This Row],[pledged]]/Table1[[#This Row],[goal]])*100</f>
        <v>107.25</v>
      </c>
      <c r="P82" s="9">
        <f>Table1[[#This Row],[pledged]]/Table1[[#This Row],[backers_count]]</f>
        <v>273.82978723404256</v>
      </c>
      <c r="Q82" s="4" t="str">
        <f>MID(Table1[[#This Row],[Category and Sub-Category]],SEARCH("/", N82) +1, 20)</f>
        <v>shorts</v>
      </c>
      <c r="R82" s="4" t="str">
        <f t="shared" si="2"/>
        <v>film &amp; video</v>
      </c>
      <c r="S82" s="14">
        <f>Table1[[#This Row],[Date Ended Conversion]]+Table1[[#This Row],[Date Ended Conversion]]</f>
        <v>83236.167962962965</v>
      </c>
      <c r="T82" s="14">
        <f t="shared" si="3"/>
        <v>41618.083981481483</v>
      </c>
    </row>
    <row r="83" spans="1:20" ht="72" hidden="1" x14ac:dyDescent="0.6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>(Table1[[#This Row],[pledged]]/Table1[[#This Row],[goal]])*100</f>
        <v>198</v>
      </c>
      <c r="P83" s="9">
        <f>Table1[[#This Row],[pledged]]/Table1[[#This Row],[backers_count]]</f>
        <v>53.035714285714285</v>
      </c>
      <c r="Q83" s="4" t="str">
        <f>MID(Table1[[#This Row],[Category and Sub-Category]],SEARCH("/", N83) +1, 20)</f>
        <v>shorts</v>
      </c>
      <c r="R83" s="4" t="str">
        <f t="shared" si="2"/>
        <v>film &amp; video</v>
      </c>
      <c r="S83" s="14">
        <f>Table1[[#This Row],[Date Ended Conversion]]+Table1[[#This Row],[Date Ended Conversion]]</f>
        <v>82208.252777777772</v>
      </c>
      <c r="T83" s="14">
        <f t="shared" si="3"/>
        <v>41104.126388888886</v>
      </c>
    </row>
    <row r="84" spans="1:20" ht="72" hidden="1" x14ac:dyDescent="0.6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>(Table1[[#This Row],[pledged]]/Table1[[#This Row],[goal]])*100</f>
        <v>100.01249999999999</v>
      </c>
      <c r="P84" s="9">
        <f>Table1[[#This Row],[pledged]]/Table1[[#This Row],[backers_count]]</f>
        <v>40.005000000000003</v>
      </c>
      <c r="Q84" s="4" t="str">
        <f>MID(Table1[[#This Row],[Category and Sub-Category]],SEARCH("/", N84) +1, 20)</f>
        <v>shorts</v>
      </c>
      <c r="R84" s="4" t="str">
        <f t="shared" si="2"/>
        <v>film &amp; video</v>
      </c>
      <c r="S84" s="14">
        <f>Table1[[#This Row],[Date Ended Conversion]]+Table1[[#This Row],[Date Ended Conversion]]</f>
        <v>81651.640300925923</v>
      </c>
      <c r="T84" s="14">
        <f t="shared" si="3"/>
        <v>40825.820150462961</v>
      </c>
    </row>
    <row r="85" spans="1:20" ht="72" hidden="1" x14ac:dyDescent="0.6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>(Table1[[#This Row],[pledged]]/Table1[[#This Row],[goal]])*100</f>
        <v>102.49999999999999</v>
      </c>
      <c r="P85" s="9">
        <f>Table1[[#This Row],[pledged]]/Table1[[#This Row],[backers_count]]</f>
        <v>15.76923076923077</v>
      </c>
      <c r="Q85" s="4" t="str">
        <f>MID(Table1[[#This Row],[Category and Sub-Category]],SEARCH("/", N85) +1, 20)</f>
        <v>shorts</v>
      </c>
      <c r="R85" s="4" t="str">
        <f t="shared" si="2"/>
        <v>film &amp; video</v>
      </c>
      <c r="S85" s="14">
        <f>Table1[[#This Row],[Date Ended Conversion]]+Table1[[#This Row],[Date Ended Conversion]]</f>
        <v>84114.958333333343</v>
      </c>
      <c r="T85" s="14">
        <f t="shared" si="3"/>
        <v>42057.479166666672</v>
      </c>
    </row>
    <row r="86" spans="1:20" ht="54" hidden="1" x14ac:dyDescent="0.6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>(Table1[[#This Row],[pledged]]/Table1[[#This Row],[goal]])*100</f>
        <v>100</v>
      </c>
      <c r="P86" s="9">
        <f>Table1[[#This Row],[pledged]]/Table1[[#This Row],[backers_count]]</f>
        <v>71.428571428571431</v>
      </c>
      <c r="Q86" s="4" t="str">
        <f>MID(Table1[[#This Row],[Category and Sub-Category]],SEARCH("/", N86) +1, 20)</f>
        <v>shorts</v>
      </c>
      <c r="R86" s="4" t="str">
        <f t="shared" si="2"/>
        <v>film &amp; video</v>
      </c>
      <c r="S86" s="14">
        <f>Table1[[#This Row],[Date Ended Conversion]]+Table1[[#This Row],[Date Ended Conversion]]</f>
        <v>81357.515879629631</v>
      </c>
      <c r="T86" s="14">
        <f t="shared" si="3"/>
        <v>40678.757939814815</v>
      </c>
    </row>
    <row r="87" spans="1:20" ht="72" hidden="1" x14ac:dyDescent="0.6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>(Table1[[#This Row],[pledged]]/Table1[[#This Row],[goal]])*100</f>
        <v>125.49999999999999</v>
      </c>
      <c r="P87" s="9">
        <f>Table1[[#This Row],[pledged]]/Table1[[#This Row],[backers_count]]</f>
        <v>71.714285714285708</v>
      </c>
      <c r="Q87" s="4" t="str">
        <f>MID(Table1[[#This Row],[Category and Sub-Category]],SEARCH("/", N87) +1, 20)</f>
        <v>shorts</v>
      </c>
      <c r="R87" s="4" t="str">
        <f t="shared" si="2"/>
        <v>film &amp; video</v>
      </c>
      <c r="S87" s="14">
        <f>Table1[[#This Row],[Date Ended Conversion]]+Table1[[#This Row],[Date Ended Conversion]]</f>
        <v>81618.250856481478</v>
      </c>
      <c r="T87" s="14">
        <f t="shared" si="3"/>
        <v>40809.125428240739</v>
      </c>
    </row>
    <row r="88" spans="1:20" ht="90" hidden="1" x14ac:dyDescent="0.6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>(Table1[[#This Row],[pledged]]/Table1[[#This Row],[goal]])*100</f>
        <v>106.46666666666667</v>
      </c>
      <c r="P88" s="9">
        <f>Table1[[#This Row],[pledged]]/Table1[[#This Row],[backers_count]]</f>
        <v>375.76470588235293</v>
      </c>
      <c r="Q88" s="4" t="str">
        <f>MID(Table1[[#This Row],[Category and Sub-Category]],SEARCH("/", N88) +1, 20)</f>
        <v>shorts</v>
      </c>
      <c r="R88" s="4" t="str">
        <f t="shared" si="2"/>
        <v>film &amp; video</v>
      </c>
      <c r="S88" s="14">
        <f>Table1[[#This Row],[Date Ended Conversion]]+Table1[[#This Row],[Date Ended Conversion]]</f>
        <v>84731.195486111101</v>
      </c>
      <c r="T88" s="14">
        <f t="shared" si="3"/>
        <v>42365.59774305555</v>
      </c>
    </row>
    <row r="89" spans="1:20" ht="72" hidden="1" x14ac:dyDescent="0.6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>(Table1[[#This Row],[pledged]]/Table1[[#This Row],[goal]])*100</f>
        <v>104.60000000000001</v>
      </c>
      <c r="P89" s="9">
        <f>Table1[[#This Row],[pledged]]/Table1[[#This Row],[backers_count]]</f>
        <v>104.6</v>
      </c>
      <c r="Q89" s="4" t="str">
        <f>MID(Table1[[#This Row],[Category and Sub-Category]],SEARCH("/", N89) +1, 20)</f>
        <v>shorts</v>
      </c>
      <c r="R89" s="4" t="str">
        <f t="shared" si="2"/>
        <v>film &amp; video</v>
      </c>
      <c r="S89" s="14">
        <f>Table1[[#This Row],[Date Ended Conversion]]+Table1[[#This Row],[Date Ended Conversion]]</f>
        <v>80664.140277777784</v>
      </c>
      <c r="T89" s="14">
        <f t="shared" si="3"/>
        <v>40332.070138888892</v>
      </c>
    </row>
    <row r="90" spans="1:20" ht="72" hidden="1" x14ac:dyDescent="0.6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>(Table1[[#This Row],[pledged]]/Table1[[#This Row],[goal]])*100</f>
        <v>102.85714285714285</v>
      </c>
      <c r="P90" s="9">
        <f>Table1[[#This Row],[pledged]]/Table1[[#This Row],[backers_count]]</f>
        <v>60</v>
      </c>
      <c r="Q90" s="4" t="str">
        <f>MID(Table1[[#This Row],[Category and Sub-Category]],SEARCH("/", N90) +1, 20)</f>
        <v>shorts</v>
      </c>
      <c r="R90" s="4" t="str">
        <f t="shared" si="2"/>
        <v>film &amp; video</v>
      </c>
      <c r="S90" s="14">
        <f>Table1[[#This Row],[Date Ended Conversion]]+Table1[[#This Row],[Date Ended Conversion]]</f>
        <v>83625.317847222221</v>
      </c>
      <c r="T90" s="14">
        <f t="shared" si="3"/>
        <v>41812.65892361111</v>
      </c>
    </row>
    <row r="91" spans="1:20" ht="72" hidden="1" x14ac:dyDescent="0.6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>(Table1[[#This Row],[pledged]]/Table1[[#This Row],[goal]])*100</f>
        <v>115.06666666666668</v>
      </c>
      <c r="P91" s="9">
        <f>Table1[[#This Row],[pledged]]/Table1[[#This Row],[backers_count]]</f>
        <v>123.28571428571429</v>
      </c>
      <c r="Q91" s="4" t="str">
        <f>MID(Table1[[#This Row],[Category and Sub-Category]],SEARCH("/", N91) +1, 20)</f>
        <v>shorts</v>
      </c>
      <c r="R91" s="4" t="str">
        <f t="shared" si="2"/>
        <v>film &amp; video</v>
      </c>
      <c r="S91" s="14">
        <f>Table1[[#This Row],[Date Ended Conversion]]+Table1[[#This Row],[Date Ended Conversion]]</f>
        <v>82855.50444444445</v>
      </c>
      <c r="T91" s="14">
        <f t="shared" si="3"/>
        <v>41427.752222222225</v>
      </c>
    </row>
    <row r="92" spans="1:20" ht="36" hidden="1" x14ac:dyDescent="0.6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>(Table1[[#This Row],[pledged]]/Table1[[#This Row],[goal]])*100</f>
        <v>100.4</v>
      </c>
      <c r="P92" s="9">
        <f>Table1[[#This Row],[pledged]]/Table1[[#This Row],[backers_count]]</f>
        <v>31.375</v>
      </c>
      <c r="Q92" s="4" t="str">
        <f>MID(Table1[[#This Row],[Category and Sub-Category]],SEARCH("/", N92) +1, 20)</f>
        <v>shorts</v>
      </c>
      <c r="R92" s="4" t="str">
        <f t="shared" si="2"/>
        <v>film &amp; video</v>
      </c>
      <c r="S92" s="14">
        <f>Table1[[#This Row],[Date Ended Conversion]]+Table1[[#This Row],[Date Ended Conversion]]</f>
        <v>81472.594884259262</v>
      </c>
      <c r="T92" s="14">
        <f t="shared" si="3"/>
        <v>40736.297442129631</v>
      </c>
    </row>
    <row r="93" spans="1:20" ht="72" hidden="1" x14ac:dyDescent="0.6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>(Table1[[#This Row],[pledged]]/Table1[[#This Row],[goal]])*100</f>
        <v>120</v>
      </c>
      <c r="P93" s="9">
        <f>Table1[[#This Row],[pledged]]/Table1[[#This Row],[backers_count]]</f>
        <v>78.260869565217391</v>
      </c>
      <c r="Q93" s="4" t="str">
        <f>MID(Table1[[#This Row],[Category and Sub-Category]],SEARCH("/", N93) +1, 20)</f>
        <v>shorts</v>
      </c>
      <c r="R93" s="4" t="str">
        <f t="shared" si="2"/>
        <v>film &amp; video</v>
      </c>
      <c r="S93" s="14">
        <f>Table1[[#This Row],[Date Ended Conversion]]+Table1[[#This Row],[Date Ended Conversion]]</f>
        <v>81360.804722222223</v>
      </c>
      <c r="T93" s="14">
        <f t="shared" si="3"/>
        <v>40680.402361111112</v>
      </c>
    </row>
    <row r="94" spans="1:20" ht="72" hidden="1" x14ac:dyDescent="0.6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>(Table1[[#This Row],[pledged]]/Table1[[#This Row],[goal]])*100</f>
        <v>105.2</v>
      </c>
      <c r="P94" s="9">
        <f>Table1[[#This Row],[pledged]]/Table1[[#This Row],[backers_count]]</f>
        <v>122.32558139534883</v>
      </c>
      <c r="Q94" s="4" t="str">
        <f>MID(Table1[[#This Row],[Category and Sub-Category]],SEARCH("/", N94) +1, 20)</f>
        <v>shorts</v>
      </c>
      <c r="R94" s="4" t="str">
        <f t="shared" si="2"/>
        <v>film &amp; video</v>
      </c>
      <c r="S94" s="14">
        <f>Table1[[#This Row],[Date Ended Conversion]]+Table1[[#This Row],[Date Ended Conversion]]</f>
        <v>85534.666666666657</v>
      </c>
      <c r="T94" s="14">
        <f t="shared" si="3"/>
        <v>42767.333333333328</v>
      </c>
    </row>
    <row r="95" spans="1:20" ht="72" hidden="1" x14ac:dyDescent="0.6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>(Table1[[#This Row],[pledged]]/Table1[[#This Row],[goal]])*100</f>
        <v>110.60000000000001</v>
      </c>
      <c r="P95" s="9">
        <f>Table1[[#This Row],[pledged]]/Table1[[#This Row],[backers_count]]</f>
        <v>73.733333333333334</v>
      </c>
      <c r="Q95" s="4" t="str">
        <f>MID(Table1[[#This Row],[Category and Sub-Category]],SEARCH("/", N95) +1, 20)</f>
        <v>shorts</v>
      </c>
      <c r="R95" s="4" t="str">
        <f t="shared" si="2"/>
        <v>film &amp; video</v>
      </c>
      <c r="S95" s="14">
        <f>Table1[[#This Row],[Date Ended Conversion]]+Table1[[#This Row],[Date Ended Conversion]]</f>
        <v>82187.75</v>
      </c>
      <c r="T95" s="14">
        <f t="shared" si="3"/>
        <v>41093.875</v>
      </c>
    </row>
    <row r="96" spans="1:20" ht="72" hidden="1" x14ac:dyDescent="0.6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>(Table1[[#This Row],[pledged]]/Table1[[#This Row],[goal]])*100</f>
        <v>104</v>
      </c>
      <c r="P96" s="9">
        <f>Table1[[#This Row],[pledged]]/Table1[[#This Row],[backers_count]]</f>
        <v>21.666666666666668</v>
      </c>
      <c r="Q96" s="4" t="str">
        <f>MID(Table1[[#This Row],[Category and Sub-Category]],SEARCH("/", N96) +1, 20)</f>
        <v>shorts</v>
      </c>
      <c r="R96" s="4" t="str">
        <f t="shared" si="2"/>
        <v>film &amp; video</v>
      </c>
      <c r="S96" s="14">
        <f>Table1[[#This Row],[Date Ended Conversion]]+Table1[[#This Row],[Date Ended Conversion]]</f>
        <v>83473.435694444444</v>
      </c>
      <c r="T96" s="14">
        <f t="shared" si="3"/>
        <v>41736.717847222222</v>
      </c>
    </row>
    <row r="97" spans="1:20" ht="72" hidden="1" x14ac:dyDescent="0.6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>(Table1[[#This Row],[pledged]]/Table1[[#This Row],[goal]])*100</f>
        <v>131.42857142857142</v>
      </c>
      <c r="P97" s="9">
        <f>Table1[[#This Row],[pledged]]/Table1[[#This Row],[backers_count]]</f>
        <v>21.904761904761905</v>
      </c>
      <c r="Q97" s="4" t="str">
        <f>MID(Table1[[#This Row],[Category and Sub-Category]],SEARCH("/", N97) +1, 20)</f>
        <v>shorts</v>
      </c>
      <c r="R97" s="4" t="str">
        <f t="shared" si="2"/>
        <v>film &amp; video</v>
      </c>
      <c r="S97" s="14">
        <f>Table1[[#This Row],[Date Ended Conversion]]+Table1[[#This Row],[Date Ended Conversion]]</f>
        <v>81930.010208333333</v>
      </c>
      <c r="T97" s="14">
        <f t="shared" si="3"/>
        <v>40965.005104166667</v>
      </c>
    </row>
    <row r="98" spans="1:20" ht="72" hidden="1" x14ac:dyDescent="0.6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>(Table1[[#This Row],[pledged]]/Table1[[#This Row],[goal]])*100</f>
        <v>114.66666666666667</v>
      </c>
      <c r="P98" s="9">
        <f>Table1[[#This Row],[pledged]]/Table1[[#This Row],[backers_count]]</f>
        <v>50.588235294117645</v>
      </c>
      <c r="Q98" s="4" t="str">
        <f>MID(Table1[[#This Row],[Category and Sub-Category]],SEARCH("/", N98) +1, 20)</f>
        <v>shorts</v>
      </c>
      <c r="R98" s="4" t="str">
        <f t="shared" si="2"/>
        <v>film &amp; video</v>
      </c>
      <c r="S98" s="14">
        <f>Table1[[#This Row],[Date Ended Conversion]]+Table1[[#This Row],[Date Ended Conversion]]</f>
        <v>80782.25</v>
      </c>
      <c r="T98" s="14">
        <f t="shared" si="3"/>
        <v>40391.125</v>
      </c>
    </row>
    <row r="99" spans="1:20" ht="72" hidden="1" x14ac:dyDescent="0.6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>(Table1[[#This Row],[pledged]]/Table1[[#This Row],[goal]])*100</f>
        <v>106.25</v>
      </c>
      <c r="P99" s="9">
        <f>Table1[[#This Row],[pledged]]/Table1[[#This Row],[backers_count]]</f>
        <v>53.125</v>
      </c>
      <c r="Q99" s="4" t="str">
        <f>MID(Table1[[#This Row],[Category and Sub-Category]],SEARCH("/", N99) +1, 20)</f>
        <v>shorts</v>
      </c>
      <c r="R99" s="4" t="str">
        <f t="shared" si="2"/>
        <v>film &amp; video</v>
      </c>
      <c r="S99" s="14">
        <f>Table1[[#This Row],[Date Ended Conversion]]+Table1[[#This Row],[Date Ended Conversion]]</f>
        <v>81472.270416666666</v>
      </c>
      <c r="T99" s="14">
        <f t="shared" si="3"/>
        <v>40736.135208333333</v>
      </c>
    </row>
    <row r="100" spans="1:20" ht="72" hidden="1" x14ac:dyDescent="0.6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>(Table1[[#This Row],[pledged]]/Table1[[#This Row],[goal]])*100</f>
        <v>106.25</v>
      </c>
      <c r="P100" s="9">
        <f>Table1[[#This Row],[pledged]]/Table1[[#This Row],[backers_count]]</f>
        <v>56.666666666666664</v>
      </c>
      <c r="Q100" s="4" t="str">
        <f>MID(Table1[[#This Row],[Category and Sub-Category]],SEARCH("/", N100) +1, 20)</f>
        <v>shorts</v>
      </c>
      <c r="R100" s="4" t="str">
        <f t="shared" si="2"/>
        <v>film &amp; video</v>
      </c>
      <c r="S100" s="14">
        <f>Table1[[#This Row],[Date Ended Conversion]]+Table1[[#This Row],[Date Ended Conversion]]</f>
        <v>82501.958333333328</v>
      </c>
      <c r="T100" s="14">
        <f t="shared" si="3"/>
        <v>41250.979166666664</v>
      </c>
    </row>
    <row r="101" spans="1:20" ht="54" hidden="1" x14ac:dyDescent="0.6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>(Table1[[#This Row],[pledged]]/Table1[[#This Row],[goal]])*100</f>
        <v>106.01933333333334</v>
      </c>
      <c r="P101" s="9">
        <f>Table1[[#This Row],[pledged]]/Table1[[#This Row],[backers_count]]</f>
        <v>40.776666666666664</v>
      </c>
      <c r="Q101" s="4" t="str">
        <f>MID(Table1[[#This Row],[Category and Sub-Category]],SEARCH("/", N101) +1, 20)</f>
        <v>shorts</v>
      </c>
      <c r="R101" s="4" t="str">
        <f t="shared" si="2"/>
        <v>film &amp; video</v>
      </c>
      <c r="S101" s="14">
        <f>Table1[[#This Row],[Date Ended Conversion]]+Table1[[#This Row],[Date Ended Conversion]]</f>
        <v>83323.805532407408</v>
      </c>
      <c r="T101" s="14">
        <f t="shared" si="3"/>
        <v>41661.902766203704</v>
      </c>
    </row>
    <row r="102" spans="1:20" ht="72" hidden="1" x14ac:dyDescent="0.6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>(Table1[[#This Row],[pledged]]/Table1[[#This Row],[goal]])*100</f>
        <v>100</v>
      </c>
      <c r="P102" s="9">
        <f>Table1[[#This Row],[pledged]]/Table1[[#This Row],[backers_count]]</f>
        <v>192.30769230769232</v>
      </c>
      <c r="Q102" s="4" t="str">
        <f>MID(Table1[[#This Row],[Category and Sub-Category]],SEARCH("/", N102) +1, 20)</f>
        <v>shorts</v>
      </c>
      <c r="R102" s="4" t="str">
        <f t="shared" si="2"/>
        <v>film &amp; video</v>
      </c>
      <c r="S102" s="14">
        <f>Table1[[#This Row],[Date Ended Conversion]]+Table1[[#This Row],[Date Ended Conversion]]</f>
        <v>82435.589953703704</v>
      </c>
      <c r="T102" s="14">
        <f t="shared" si="3"/>
        <v>41217.794976851852</v>
      </c>
    </row>
    <row r="103" spans="1:20" ht="72" hidden="1" x14ac:dyDescent="0.6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>(Table1[[#This Row],[pledged]]/Table1[[#This Row],[goal]])*100</f>
        <v>100</v>
      </c>
      <c r="P103" s="9">
        <f>Table1[[#This Row],[pledged]]/Table1[[#This Row],[backers_count]]</f>
        <v>100</v>
      </c>
      <c r="Q103" s="4" t="str">
        <f>MID(Table1[[#This Row],[Category and Sub-Category]],SEARCH("/", N103) +1, 20)</f>
        <v>shorts</v>
      </c>
      <c r="R103" s="4" t="str">
        <f t="shared" si="2"/>
        <v>film &amp; video</v>
      </c>
      <c r="S103" s="14">
        <f>Table1[[#This Row],[Date Ended Conversion]]+Table1[[#This Row],[Date Ended Conversion]]</f>
        <v>82597.553472222222</v>
      </c>
      <c r="T103" s="14">
        <f t="shared" si="3"/>
        <v>41298.776736111111</v>
      </c>
    </row>
    <row r="104" spans="1:20" ht="72" hidden="1" x14ac:dyDescent="0.6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>(Table1[[#This Row],[pledged]]/Table1[[#This Row],[goal]])*100</f>
        <v>127.75000000000001</v>
      </c>
      <c r="P104" s="9">
        <f>Table1[[#This Row],[pledged]]/Table1[[#This Row],[backers_count]]</f>
        <v>117.92307692307692</v>
      </c>
      <c r="Q104" s="4" t="str">
        <f>MID(Table1[[#This Row],[Category and Sub-Category]],SEARCH("/", N104) +1, 20)</f>
        <v>shorts</v>
      </c>
      <c r="R104" s="4" t="str">
        <f t="shared" si="2"/>
        <v>film &amp; video</v>
      </c>
      <c r="S104" s="14">
        <f>Table1[[#This Row],[Date Ended Conversion]]+Table1[[#This Row],[Date Ended Conversion]]</f>
        <v>81070.262337962966</v>
      </c>
      <c r="T104" s="14">
        <f t="shared" si="3"/>
        <v>40535.131168981483</v>
      </c>
    </row>
    <row r="105" spans="1:20" ht="54" hidden="1" x14ac:dyDescent="0.6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>(Table1[[#This Row],[pledged]]/Table1[[#This Row],[goal]])*100</f>
        <v>105.15384615384616</v>
      </c>
      <c r="P105" s="9">
        <f>Table1[[#This Row],[pledged]]/Table1[[#This Row],[backers_count]]</f>
        <v>27.897959183673468</v>
      </c>
      <c r="Q105" s="4" t="str">
        <f>MID(Table1[[#This Row],[Category and Sub-Category]],SEARCH("/", N105) +1, 20)</f>
        <v>shorts</v>
      </c>
      <c r="R105" s="4" t="str">
        <f t="shared" si="2"/>
        <v>film &amp; video</v>
      </c>
      <c r="S105" s="14">
        <f>Table1[[#This Row],[Date Ended Conversion]]+Table1[[#This Row],[Date Ended Conversion]]</f>
        <v>83411.611805555556</v>
      </c>
      <c r="T105" s="14">
        <f t="shared" si="3"/>
        <v>41705.805902777778</v>
      </c>
    </row>
    <row r="106" spans="1:20" ht="54" hidden="1" x14ac:dyDescent="0.6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>(Table1[[#This Row],[pledged]]/Table1[[#This Row],[goal]])*100</f>
        <v>120</v>
      </c>
      <c r="P106" s="9">
        <f>Table1[[#This Row],[pledged]]/Table1[[#This Row],[backers_count]]</f>
        <v>60</v>
      </c>
      <c r="Q106" s="4" t="str">
        <f>MID(Table1[[#This Row],[Category and Sub-Category]],SEARCH("/", N106) +1, 20)</f>
        <v>shorts</v>
      </c>
      <c r="R106" s="4" t="str">
        <f t="shared" si="2"/>
        <v>film &amp; video</v>
      </c>
      <c r="S106" s="14">
        <f>Table1[[#This Row],[Date Ended Conversion]]+Table1[[#This Row],[Date Ended Conversion]]</f>
        <v>81272.083333333328</v>
      </c>
      <c r="T106" s="14">
        <f t="shared" si="3"/>
        <v>40636.041666666664</v>
      </c>
    </row>
    <row r="107" spans="1:20" ht="54" hidden="1" x14ac:dyDescent="0.6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>(Table1[[#This Row],[pledged]]/Table1[[#This Row],[goal]])*100</f>
        <v>107.40909090909089</v>
      </c>
      <c r="P107" s="9">
        <f>Table1[[#This Row],[pledged]]/Table1[[#This Row],[backers_count]]</f>
        <v>39.383333333333333</v>
      </c>
      <c r="Q107" s="4" t="str">
        <f>MID(Table1[[#This Row],[Category and Sub-Category]],SEARCH("/", N107) +1, 20)</f>
        <v>shorts</v>
      </c>
      <c r="R107" s="4" t="str">
        <f t="shared" si="2"/>
        <v>film &amp; video</v>
      </c>
      <c r="S107" s="14">
        <f>Table1[[#This Row],[Date Ended Conversion]]+Table1[[#This Row],[Date Ended Conversion]]</f>
        <v>85008</v>
      </c>
      <c r="T107" s="14">
        <f t="shared" si="3"/>
        <v>42504</v>
      </c>
    </row>
    <row r="108" spans="1:20" ht="18" hidden="1" x14ac:dyDescent="0.6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>(Table1[[#This Row],[pledged]]/Table1[[#This Row],[goal]])*100</f>
        <v>100.49999999999999</v>
      </c>
      <c r="P108" s="9">
        <f>Table1[[#This Row],[pledged]]/Table1[[#This Row],[backers_count]]</f>
        <v>186.11111111111111</v>
      </c>
      <c r="Q108" s="4" t="str">
        <f>MID(Table1[[#This Row],[Category and Sub-Category]],SEARCH("/", N108) +1, 20)</f>
        <v>shorts</v>
      </c>
      <c r="R108" s="4" t="str">
        <f t="shared" si="2"/>
        <v>film &amp; video</v>
      </c>
      <c r="S108" s="14">
        <f>Table1[[#This Row],[Date Ended Conversion]]+Table1[[#This Row],[Date Ended Conversion]]</f>
        <v>82003.553263888898</v>
      </c>
      <c r="T108" s="14">
        <f t="shared" si="3"/>
        <v>41001.776631944449</v>
      </c>
    </row>
    <row r="109" spans="1:20" ht="72" hidden="1" x14ac:dyDescent="0.6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>(Table1[[#This Row],[pledged]]/Table1[[#This Row],[goal]])*100</f>
        <v>102.46666666666667</v>
      </c>
      <c r="P109" s="9">
        <f>Table1[[#This Row],[pledged]]/Table1[[#This Row],[backers_count]]</f>
        <v>111.37681159420291</v>
      </c>
      <c r="Q109" s="4" t="str">
        <f>MID(Table1[[#This Row],[Category and Sub-Category]],SEARCH("/", N109) +1, 20)</f>
        <v>shorts</v>
      </c>
      <c r="R109" s="4" t="str">
        <f t="shared" si="2"/>
        <v>film &amp; video</v>
      </c>
      <c r="S109" s="14">
        <f>Table1[[#This Row],[Date Ended Conversion]]+Table1[[#This Row],[Date Ended Conversion]]</f>
        <v>81315.964976851858</v>
      </c>
      <c r="T109" s="14">
        <f t="shared" si="3"/>
        <v>40657.982488425929</v>
      </c>
    </row>
    <row r="110" spans="1:20" ht="72" hidden="1" x14ac:dyDescent="0.6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>(Table1[[#This Row],[pledged]]/Table1[[#This Row],[goal]])*100</f>
        <v>246.66666666666669</v>
      </c>
      <c r="P110" s="9">
        <f>Table1[[#This Row],[pledged]]/Table1[[#This Row],[backers_count]]</f>
        <v>78.723404255319153</v>
      </c>
      <c r="Q110" s="4" t="str">
        <f>MID(Table1[[#This Row],[Category and Sub-Category]],SEARCH("/", N110) +1, 20)</f>
        <v>shorts</v>
      </c>
      <c r="R110" s="4" t="str">
        <f t="shared" si="2"/>
        <v>film &amp; video</v>
      </c>
      <c r="S110" s="14">
        <f>Table1[[#This Row],[Date Ended Conversion]]+Table1[[#This Row],[Date Ended Conversion]]</f>
        <v>82851.226157407407</v>
      </c>
      <c r="T110" s="14">
        <f t="shared" si="3"/>
        <v>41425.613078703704</v>
      </c>
    </row>
    <row r="111" spans="1:20" ht="72" hidden="1" x14ac:dyDescent="0.6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>(Table1[[#This Row],[pledged]]/Table1[[#This Row],[goal]])*100</f>
        <v>219.49999999999997</v>
      </c>
      <c r="P111" s="9">
        <f>Table1[[#This Row],[pledged]]/Table1[[#This Row],[backers_count]]</f>
        <v>46.702127659574465</v>
      </c>
      <c r="Q111" s="4" t="str">
        <f>MID(Table1[[#This Row],[Category and Sub-Category]],SEARCH("/", N111) +1, 20)</f>
        <v>shorts</v>
      </c>
      <c r="R111" s="4" t="str">
        <f t="shared" si="2"/>
        <v>film &amp; video</v>
      </c>
      <c r="S111" s="14">
        <f>Table1[[#This Row],[Date Ended Conversion]]+Table1[[#This Row],[Date Ended Conversion]]</f>
        <v>81200.051620370374</v>
      </c>
      <c r="T111" s="14">
        <f t="shared" si="3"/>
        <v>40600.025810185187</v>
      </c>
    </row>
    <row r="112" spans="1:20" ht="72" hidden="1" x14ac:dyDescent="0.6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>(Table1[[#This Row],[pledged]]/Table1[[#This Row],[goal]])*100</f>
        <v>130.76923076923077</v>
      </c>
      <c r="P112" s="9">
        <f>Table1[[#This Row],[pledged]]/Table1[[#This Row],[backers_count]]</f>
        <v>65.384615384615387</v>
      </c>
      <c r="Q112" s="4" t="str">
        <f>MID(Table1[[#This Row],[Category and Sub-Category]],SEARCH("/", N112) +1, 20)</f>
        <v>shorts</v>
      </c>
      <c r="R112" s="4" t="str">
        <f t="shared" si="2"/>
        <v>film &amp; video</v>
      </c>
      <c r="S112" s="14">
        <f>Table1[[#This Row],[Date Ended Conversion]]+Table1[[#This Row],[Date Ended Conversion]]</f>
        <v>83184.498611111107</v>
      </c>
      <c r="T112" s="14">
        <f t="shared" si="3"/>
        <v>41592.249305555553</v>
      </c>
    </row>
    <row r="113" spans="1:20" ht="54" hidden="1" x14ac:dyDescent="0.6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>(Table1[[#This Row],[pledged]]/Table1[[#This Row],[goal]])*100</f>
        <v>154.57142857142858</v>
      </c>
      <c r="P113" s="9">
        <f>Table1[[#This Row],[pledged]]/Table1[[#This Row],[backers_count]]</f>
        <v>102.0754716981132</v>
      </c>
      <c r="Q113" s="4" t="str">
        <f>MID(Table1[[#This Row],[Category and Sub-Category]],SEARCH("/", N113) +1, 20)</f>
        <v>shorts</v>
      </c>
      <c r="R113" s="4" t="str">
        <f t="shared" si="2"/>
        <v>film &amp; video</v>
      </c>
      <c r="S113" s="14">
        <f>Table1[[#This Row],[Date Ended Conversion]]+Table1[[#This Row],[Date Ended Conversion]]</f>
        <v>84310.666365740733</v>
      </c>
      <c r="T113" s="14">
        <f t="shared" si="3"/>
        <v>42155.333182870367</v>
      </c>
    </row>
    <row r="114" spans="1:20" ht="72" hidden="1" x14ac:dyDescent="0.6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>(Table1[[#This Row],[pledged]]/Table1[[#This Row],[goal]])*100</f>
        <v>104</v>
      </c>
      <c r="P114" s="9">
        <f>Table1[[#This Row],[pledged]]/Table1[[#This Row],[backers_count]]</f>
        <v>64.197530864197532</v>
      </c>
      <c r="Q114" s="4" t="str">
        <f>MID(Table1[[#This Row],[Category and Sub-Category]],SEARCH("/", N114) +1, 20)</f>
        <v>shorts</v>
      </c>
      <c r="R114" s="4" t="str">
        <f t="shared" si="2"/>
        <v>film &amp; video</v>
      </c>
      <c r="S114" s="14">
        <f>Table1[[#This Row],[Date Ended Conversion]]+Table1[[#This Row],[Date Ended Conversion]]</f>
        <v>83484.166666666672</v>
      </c>
      <c r="T114" s="14">
        <f t="shared" si="3"/>
        <v>41742.083333333336</v>
      </c>
    </row>
    <row r="115" spans="1:20" ht="36" hidden="1" x14ac:dyDescent="0.6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>(Table1[[#This Row],[pledged]]/Table1[[#This Row],[goal]])*100</f>
        <v>141</v>
      </c>
      <c r="P115" s="9">
        <f>Table1[[#This Row],[pledged]]/Table1[[#This Row],[backers_count]]</f>
        <v>90.384615384615387</v>
      </c>
      <c r="Q115" s="4" t="str">
        <f>MID(Table1[[#This Row],[Category and Sub-Category]],SEARCH("/", N115) +1, 20)</f>
        <v>shorts</v>
      </c>
      <c r="R115" s="4" t="str">
        <f t="shared" si="2"/>
        <v>film &amp; video</v>
      </c>
      <c r="S115" s="14">
        <f>Table1[[#This Row],[Date Ended Conversion]]+Table1[[#This Row],[Date Ended Conversion]]</f>
        <v>81523.25</v>
      </c>
      <c r="T115" s="14">
        <f t="shared" si="3"/>
        <v>40761.625</v>
      </c>
    </row>
    <row r="116" spans="1:20" ht="72" hidden="1" x14ac:dyDescent="0.6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>(Table1[[#This Row],[pledged]]/Table1[[#This Row],[goal]])*100</f>
        <v>103.33333333333334</v>
      </c>
      <c r="P116" s="9">
        <f>Table1[[#This Row],[pledged]]/Table1[[#This Row],[backers_count]]</f>
        <v>88.571428571428569</v>
      </c>
      <c r="Q116" s="4" t="str">
        <f>MID(Table1[[#This Row],[Category and Sub-Category]],SEARCH("/", N116) +1, 20)</f>
        <v>shorts</v>
      </c>
      <c r="R116" s="4" t="str">
        <f t="shared" si="2"/>
        <v>film &amp; video</v>
      </c>
      <c r="S116" s="14">
        <f>Table1[[#This Row],[Date Ended Conversion]]+Table1[[#This Row],[Date Ended Conversion]]</f>
        <v>81842.54833333334</v>
      </c>
      <c r="T116" s="14">
        <f t="shared" si="3"/>
        <v>40921.27416666667</v>
      </c>
    </row>
    <row r="117" spans="1:20" ht="36" hidden="1" x14ac:dyDescent="0.6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>(Table1[[#This Row],[pledged]]/Table1[[#This Row],[goal]])*100</f>
        <v>140.44444444444443</v>
      </c>
      <c r="P117" s="9">
        <f>Table1[[#This Row],[pledged]]/Table1[[#This Row],[backers_count]]</f>
        <v>28.727272727272727</v>
      </c>
      <c r="Q117" s="4" t="str">
        <f>MID(Table1[[#This Row],[Category and Sub-Category]],SEARCH("/", N117) +1, 20)</f>
        <v>shorts</v>
      </c>
      <c r="R117" s="4" t="str">
        <f t="shared" si="2"/>
        <v>film &amp; video</v>
      </c>
      <c r="S117" s="14">
        <f>Table1[[#This Row],[Date Ended Conversion]]+Table1[[#This Row],[Date Ended Conversion]]</f>
        <v>81887.477870370363</v>
      </c>
      <c r="T117" s="14">
        <f t="shared" si="3"/>
        <v>40943.738935185182</v>
      </c>
    </row>
    <row r="118" spans="1:20" ht="72" hidden="1" x14ac:dyDescent="0.6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>(Table1[[#This Row],[pledged]]/Table1[[#This Row],[goal]])*100</f>
        <v>113.65714285714286</v>
      </c>
      <c r="P118" s="9">
        <f>Table1[[#This Row],[pledged]]/Table1[[#This Row],[backers_count]]</f>
        <v>69.78947368421052</v>
      </c>
      <c r="Q118" s="4" t="str">
        <f>MID(Table1[[#This Row],[Category and Sub-Category]],SEARCH("/", N118) +1, 20)</f>
        <v>shorts</v>
      </c>
      <c r="R118" s="4" t="str">
        <f t="shared" si="2"/>
        <v>film &amp; video</v>
      </c>
      <c r="S118" s="14">
        <f>Table1[[#This Row],[Date Ended Conversion]]+Table1[[#This Row],[Date Ended Conversion]]</f>
        <v>81282.910995370374</v>
      </c>
      <c r="T118" s="14">
        <f t="shared" si="3"/>
        <v>40641.455497685187</v>
      </c>
    </row>
    <row r="119" spans="1:20" ht="90" hidden="1" x14ac:dyDescent="0.6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>(Table1[[#This Row],[pledged]]/Table1[[#This Row],[goal]])*100</f>
        <v>100.49377777777779</v>
      </c>
      <c r="P119" s="9">
        <f>Table1[[#This Row],[pledged]]/Table1[[#This Row],[backers_count]]</f>
        <v>167.48962962962963</v>
      </c>
      <c r="Q119" s="4" t="str">
        <f>MID(Table1[[#This Row],[Category and Sub-Category]],SEARCH("/", N119) +1, 20)</f>
        <v>shorts</v>
      </c>
      <c r="R119" s="4" t="str">
        <f t="shared" si="2"/>
        <v>film &amp; video</v>
      </c>
      <c r="S119" s="14">
        <f>Table1[[#This Row],[Date Ended Conversion]]+Table1[[#This Row],[Date Ended Conversion]]</f>
        <v>80677.583333333328</v>
      </c>
      <c r="T119" s="14">
        <f t="shared" si="3"/>
        <v>40338.791666666664</v>
      </c>
    </row>
    <row r="120" spans="1:20" ht="54" hidden="1" x14ac:dyDescent="0.6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>(Table1[[#This Row],[pledged]]/Table1[[#This Row],[goal]])*100</f>
        <v>113.03159999999998</v>
      </c>
      <c r="P120" s="9">
        <f>Table1[[#This Row],[pledged]]/Table1[[#This Row],[backers_count]]</f>
        <v>144.91230769230768</v>
      </c>
      <c r="Q120" s="4" t="str">
        <f>MID(Table1[[#This Row],[Category and Sub-Category]],SEARCH("/", N120) +1, 20)</f>
        <v>shorts</v>
      </c>
      <c r="R120" s="4" t="str">
        <f t="shared" si="2"/>
        <v>film &amp; video</v>
      </c>
      <c r="S120" s="14">
        <f>Table1[[#This Row],[Date Ended Conversion]]+Table1[[#This Row],[Date Ended Conversion]]</f>
        <v>81506.107314814813</v>
      </c>
      <c r="T120" s="14">
        <f t="shared" si="3"/>
        <v>40753.053657407407</v>
      </c>
    </row>
    <row r="121" spans="1:20" ht="72" hidden="1" x14ac:dyDescent="0.6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>(Table1[[#This Row],[pledged]]/Table1[[#This Row],[goal]])*100</f>
        <v>104.55692307692308</v>
      </c>
      <c r="P121" s="9">
        <f>Table1[[#This Row],[pledged]]/Table1[[#This Row],[backers_count]]</f>
        <v>91.840540540540545</v>
      </c>
      <c r="Q121" s="4" t="str">
        <f>MID(Table1[[#This Row],[Category and Sub-Category]],SEARCH("/", N121) +1, 20)</f>
        <v>shorts</v>
      </c>
      <c r="R121" s="4" t="str">
        <f t="shared" si="2"/>
        <v>film &amp; video</v>
      </c>
      <c r="S121" s="14">
        <f>Table1[[#This Row],[Date Ended Conversion]]+Table1[[#This Row],[Date Ended Conversion]]</f>
        <v>81537.916666666672</v>
      </c>
      <c r="T121" s="14">
        <f t="shared" si="3"/>
        <v>40768.958333333336</v>
      </c>
    </row>
    <row r="122" spans="1:20" ht="72" hidden="1" x14ac:dyDescent="0.6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>(Table1[[#This Row],[pledged]]/Table1[[#This Row],[goal]])*100</f>
        <v>1.4285714285714287E-2</v>
      </c>
      <c r="P122" s="9">
        <f>Table1[[#This Row],[pledged]]/Table1[[#This Row],[backers_count]]</f>
        <v>10</v>
      </c>
      <c r="Q122" s="4" t="str">
        <f>MID(Table1[[#This Row],[Category and Sub-Category]],SEARCH("/", N122) +1, 20)</f>
        <v>science fiction</v>
      </c>
      <c r="R122" s="4" t="str">
        <f t="shared" si="2"/>
        <v>film &amp; video</v>
      </c>
      <c r="S122" s="14">
        <f>Table1[[#This Row],[Date Ended Conversion]]+Table1[[#This Row],[Date Ended Conversion]]</f>
        <v>85292.099699074082</v>
      </c>
      <c r="T122" s="14">
        <f t="shared" si="3"/>
        <v>42646.049849537041</v>
      </c>
    </row>
    <row r="123" spans="1:20" ht="72" hidden="1" x14ac:dyDescent="0.6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>(Table1[[#This Row],[pledged]]/Table1[[#This Row],[goal]])*100</f>
        <v>3.3333333333333333E-2</v>
      </c>
      <c r="P123" s="9">
        <f>Table1[[#This Row],[pledged]]/Table1[[#This Row],[backers_count]]</f>
        <v>1</v>
      </c>
      <c r="Q123" s="4" t="str">
        <f>MID(Table1[[#This Row],[Category and Sub-Category]],SEARCH("/", N123) +1, 20)</f>
        <v>science fiction</v>
      </c>
      <c r="R123" s="4" t="str">
        <f t="shared" si="2"/>
        <v>film &amp; video</v>
      </c>
      <c r="S123" s="14">
        <f>Table1[[#This Row],[Date Ended Conversion]]+Table1[[#This Row],[Date Ended Conversion]]</f>
        <v>84224.85555555555</v>
      </c>
      <c r="T123" s="14">
        <f t="shared" si="3"/>
        <v>42112.427777777775</v>
      </c>
    </row>
    <row r="124" spans="1:20" ht="54" hidden="1" x14ac:dyDescent="0.6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>(Table1[[#This Row],[pledged]]/Table1[[#This Row],[goal]])*100</f>
        <v>0</v>
      </c>
      <c r="P124" s="9" t="e">
        <f>Table1[[#This Row],[pledged]]/Table1[[#This Row],[backers_count]]</f>
        <v>#DIV/0!</v>
      </c>
      <c r="Q124" s="4" t="str">
        <f>MID(Table1[[#This Row],[Category and Sub-Category]],SEARCH("/", N124) +1, 20)</f>
        <v>science fiction</v>
      </c>
      <c r="R124" s="4" t="str">
        <f t="shared" si="2"/>
        <v>film &amp; video</v>
      </c>
      <c r="S124" s="14">
        <f>Table1[[#This Row],[Date Ended Conversion]]+Table1[[#This Row],[Date Ended Conversion]]</f>
        <v>85306.863587962958</v>
      </c>
      <c r="T124" s="14">
        <f t="shared" si="3"/>
        <v>42653.431793981479</v>
      </c>
    </row>
    <row r="125" spans="1:20" ht="72" hidden="1" x14ac:dyDescent="0.6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>(Table1[[#This Row],[pledged]]/Table1[[#This Row],[goal]])*100</f>
        <v>0.27454545454545454</v>
      </c>
      <c r="P125" s="9">
        <f>Table1[[#This Row],[pledged]]/Table1[[#This Row],[backers_count]]</f>
        <v>25.166666666666668</v>
      </c>
      <c r="Q125" s="4" t="str">
        <f>MID(Table1[[#This Row],[Category and Sub-Category]],SEARCH("/", N125) +1, 20)</f>
        <v>science fiction</v>
      </c>
      <c r="R125" s="4" t="str">
        <f t="shared" si="2"/>
        <v>film &amp; video</v>
      </c>
      <c r="S125" s="14">
        <f>Table1[[#This Row],[Date Ended Conversion]]+Table1[[#This Row],[Date Ended Conversion]]</f>
        <v>83881.833333333328</v>
      </c>
      <c r="T125" s="14">
        <f t="shared" si="3"/>
        <v>41940.916666666664</v>
      </c>
    </row>
    <row r="126" spans="1:20" ht="72" hidden="1" x14ac:dyDescent="0.6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>(Table1[[#This Row],[pledged]]/Table1[[#This Row],[goal]])*100</f>
        <v>0</v>
      </c>
      <c r="P126" s="9" t="e">
        <f>Table1[[#This Row],[pledged]]/Table1[[#This Row],[backers_count]]</f>
        <v>#DIV/0!</v>
      </c>
      <c r="Q126" s="4" t="str">
        <f>MID(Table1[[#This Row],[Category and Sub-Category]],SEARCH("/", N126) +1, 20)</f>
        <v>science fiction</v>
      </c>
      <c r="R126" s="4" t="str">
        <f t="shared" si="2"/>
        <v>film &amp; video</v>
      </c>
      <c r="S126" s="14">
        <f>Table1[[#This Row],[Date Ended Conversion]]+Table1[[#This Row],[Date Ended Conversion]]</f>
        <v>84279.857453703706</v>
      </c>
      <c r="T126" s="14">
        <f t="shared" si="3"/>
        <v>42139.928726851853</v>
      </c>
    </row>
    <row r="127" spans="1:20" ht="72" hidden="1" x14ac:dyDescent="0.6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>(Table1[[#This Row],[pledged]]/Table1[[#This Row],[goal]])*100</f>
        <v>14.000000000000002</v>
      </c>
      <c r="P127" s="9">
        <f>Table1[[#This Row],[pledged]]/Table1[[#This Row],[backers_count]]</f>
        <v>11.666666666666666</v>
      </c>
      <c r="Q127" s="4" t="str">
        <f>MID(Table1[[#This Row],[Category and Sub-Category]],SEARCH("/", N127) +1, 20)</f>
        <v>science fiction</v>
      </c>
      <c r="R127" s="4" t="str">
        <f t="shared" si="2"/>
        <v>film &amp; video</v>
      </c>
      <c r="S127" s="14">
        <f>Table1[[#This Row],[Date Ended Conversion]]+Table1[[#This Row],[Date Ended Conversion]]</f>
        <v>85539.987962962972</v>
      </c>
      <c r="T127" s="14">
        <f t="shared" si="3"/>
        <v>42769.993981481486</v>
      </c>
    </row>
    <row r="128" spans="1:20" ht="72" hidden="1" x14ac:dyDescent="0.6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>(Table1[[#This Row],[pledged]]/Table1[[#This Row],[goal]])*100</f>
        <v>5.548</v>
      </c>
      <c r="P128" s="9">
        <f>Table1[[#This Row],[pledged]]/Table1[[#This Row],[backers_count]]</f>
        <v>106.69230769230769</v>
      </c>
      <c r="Q128" s="4" t="str">
        <f>MID(Table1[[#This Row],[Category and Sub-Category]],SEARCH("/", N128) +1, 20)</f>
        <v>science fiction</v>
      </c>
      <c r="R128" s="4" t="str">
        <f t="shared" si="2"/>
        <v>film &amp; video</v>
      </c>
      <c r="S128" s="14">
        <f>Table1[[#This Row],[Date Ended Conversion]]+Table1[[#This Row],[Date Ended Conversion]]</f>
        <v>84332.166666666657</v>
      </c>
      <c r="T128" s="14">
        <f t="shared" si="3"/>
        <v>42166.083333333328</v>
      </c>
    </row>
    <row r="129" spans="1:20" ht="72" hidden="1" x14ac:dyDescent="0.6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>(Table1[[#This Row],[pledged]]/Table1[[#This Row],[goal]])*100</f>
        <v>2.375</v>
      </c>
      <c r="P129" s="9">
        <f>Table1[[#This Row],[pledged]]/Table1[[#This Row],[backers_count]]</f>
        <v>47.5</v>
      </c>
      <c r="Q129" s="4" t="str">
        <f>MID(Table1[[#This Row],[Category and Sub-Category]],SEARCH("/", N129) +1, 20)</f>
        <v>science fiction</v>
      </c>
      <c r="R129" s="4" t="str">
        <f t="shared" si="2"/>
        <v>film &amp; video</v>
      </c>
      <c r="S129" s="14">
        <f>Table1[[#This Row],[Date Ended Conversion]]+Table1[[#This Row],[Date Ended Conversion]]</f>
        <v>84195.165300925932</v>
      </c>
      <c r="T129" s="14">
        <f t="shared" si="3"/>
        <v>42097.582650462966</v>
      </c>
    </row>
    <row r="130" spans="1:20" ht="36" hidden="1" x14ac:dyDescent="0.6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>(Table1[[#This Row],[pledged]]/Table1[[#This Row],[goal]])*100</f>
        <v>1.867</v>
      </c>
      <c r="P130" s="9">
        <f>Table1[[#This Row],[pledged]]/Table1[[#This Row],[backers_count]]</f>
        <v>311.16666666666669</v>
      </c>
      <c r="Q130" s="4" t="str">
        <f>MID(Table1[[#This Row],[Category and Sub-Category]],SEARCH("/", N130) +1, 20)</f>
        <v>science fiction</v>
      </c>
      <c r="R130" s="4" t="str">
        <f t="shared" ref="R130:R193" si="4">LEFT(N130,FIND("/",N130,1)-1)</f>
        <v>film &amp; video</v>
      </c>
      <c r="S130" s="14">
        <f>Table1[[#This Row],[Date Ended Conversion]]+Table1[[#This Row],[Date Ended Conversion]]</f>
        <v>85326.45585648148</v>
      </c>
      <c r="T130" s="14">
        <f t="shared" ref="T130:T193" si="5">(((I130/60)/60)/24)+DATE(1970,1,1)</f>
        <v>42663.22792824074</v>
      </c>
    </row>
    <row r="131" spans="1:20" ht="72" hidden="1" x14ac:dyDescent="0.6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>(Table1[[#This Row],[pledged]]/Table1[[#This Row],[goal]])*100</f>
        <v>0</v>
      </c>
      <c r="P131" s="9" t="e">
        <f>Table1[[#This Row],[pledged]]/Table1[[#This Row],[backers_count]]</f>
        <v>#DIV/0!</v>
      </c>
      <c r="Q131" s="4" t="str">
        <f>MID(Table1[[#This Row],[Category and Sub-Category]],SEARCH("/", N131) +1, 20)</f>
        <v>science fiction</v>
      </c>
      <c r="R131" s="4" t="str">
        <f t="shared" si="4"/>
        <v>film &amp; video</v>
      </c>
      <c r="S131" s="14">
        <f>Table1[[#This Row],[Date Ended Conversion]]+Table1[[#This Row],[Date Ended Conversion]]</f>
        <v>83885.874606481477</v>
      </c>
      <c r="T131" s="14">
        <f t="shared" si="5"/>
        <v>41942.937303240738</v>
      </c>
    </row>
    <row r="132" spans="1:20" ht="72" hidden="1" x14ac:dyDescent="0.6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>(Table1[[#This Row],[pledged]]/Table1[[#This Row],[goal]])*100</f>
        <v>0</v>
      </c>
      <c r="P132" s="9" t="e">
        <f>Table1[[#This Row],[pledged]]/Table1[[#This Row],[backers_count]]</f>
        <v>#DIV/0!</v>
      </c>
      <c r="Q132" s="4" t="str">
        <f>MID(Table1[[#This Row],[Category and Sub-Category]],SEARCH("/", N132) +1, 20)</f>
        <v>science fiction</v>
      </c>
      <c r="R132" s="4" t="str">
        <f t="shared" si="4"/>
        <v>film &amp; video</v>
      </c>
      <c r="S132" s="14">
        <f>Table1[[#This Row],[Date Ended Conversion]]+Table1[[#This Row],[Date Ended Conversion]]</f>
        <v>83613.688888888893</v>
      </c>
      <c r="T132" s="14">
        <f t="shared" si="5"/>
        <v>41806.844444444447</v>
      </c>
    </row>
    <row r="133" spans="1:20" ht="18" hidden="1" x14ac:dyDescent="0.6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>(Table1[[#This Row],[pledged]]/Table1[[#This Row],[goal]])*100</f>
        <v>0</v>
      </c>
      <c r="P133" s="9" t="e">
        <f>Table1[[#This Row],[pledged]]/Table1[[#This Row],[backers_count]]</f>
        <v>#DIV/0!</v>
      </c>
      <c r="Q133" s="4" t="str">
        <f>MID(Table1[[#This Row],[Category and Sub-Category]],SEARCH("/", N133) +1, 20)</f>
        <v>science fiction</v>
      </c>
      <c r="R133" s="4" t="str">
        <f t="shared" si="4"/>
        <v>film &amp; video</v>
      </c>
      <c r="S133" s="14">
        <f>Table1[[#This Row],[Date Ended Conversion]]+Table1[[#This Row],[Date Ended Conversion]]</f>
        <v>85114</v>
      </c>
      <c r="T133" s="14">
        <f t="shared" si="5"/>
        <v>42557</v>
      </c>
    </row>
    <row r="134" spans="1:20" ht="72" hidden="1" x14ac:dyDescent="0.6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>(Table1[[#This Row],[pledged]]/Table1[[#This Row],[goal]])*100</f>
        <v>9.5687499999999996</v>
      </c>
      <c r="P134" s="9">
        <f>Table1[[#This Row],[pledged]]/Table1[[#This Row],[backers_count]]</f>
        <v>94.506172839506178</v>
      </c>
      <c r="Q134" s="4" t="str">
        <f>MID(Table1[[#This Row],[Category and Sub-Category]],SEARCH("/", N134) +1, 20)</f>
        <v>science fiction</v>
      </c>
      <c r="R134" s="4" t="str">
        <f t="shared" si="4"/>
        <v>film &amp; video</v>
      </c>
      <c r="S134" s="14">
        <f>Table1[[#This Row],[Date Ended Conversion]]+Table1[[#This Row],[Date Ended Conversion]]</f>
        <v>83901.708495370374</v>
      </c>
      <c r="T134" s="14">
        <f t="shared" si="5"/>
        <v>41950.854247685187</v>
      </c>
    </row>
    <row r="135" spans="1:20" ht="54" hidden="1" x14ac:dyDescent="0.6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>(Table1[[#This Row],[pledged]]/Table1[[#This Row],[goal]])*100</f>
        <v>0</v>
      </c>
      <c r="P135" s="9" t="e">
        <f>Table1[[#This Row],[pledged]]/Table1[[#This Row],[backers_count]]</f>
        <v>#DIV/0!</v>
      </c>
      <c r="Q135" s="4" t="str">
        <f>MID(Table1[[#This Row],[Category and Sub-Category]],SEARCH("/", N135) +1, 20)</f>
        <v>science fiction</v>
      </c>
      <c r="R135" s="4" t="str">
        <f t="shared" si="4"/>
        <v>film &amp; video</v>
      </c>
      <c r="S135" s="14">
        <f>Table1[[#This Row],[Date Ended Conversion]]+Table1[[#This Row],[Date Ended Conversion]]</f>
        <v>85043.459722222222</v>
      </c>
      <c r="T135" s="14">
        <f t="shared" si="5"/>
        <v>42521.729861111111</v>
      </c>
    </row>
    <row r="136" spans="1:20" ht="36" hidden="1" x14ac:dyDescent="0.6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>(Table1[[#This Row],[pledged]]/Table1[[#This Row],[goal]])*100</f>
        <v>0</v>
      </c>
      <c r="P136" s="9" t="e">
        <f>Table1[[#This Row],[pledged]]/Table1[[#This Row],[backers_count]]</f>
        <v>#DIV/0!</v>
      </c>
      <c r="Q136" s="4" t="str">
        <f>MID(Table1[[#This Row],[Category and Sub-Category]],SEARCH("/", N136) +1, 20)</f>
        <v>science fiction</v>
      </c>
      <c r="R136" s="4" t="str">
        <f t="shared" si="4"/>
        <v>film &amp; video</v>
      </c>
      <c r="S136" s="14">
        <f>Table1[[#This Row],[Date Ended Conversion]]+Table1[[#This Row],[Date Ended Conversion]]</f>
        <v>84503.416666666657</v>
      </c>
      <c r="T136" s="14">
        <f t="shared" si="5"/>
        <v>42251.708333333328</v>
      </c>
    </row>
    <row r="137" spans="1:20" ht="72" hidden="1" x14ac:dyDescent="0.6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>(Table1[[#This Row],[pledged]]/Table1[[#This Row],[goal]])*100</f>
        <v>13.433333333333334</v>
      </c>
      <c r="P137" s="9">
        <f>Table1[[#This Row],[pledged]]/Table1[[#This Row],[backers_count]]</f>
        <v>80.599999999999994</v>
      </c>
      <c r="Q137" s="4" t="str">
        <f>MID(Table1[[#This Row],[Category and Sub-Category]],SEARCH("/", N137) +1, 20)</f>
        <v>science fiction</v>
      </c>
      <c r="R137" s="4" t="str">
        <f t="shared" si="4"/>
        <v>film &amp; video</v>
      </c>
      <c r="S137" s="14">
        <f>Table1[[#This Row],[Date Ended Conversion]]+Table1[[#This Row],[Date Ended Conversion]]</f>
        <v>83643.583333333328</v>
      </c>
      <c r="T137" s="14">
        <f t="shared" si="5"/>
        <v>41821.791666666664</v>
      </c>
    </row>
    <row r="138" spans="1:20" ht="72" hidden="1" x14ac:dyDescent="0.6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>(Table1[[#This Row],[pledged]]/Table1[[#This Row],[goal]])*100</f>
        <v>0</v>
      </c>
      <c r="P138" s="9" t="e">
        <f>Table1[[#This Row],[pledged]]/Table1[[#This Row],[backers_count]]</f>
        <v>#DIV/0!</v>
      </c>
      <c r="Q138" s="4" t="str">
        <f>MID(Table1[[#This Row],[Category and Sub-Category]],SEARCH("/", N138) +1, 20)</f>
        <v>science fiction</v>
      </c>
      <c r="R138" s="4" t="str">
        <f t="shared" si="4"/>
        <v>film &amp; video</v>
      </c>
      <c r="S138" s="14">
        <f>Table1[[#This Row],[Date Ended Conversion]]+Table1[[#This Row],[Date Ended Conversion]]</f>
        <v>84280.85555555555</v>
      </c>
      <c r="T138" s="14">
        <f t="shared" si="5"/>
        <v>42140.427777777775</v>
      </c>
    </row>
    <row r="139" spans="1:20" ht="72" hidden="1" x14ac:dyDescent="0.6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>(Table1[[#This Row],[pledged]]/Table1[[#This Row],[goal]])*100</f>
        <v>0</v>
      </c>
      <c r="P139" s="9" t="e">
        <f>Table1[[#This Row],[pledged]]/Table1[[#This Row],[backers_count]]</f>
        <v>#DIV/0!</v>
      </c>
      <c r="Q139" s="4" t="str">
        <f>MID(Table1[[#This Row],[Category and Sub-Category]],SEARCH("/", N139) +1, 20)</f>
        <v>science fiction</v>
      </c>
      <c r="R139" s="4" t="str">
        <f t="shared" si="4"/>
        <v>film &amp; video</v>
      </c>
      <c r="S139" s="14">
        <f>Table1[[#This Row],[Date Ended Conversion]]+Table1[[#This Row],[Date Ended Conversion]]</f>
        <v>84579.147986111115</v>
      </c>
      <c r="T139" s="14">
        <f t="shared" si="5"/>
        <v>42289.573993055557</v>
      </c>
    </row>
    <row r="140" spans="1:20" ht="72" hidden="1" x14ac:dyDescent="0.6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>(Table1[[#This Row],[pledged]]/Table1[[#This Row],[goal]])*100</f>
        <v>3.1413333333333333</v>
      </c>
      <c r="P140" s="9">
        <f>Table1[[#This Row],[pledged]]/Table1[[#This Row],[backers_count]]</f>
        <v>81.241379310344826</v>
      </c>
      <c r="Q140" s="4" t="str">
        <f>MID(Table1[[#This Row],[Category and Sub-Category]],SEARCH("/", N140) +1, 20)</f>
        <v>science fiction</v>
      </c>
      <c r="R140" s="4" t="str">
        <f t="shared" si="4"/>
        <v>film &amp; video</v>
      </c>
      <c r="S140" s="14">
        <f>Table1[[#This Row],[Date Ended Conversion]]+Table1[[#This Row],[Date Ended Conversion]]</f>
        <v>84434.415277777778</v>
      </c>
      <c r="T140" s="14">
        <f t="shared" si="5"/>
        <v>42217.207638888889</v>
      </c>
    </row>
    <row r="141" spans="1:20" ht="54" hidden="1" x14ac:dyDescent="0.6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>(Table1[[#This Row],[pledged]]/Table1[[#This Row],[goal]])*100</f>
        <v>100</v>
      </c>
      <c r="P141" s="9">
        <f>Table1[[#This Row],[pledged]]/Table1[[#This Row],[backers_count]]</f>
        <v>500</v>
      </c>
      <c r="Q141" s="4" t="str">
        <f>MID(Table1[[#This Row],[Category and Sub-Category]],SEARCH("/", N141) +1, 20)</f>
        <v>science fiction</v>
      </c>
      <c r="R141" s="4" t="str">
        <f t="shared" si="4"/>
        <v>film &amp; video</v>
      </c>
      <c r="S141" s="14">
        <f>Table1[[#This Row],[Date Ended Conversion]]+Table1[[#This Row],[Date Ended Conversion]]</f>
        <v>84395.841944444444</v>
      </c>
      <c r="T141" s="14">
        <f t="shared" si="5"/>
        <v>42197.920972222222</v>
      </c>
    </row>
    <row r="142" spans="1:20" ht="72" hidden="1" x14ac:dyDescent="0.6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>(Table1[[#This Row],[pledged]]/Table1[[#This Row],[goal]])*100</f>
        <v>0</v>
      </c>
      <c r="P142" s="9" t="e">
        <f>Table1[[#This Row],[pledged]]/Table1[[#This Row],[backers_count]]</f>
        <v>#DIV/0!</v>
      </c>
      <c r="Q142" s="4" t="str">
        <f>MID(Table1[[#This Row],[Category and Sub-Category]],SEARCH("/", N142) +1, 20)</f>
        <v>science fiction</v>
      </c>
      <c r="R142" s="4" t="str">
        <f t="shared" si="4"/>
        <v>film &amp; video</v>
      </c>
      <c r="S142" s="14">
        <f>Table1[[#This Row],[Date Ended Conversion]]+Table1[[#This Row],[Date Ended Conversion]]</f>
        <v>84166.313240740739</v>
      </c>
      <c r="T142" s="14">
        <f t="shared" si="5"/>
        <v>42083.15662037037</v>
      </c>
    </row>
    <row r="143" spans="1:20" ht="54" hidden="1" x14ac:dyDescent="0.6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>(Table1[[#This Row],[pledged]]/Table1[[#This Row],[goal]])*100</f>
        <v>10.775</v>
      </c>
      <c r="P143" s="9">
        <f>Table1[[#This Row],[pledged]]/Table1[[#This Row],[backers_count]]</f>
        <v>46.178571428571431</v>
      </c>
      <c r="Q143" s="4" t="str">
        <f>MID(Table1[[#This Row],[Category and Sub-Category]],SEARCH("/", N143) +1, 20)</f>
        <v>science fiction</v>
      </c>
      <c r="R143" s="4" t="str">
        <f t="shared" si="4"/>
        <v>film &amp; video</v>
      </c>
      <c r="S143" s="14">
        <f>Table1[[#This Row],[Date Ended Conversion]]+Table1[[#This Row],[Date Ended Conversion]]</f>
        <v>84310.306087962963</v>
      </c>
      <c r="T143" s="14">
        <f t="shared" si="5"/>
        <v>42155.153043981481</v>
      </c>
    </row>
    <row r="144" spans="1:20" ht="72" hidden="1" x14ac:dyDescent="0.6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>(Table1[[#This Row],[pledged]]/Table1[[#This Row],[goal]])*100</f>
        <v>0.33333333333333337</v>
      </c>
      <c r="P144" s="9">
        <f>Table1[[#This Row],[pledged]]/Table1[[#This Row],[backers_count]]</f>
        <v>10</v>
      </c>
      <c r="Q144" s="4" t="str">
        <f>MID(Table1[[#This Row],[Category and Sub-Category]],SEARCH("/", N144) +1, 20)</f>
        <v>science fiction</v>
      </c>
      <c r="R144" s="4" t="str">
        <f t="shared" si="4"/>
        <v>film &amp; video</v>
      </c>
      <c r="S144" s="14">
        <f>Table1[[#This Row],[Date Ended Conversion]]+Table1[[#This Row],[Date Ended Conversion]]</f>
        <v>83919.869861111103</v>
      </c>
      <c r="T144" s="14">
        <f t="shared" si="5"/>
        <v>41959.934930555552</v>
      </c>
    </row>
    <row r="145" spans="1:20" ht="72" hidden="1" x14ac:dyDescent="0.6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>(Table1[[#This Row],[pledged]]/Table1[[#This Row],[goal]])*100</f>
        <v>0</v>
      </c>
      <c r="P145" s="9" t="e">
        <f>Table1[[#This Row],[pledged]]/Table1[[#This Row],[backers_count]]</f>
        <v>#DIV/0!</v>
      </c>
      <c r="Q145" s="4" t="str">
        <f>MID(Table1[[#This Row],[Category and Sub-Category]],SEARCH("/", N145) +1, 20)</f>
        <v>science fiction</v>
      </c>
      <c r="R145" s="4" t="str">
        <f t="shared" si="4"/>
        <v>film &amp; video</v>
      </c>
      <c r="S145" s="14">
        <f>Table1[[#This Row],[Date Ended Conversion]]+Table1[[#This Row],[Date Ended Conversion]]</f>
        <v>85232.493055555562</v>
      </c>
      <c r="T145" s="14">
        <f t="shared" si="5"/>
        <v>42616.246527777781</v>
      </c>
    </row>
    <row r="146" spans="1:20" ht="72" hidden="1" x14ac:dyDescent="0.6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>(Table1[[#This Row],[pledged]]/Table1[[#This Row],[goal]])*100</f>
        <v>27.6</v>
      </c>
      <c r="P146" s="9">
        <f>Table1[[#This Row],[pledged]]/Table1[[#This Row],[backers_count]]</f>
        <v>55.945945945945944</v>
      </c>
      <c r="Q146" s="4" t="str">
        <f>MID(Table1[[#This Row],[Category and Sub-Category]],SEARCH("/", N146) +1, 20)</f>
        <v>science fiction</v>
      </c>
      <c r="R146" s="4" t="str">
        <f t="shared" si="4"/>
        <v>film &amp; video</v>
      </c>
      <c r="S146" s="14">
        <f>Table1[[#This Row],[Date Ended Conversion]]+Table1[[#This Row],[Date Ended Conversion]]</f>
        <v>84215.441481481481</v>
      </c>
      <c r="T146" s="14">
        <f t="shared" si="5"/>
        <v>42107.72074074074</v>
      </c>
    </row>
    <row r="147" spans="1:20" ht="72" hidden="1" x14ac:dyDescent="0.6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>(Table1[[#This Row],[pledged]]/Table1[[#This Row],[goal]])*100</f>
        <v>7.5111111111111111</v>
      </c>
      <c r="P147" s="9">
        <f>Table1[[#This Row],[pledged]]/Table1[[#This Row],[backers_count]]</f>
        <v>37.555555555555557</v>
      </c>
      <c r="Q147" s="4" t="str">
        <f>MID(Table1[[#This Row],[Category and Sub-Category]],SEARCH("/", N147) +1, 20)</f>
        <v>science fiction</v>
      </c>
      <c r="R147" s="4" t="str">
        <f t="shared" si="4"/>
        <v>film &amp; video</v>
      </c>
      <c r="S147" s="14">
        <f>Table1[[#This Row],[Date Ended Conversion]]+Table1[[#This Row],[Date Ended Conversion]]</f>
        <v>84455.084537037037</v>
      </c>
      <c r="T147" s="14">
        <f t="shared" si="5"/>
        <v>42227.542268518519</v>
      </c>
    </row>
    <row r="148" spans="1:20" ht="72" hidden="1" x14ac:dyDescent="0.6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>(Table1[[#This Row],[pledged]]/Table1[[#This Row],[goal]])*100</f>
        <v>0.57499999999999996</v>
      </c>
      <c r="P148" s="9">
        <f>Table1[[#This Row],[pledged]]/Table1[[#This Row],[backers_count]]</f>
        <v>38.333333333333336</v>
      </c>
      <c r="Q148" s="4" t="str">
        <f>MID(Table1[[#This Row],[Category and Sub-Category]],SEARCH("/", N148) +1, 20)</f>
        <v>science fiction</v>
      </c>
      <c r="R148" s="4" t="str">
        <f t="shared" si="4"/>
        <v>film &amp; video</v>
      </c>
      <c r="S148" s="14">
        <f>Table1[[#This Row],[Date Ended Conversion]]+Table1[[#This Row],[Date Ended Conversion]]</f>
        <v>85506.032361111109</v>
      </c>
      <c r="T148" s="14">
        <f t="shared" si="5"/>
        <v>42753.016180555554</v>
      </c>
    </row>
    <row r="149" spans="1:20" ht="36" hidden="1" x14ac:dyDescent="0.6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>(Table1[[#This Row],[pledged]]/Table1[[#This Row],[goal]])*100</f>
        <v>0</v>
      </c>
      <c r="P149" s="9" t="e">
        <f>Table1[[#This Row],[pledged]]/Table1[[#This Row],[backers_count]]</f>
        <v>#DIV/0!</v>
      </c>
      <c r="Q149" s="4" t="str">
        <f>MID(Table1[[#This Row],[Category and Sub-Category]],SEARCH("/", N149) +1, 20)</f>
        <v>science fiction</v>
      </c>
      <c r="R149" s="4" t="str">
        <f t="shared" si="4"/>
        <v>film &amp; video</v>
      </c>
      <c r="S149" s="14">
        <f>Table1[[#This Row],[Date Ended Conversion]]+Table1[[#This Row],[Date Ended Conversion]]</f>
        <v>84025.524999999994</v>
      </c>
      <c r="T149" s="14">
        <f t="shared" si="5"/>
        <v>42012.762499999997</v>
      </c>
    </row>
    <row r="150" spans="1:20" ht="72" hidden="1" x14ac:dyDescent="0.6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>(Table1[[#This Row],[pledged]]/Table1[[#This Row],[goal]])*100</f>
        <v>0.08</v>
      </c>
      <c r="P150" s="9">
        <f>Table1[[#This Row],[pledged]]/Table1[[#This Row],[backers_count]]</f>
        <v>20</v>
      </c>
      <c r="Q150" s="4" t="str">
        <f>MID(Table1[[#This Row],[Category and Sub-Category]],SEARCH("/", N150) +1, 20)</f>
        <v>science fiction</v>
      </c>
      <c r="R150" s="4" t="str">
        <f t="shared" si="4"/>
        <v>film &amp; video</v>
      </c>
      <c r="S150" s="14">
        <f>Table1[[#This Row],[Date Ended Conversion]]+Table1[[#This Row],[Date Ended Conversion]]</f>
        <v>84854.563333333324</v>
      </c>
      <c r="T150" s="14">
        <f t="shared" si="5"/>
        <v>42427.281666666662</v>
      </c>
    </row>
    <row r="151" spans="1:20" ht="72" hidden="1" x14ac:dyDescent="0.6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>(Table1[[#This Row],[pledged]]/Table1[[#This Row],[goal]])*100</f>
        <v>0.91999999999999993</v>
      </c>
      <c r="P151" s="9">
        <f>Table1[[#This Row],[pledged]]/Table1[[#This Row],[backers_count]]</f>
        <v>15.333333333333334</v>
      </c>
      <c r="Q151" s="4" t="str">
        <f>MID(Table1[[#This Row],[Category and Sub-Category]],SEARCH("/", N151) +1, 20)</f>
        <v>science fiction</v>
      </c>
      <c r="R151" s="4" t="str">
        <f t="shared" si="4"/>
        <v>film &amp; video</v>
      </c>
      <c r="S151" s="14">
        <f>Table1[[#This Row],[Date Ended Conversion]]+Table1[[#This Row],[Date Ended Conversion]]</f>
        <v>83996.666666666657</v>
      </c>
      <c r="T151" s="14">
        <f t="shared" si="5"/>
        <v>41998.333333333328</v>
      </c>
    </row>
    <row r="152" spans="1:20" ht="54" hidden="1" x14ac:dyDescent="0.6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>(Table1[[#This Row],[pledged]]/Table1[[#This Row],[goal]])*100</f>
        <v>23.163076923076922</v>
      </c>
      <c r="P152" s="9">
        <f>Table1[[#This Row],[pledged]]/Table1[[#This Row],[backers_count]]</f>
        <v>449.43283582089555</v>
      </c>
      <c r="Q152" s="4" t="str">
        <f>MID(Table1[[#This Row],[Category and Sub-Category]],SEARCH("/", N152) +1, 20)</f>
        <v>science fiction</v>
      </c>
      <c r="R152" s="4" t="str">
        <f t="shared" si="4"/>
        <v>film &amp; video</v>
      </c>
      <c r="S152" s="14">
        <f>Table1[[#This Row],[Date Ended Conversion]]+Table1[[#This Row],[Date Ended Conversion]]</f>
        <v>84300.323657407411</v>
      </c>
      <c r="T152" s="14">
        <f t="shared" si="5"/>
        <v>42150.161828703705</v>
      </c>
    </row>
    <row r="153" spans="1:20" ht="90" hidden="1" x14ac:dyDescent="0.6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>(Table1[[#This Row],[pledged]]/Table1[[#This Row],[goal]])*100</f>
        <v>5.5999999999999994E-2</v>
      </c>
      <c r="P153" s="9">
        <f>Table1[[#This Row],[pledged]]/Table1[[#This Row],[backers_count]]</f>
        <v>28</v>
      </c>
      <c r="Q153" s="4" t="str">
        <f>MID(Table1[[#This Row],[Category and Sub-Category]],SEARCH("/", N153) +1, 20)</f>
        <v>science fiction</v>
      </c>
      <c r="R153" s="4" t="str">
        <f t="shared" si="4"/>
        <v>film &amp; video</v>
      </c>
      <c r="S153" s="14">
        <f>Table1[[#This Row],[Date Ended Conversion]]+Table1[[#This Row],[Date Ended Conversion]]</f>
        <v>84347.101643518516</v>
      </c>
      <c r="T153" s="14">
        <f t="shared" si="5"/>
        <v>42173.550821759258</v>
      </c>
    </row>
    <row r="154" spans="1:20" ht="54" hidden="1" x14ac:dyDescent="0.6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>(Table1[[#This Row],[pledged]]/Table1[[#This Row],[goal]])*100</f>
        <v>7.8947368421052634E-3</v>
      </c>
      <c r="P154" s="9">
        <f>Table1[[#This Row],[pledged]]/Table1[[#This Row],[backers_count]]</f>
        <v>15</v>
      </c>
      <c r="Q154" s="4" t="str">
        <f>MID(Table1[[#This Row],[Category and Sub-Category]],SEARCH("/", N154) +1, 20)</f>
        <v>science fiction</v>
      </c>
      <c r="R154" s="4" t="str">
        <f t="shared" si="4"/>
        <v>film &amp; video</v>
      </c>
      <c r="S154" s="14">
        <f>Table1[[#This Row],[Date Ended Conversion]]+Table1[[#This Row],[Date Ended Conversion]]</f>
        <v>83810.155092592599</v>
      </c>
      <c r="T154" s="14">
        <f t="shared" si="5"/>
        <v>41905.077546296299</v>
      </c>
    </row>
    <row r="155" spans="1:20" ht="72" hidden="1" x14ac:dyDescent="0.6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>(Table1[[#This Row],[pledged]]/Table1[[#This Row],[goal]])*100</f>
        <v>0.71799999999999997</v>
      </c>
      <c r="P155" s="9">
        <f>Table1[[#This Row],[pledged]]/Table1[[#This Row],[backers_count]]</f>
        <v>35.9</v>
      </c>
      <c r="Q155" s="4" t="str">
        <f>MID(Table1[[#This Row],[Category and Sub-Category]],SEARCH("/", N155) +1, 20)</f>
        <v>science fiction</v>
      </c>
      <c r="R155" s="4" t="str">
        <f t="shared" si="4"/>
        <v>film &amp; video</v>
      </c>
      <c r="S155" s="14">
        <f>Table1[[#This Row],[Date Ended Conversion]]+Table1[[#This Row],[Date Ended Conversion]]</f>
        <v>83951.255648148159</v>
      </c>
      <c r="T155" s="14">
        <f t="shared" si="5"/>
        <v>41975.627824074079</v>
      </c>
    </row>
    <row r="156" spans="1:20" ht="54" hidden="1" x14ac:dyDescent="0.6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>(Table1[[#This Row],[pledged]]/Table1[[#This Row],[goal]])*100</f>
        <v>2.666666666666667</v>
      </c>
      <c r="P156" s="9">
        <f>Table1[[#This Row],[pledged]]/Table1[[#This Row],[backers_count]]</f>
        <v>13.333333333333334</v>
      </c>
      <c r="Q156" s="4" t="str">
        <f>MID(Table1[[#This Row],[Category and Sub-Category]],SEARCH("/", N156) +1, 20)</f>
        <v>science fiction</v>
      </c>
      <c r="R156" s="4" t="str">
        <f t="shared" si="4"/>
        <v>film &amp; video</v>
      </c>
      <c r="S156" s="14">
        <f>Table1[[#This Row],[Date Ended Conversion]]+Table1[[#This Row],[Date Ended Conversion]]</f>
        <v>84317.094791666663</v>
      </c>
      <c r="T156" s="14">
        <f t="shared" si="5"/>
        <v>42158.547395833331</v>
      </c>
    </row>
    <row r="157" spans="1:20" ht="90" hidden="1" x14ac:dyDescent="0.6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>(Table1[[#This Row],[pledged]]/Table1[[#This Row],[goal]])*100</f>
        <v>6.0000000000000001E-3</v>
      </c>
      <c r="P157" s="9">
        <f>Table1[[#This Row],[pledged]]/Table1[[#This Row],[backers_count]]</f>
        <v>20.25</v>
      </c>
      <c r="Q157" s="4" t="str">
        <f>MID(Table1[[#This Row],[Category and Sub-Category]],SEARCH("/", N157) +1, 20)</f>
        <v>science fiction</v>
      </c>
      <c r="R157" s="4" t="str">
        <f t="shared" si="4"/>
        <v>film &amp; video</v>
      </c>
      <c r="S157" s="14">
        <f>Table1[[#This Row],[Date Ended Conversion]]+Table1[[#This Row],[Date Ended Conversion]]</f>
        <v>84417.118865740747</v>
      </c>
      <c r="T157" s="14">
        <f t="shared" si="5"/>
        <v>42208.559432870374</v>
      </c>
    </row>
    <row r="158" spans="1:20" ht="72" hidden="1" x14ac:dyDescent="0.6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>(Table1[[#This Row],[pledged]]/Table1[[#This Row],[goal]])*100</f>
        <v>5.0999999999999996</v>
      </c>
      <c r="P158" s="9">
        <f>Table1[[#This Row],[pledged]]/Table1[[#This Row],[backers_count]]</f>
        <v>119</v>
      </c>
      <c r="Q158" s="4" t="str">
        <f>MID(Table1[[#This Row],[Category and Sub-Category]],SEARCH("/", N158) +1, 20)</f>
        <v>science fiction</v>
      </c>
      <c r="R158" s="4" t="str">
        <f t="shared" si="4"/>
        <v>film &amp; video</v>
      </c>
      <c r="S158" s="14">
        <f>Table1[[#This Row],[Date Ended Conversion]]+Table1[[#This Row],[Date Ended Conversion]]</f>
        <v>83708.249907407415</v>
      </c>
      <c r="T158" s="14">
        <f t="shared" si="5"/>
        <v>41854.124953703707</v>
      </c>
    </row>
    <row r="159" spans="1:20" ht="72" hidden="1" x14ac:dyDescent="0.6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>(Table1[[#This Row],[pledged]]/Table1[[#This Row],[goal]])*100</f>
        <v>0.26711185308848079</v>
      </c>
      <c r="P159" s="9">
        <f>Table1[[#This Row],[pledged]]/Table1[[#This Row],[backers_count]]</f>
        <v>4</v>
      </c>
      <c r="Q159" s="4" t="str">
        <f>MID(Table1[[#This Row],[Category and Sub-Category]],SEARCH("/", N159) +1, 20)</f>
        <v>science fiction</v>
      </c>
      <c r="R159" s="4" t="str">
        <f t="shared" si="4"/>
        <v>film &amp; video</v>
      </c>
      <c r="S159" s="14">
        <f>Table1[[#This Row],[Date Ended Conversion]]+Table1[[#This Row],[Date Ended Conversion]]</f>
        <v>84853.823425925919</v>
      </c>
      <c r="T159" s="14">
        <f t="shared" si="5"/>
        <v>42426.911712962959</v>
      </c>
    </row>
    <row r="160" spans="1:20" ht="72" hidden="1" x14ac:dyDescent="0.6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>(Table1[[#This Row],[pledged]]/Table1[[#This Row],[goal]])*100</f>
        <v>0</v>
      </c>
      <c r="P160" s="9" t="e">
        <f>Table1[[#This Row],[pledged]]/Table1[[#This Row],[backers_count]]</f>
        <v>#DIV/0!</v>
      </c>
      <c r="Q160" s="4" t="str">
        <f>MID(Table1[[#This Row],[Category and Sub-Category]],SEARCH("/", N160) +1, 20)</f>
        <v>science fiction</v>
      </c>
      <c r="R160" s="4" t="str">
        <f t="shared" si="4"/>
        <v>film &amp; video</v>
      </c>
      <c r="S160" s="14">
        <f>Table1[[#This Row],[Date Ended Conversion]]+Table1[[#This Row],[Date Ended Conversion]]</f>
        <v>83868.153425925921</v>
      </c>
      <c r="T160" s="14">
        <f t="shared" si="5"/>
        <v>41934.07671296296</v>
      </c>
    </row>
    <row r="161" spans="1:20" ht="72" hidden="1" x14ac:dyDescent="0.6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>(Table1[[#This Row],[pledged]]/Table1[[#This Row],[goal]])*100</f>
        <v>2E-3</v>
      </c>
      <c r="P161" s="9">
        <f>Table1[[#This Row],[pledged]]/Table1[[#This Row],[backers_count]]</f>
        <v>10</v>
      </c>
      <c r="Q161" s="4" t="str">
        <f>MID(Table1[[#This Row],[Category and Sub-Category]],SEARCH("/", N161) +1, 20)</f>
        <v>science fiction</v>
      </c>
      <c r="R161" s="4" t="str">
        <f t="shared" si="4"/>
        <v>film &amp; video</v>
      </c>
      <c r="S161" s="14">
        <f>Table1[[#This Row],[Date Ended Conversion]]+Table1[[#This Row],[Date Ended Conversion]]</f>
        <v>85108.869097222225</v>
      </c>
      <c r="T161" s="14">
        <f t="shared" si="5"/>
        <v>42554.434548611112</v>
      </c>
    </row>
    <row r="162" spans="1:20" ht="72" hidden="1" x14ac:dyDescent="0.6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>(Table1[[#This Row],[pledged]]/Table1[[#This Row],[goal]])*100</f>
        <v>0</v>
      </c>
      <c r="P162" s="9" t="e">
        <f>Table1[[#This Row],[pledged]]/Table1[[#This Row],[backers_count]]</f>
        <v>#DIV/0!</v>
      </c>
      <c r="Q162" s="4" t="str">
        <f>MID(Table1[[#This Row],[Category and Sub-Category]],SEARCH("/", N162) +1, 20)</f>
        <v>drama</v>
      </c>
      <c r="R162" s="4" t="str">
        <f t="shared" si="4"/>
        <v>film &amp; video</v>
      </c>
      <c r="S162" s="14">
        <f>Table1[[#This Row],[Date Ended Conversion]]+Table1[[#This Row],[Date Ended Conversion]]</f>
        <v>84463.826180555567</v>
      </c>
      <c r="T162" s="14">
        <f t="shared" si="5"/>
        <v>42231.913090277783</v>
      </c>
    </row>
    <row r="163" spans="1:20" ht="72" hidden="1" x14ac:dyDescent="0.6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>(Table1[[#This Row],[pledged]]/Table1[[#This Row],[goal]])*100</f>
        <v>0.01</v>
      </c>
      <c r="P163" s="9">
        <f>Table1[[#This Row],[pledged]]/Table1[[#This Row],[backers_count]]</f>
        <v>5</v>
      </c>
      <c r="Q163" s="4" t="str">
        <f>MID(Table1[[#This Row],[Category and Sub-Category]],SEARCH("/", N163) +1, 20)</f>
        <v>drama</v>
      </c>
      <c r="R163" s="4" t="str">
        <f t="shared" si="4"/>
        <v>film &amp; video</v>
      </c>
      <c r="S163" s="14">
        <f>Table1[[#This Row],[Date Ended Conversion]]+Table1[[#This Row],[Date Ended Conversion]]</f>
        <v>83645.374884259261</v>
      </c>
      <c r="T163" s="14">
        <f t="shared" si="5"/>
        <v>41822.687442129631</v>
      </c>
    </row>
    <row r="164" spans="1:20" ht="72" hidden="1" x14ac:dyDescent="0.6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>(Table1[[#This Row],[pledged]]/Table1[[#This Row],[goal]])*100</f>
        <v>15.535714285714286</v>
      </c>
      <c r="P164" s="9">
        <f>Table1[[#This Row],[pledged]]/Table1[[#This Row],[backers_count]]</f>
        <v>43.5</v>
      </c>
      <c r="Q164" s="4" t="str">
        <f>MID(Table1[[#This Row],[Category and Sub-Category]],SEARCH("/", N164) +1, 20)</f>
        <v>drama</v>
      </c>
      <c r="R164" s="4" t="str">
        <f t="shared" si="4"/>
        <v>film &amp; video</v>
      </c>
      <c r="S164" s="14">
        <f>Table1[[#This Row],[Date Ended Conversion]]+Table1[[#This Row],[Date Ended Conversion]]</f>
        <v>83735.975000000006</v>
      </c>
      <c r="T164" s="14">
        <f t="shared" si="5"/>
        <v>41867.987500000003</v>
      </c>
    </row>
    <row r="165" spans="1:20" ht="72" hidden="1" x14ac:dyDescent="0.6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>(Table1[[#This Row],[pledged]]/Table1[[#This Row],[goal]])*100</f>
        <v>0</v>
      </c>
      <c r="P165" s="9" t="e">
        <f>Table1[[#This Row],[pledged]]/Table1[[#This Row],[backers_count]]</f>
        <v>#DIV/0!</v>
      </c>
      <c r="Q165" s="4" t="str">
        <f>MID(Table1[[#This Row],[Category and Sub-Category]],SEARCH("/", N165) +1, 20)</f>
        <v>drama</v>
      </c>
      <c r="R165" s="4" t="str">
        <f t="shared" si="4"/>
        <v>film &amp; video</v>
      </c>
      <c r="S165" s="14">
        <f>Table1[[#This Row],[Date Ended Conversion]]+Table1[[#This Row],[Date Ended Conversion]]</f>
        <v>84556</v>
      </c>
      <c r="T165" s="14">
        <f t="shared" si="5"/>
        <v>42278</v>
      </c>
    </row>
    <row r="166" spans="1:20" ht="72" hidden="1" x14ac:dyDescent="0.6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>(Table1[[#This Row],[pledged]]/Table1[[#This Row],[goal]])*100</f>
        <v>0.53333333333333333</v>
      </c>
      <c r="P166" s="9">
        <f>Table1[[#This Row],[pledged]]/Table1[[#This Row],[backers_count]]</f>
        <v>91.428571428571431</v>
      </c>
      <c r="Q166" s="4" t="str">
        <f>MID(Table1[[#This Row],[Category and Sub-Category]],SEARCH("/", N166) +1, 20)</f>
        <v>drama</v>
      </c>
      <c r="R166" s="4" t="str">
        <f t="shared" si="4"/>
        <v>film &amp; video</v>
      </c>
      <c r="S166" s="14">
        <f>Table1[[#This Row],[Date Ended Conversion]]+Table1[[#This Row],[Date Ended Conversion]]</f>
        <v>83803.525486111117</v>
      </c>
      <c r="T166" s="14">
        <f t="shared" si="5"/>
        <v>41901.762743055559</v>
      </c>
    </row>
    <row r="167" spans="1:20" ht="36" hidden="1" x14ac:dyDescent="0.6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>(Table1[[#This Row],[pledged]]/Table1[[#This Row],[goal]])*100</f>
        <v>0</v>
      </c>
      <c r="P167" s="9" t="e">
        <f>Table1[[#This Row],[pledged]]/Table1[[#This Row],[backers_count]]</f>
        <v>#DIV/0!</v>
      </c>
      <c r="Q167" s="4" t="str">
        <f>MID(Table1[[#This Row],[Category and Sub-Category]],SEARCH("/", N167) +1, 20)</f>
        <v>drama</v>
      </c>
      <c r="R167" s="4" t="str">
        <f t="shared" si="4"/>
        <v>film &amp; video</v>
      </c>
      <c r="S167" s="14">
        <f>Table1[[#This Row],[Date Ended Conversion]]+Table1[[#This Row],[Date Ended Conversion]]</f>
        <v>84763.317685185175</v>
      </c>
      <c r="T167" s="14">
        <f t="shared" si="5"/>
        <v>42381.658842592587</v>
      </c>
    </row>
    <row r="168" spans="1:20" ht="72" hidden="1" x14ac:dyDescent="0.6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>(Table1[[#This Row],[pledged]]/Table1[[#This Row],[goal]])*100</f>
        <v>60</v>
      </c>
      <c r="P168" s="9">
        <f>Table1[[#This Row],[pledged]]/Table1[[#This Row],[backers_count]]</f>
        <v>3000</v>
      </c>
      <c r="Q168" s="4" t="str">
        <f>MID(Table1[[#This Row],[Category and Sub-Category]],SEARCH("/", N168) +1, 20)</f>
        <v>drama</v>
      </c>
      <c r="R168" s="4" t="str">
        <f t="shared" si="4"/>
        <v>film &amp; video</v>
      </c>
      <c r="S168" s="14">
        <f>Table1[[#This Row],[Date Ended Conversion]]+Table1[[#This Row],[Date Ended Conversion]]</f>
        <v>85502.151898148149</v>
      </c>
      <c r="T168" s="14">
        <f t="shared" si="5"/>
        <v>42751.075949074075</v>
      </c>
    </row>
    <row r="169" spans="1:20" ht="72" hidden="1" x14ac:dyDescent="0.6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>(Table1[[#This Row],[pledged]]/Table1[[#This Row],[goal]])*100</f>
        <v>0.01</v>
      </c>
      <c r="P169" s="9">
        <f>Table1[[#This Row],[pledged]]/Table1[[#This Row],[backers_count]]</f>
        <v>5.5</v>
      </c>
      <c r="Q169" s="4" t="str">
        <f>MID(Table1[[#This Row],[Category and Sub-Category]],SEARCH("/", N169) +1, 20)</f>
        <v>drama</v>
      </c>
      <c r="R169" s="4" t="str">
        <f t="shared" si="4"/>
        <v>film &amp; video</v>
      </c>
      <c r="S169" s="14">
        <f>Table1[[#This Row],[Date Ended Conversion]]+Table1[[#This Row],[Date Ended Conversion]]</f>
        <v>84441.854976851842</v>
      </c>
      <c r="T169" s="14">
        <f t="shared" si="5"/>
        <v>42220.927488425921</v>
      </c>
    </row>
    <row r="170" spans="1:20" ht="72" hidden="1" x14ac:dyDescent="0.6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>(Table1[[#This Row],[pledged]]/Table1[[#This Row],[goal]])*100</f>
        <v>4.0625</v>
      </c>
      <c r="P170" s="9">
        <f>Table1[[#This Row],[pledged]]/Table1[[#This Row],[backers_count]]</f>
        <v>108.33333333333333</v>
      </c>
      <c r="Q170" s="4" t="str">
        <f>MID(Table1[[#This Row],[Category and Sub-Category]],SEARCH("/", N170) +1, 20)</f>
        <v>drama</v>
      </c>
      <c r="R170" s="4" t="str">
        <f t="shared" si="4"/>
        <v>film &amp; video</v>
      </c>
      <c r="S170" s="14">
        <f>Table1[[#This Row],[Date Ended Conversion]]+Table1[[#This Row],[Date Ended Conversion]]</f>
        <v>84165.587268518517</v>
      </c>
      <c r="T170" s="14">
        <f t="shared" si="5"/>
        <v>42082.793634259258</v>
      </c>
    </row>
    <row r="171" spans="1:20" ht="72" hidden="1" x14ac:dyDescent="0.6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>(Table1[[#This Row],[pledged]]/Table1[[#This Row],[goal]])*100</f>
        <v>22.400000000000002</v>
      </c>
      <c r="P171" s="9">
        <f>Table1[[#This Row],[pledged]]/Table1[[#This Row],[backers_count]]</f>
        <v>56</v>
      </c>
      <c r="Q171" s="4" t="str">
        <f>MID(Table1[[#This Row],[Category and Sub-Category]],SEARCH("/", N171) +1, 20)</f>
        <v>drama</v>
      </c>
      <c r="R171" s="4" t="str">
        <f t="shared" si="4"/>
        <v>film &amp; video</v>
      </c>
      <c r="S171" s="14">
        <f>Table1[[#This Row],[Date Ended Conversion]]+Table1[[#This Row],[Date Ended Conversion]]</f>
        <v>83861.010624999995</v>
      </c>
      <c r="T171" s="14">
        <f t="shared" si="5"/>
        <v>41930.505312499998</v>
      </c>
    </row>
    <row r="172" spans="1:20" ht="72" hidden="1" x14ac:dyDescent="0.6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>(Table1[[#This Row],[pledged]]/Table1[[#This Row],[goal]])*100</f>
        <v>3.25</v>
      </c>
      <c r="P172" s="9">
        <f>Table1[[#This Row],[pledged]]/Table1[[#This Row],[backers_count]]</f>
        <v>32.5</v>
      </c>
      <c r="Q172" s="4" t="str">
        <f>MID(Table1[[#This Row],[Category and Sub-Category]],SEARCH("/", N172) +1, 20)</f>
        <v>drama</v>
      </c>
      <c r="R172" s="4" t="str">
        <f t="shared" si="4"/>
        <v>film &amp; video</v>
      </c>
      <c r="S172" s="14">
        <f>Table1[[#This Row],[Date Ended Conversion]]+Table1[[#This Row],[Date Ended Conversion]]</f>
        <v>84492.455555555556</v>
      </c>
      <c r="T172" s="14">
        <f t="shared" si="5"/>
        <v>42246.227777777778</v>
      </c>
    </row>
    <row r="173" spans="1:20" ht="72" hidden="1" x14ac:dyDescent="0.6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>(Table1[[#This Row],[pledged]]/Table1[[#This Row],[goal]])*100</f>
        <v>2E-3</v>
      </c>
      <c r="P173" s="9">
        <f>Table1[[#This Row],[pledged]]/Table1[[#This Row],[backers_count]]</f>
        <v>1</v>
      </c>
      <c r="Q173" s="4" t="str">
        <f>MID(Table1[[#This Row],[Category and Sub-Category]],SEARCH("/", N173) +1, 20)</f>
        <v>drama</v>
      </c>
      <c r="R173" s="4" t="str">
        <f t="shared" si="4"/>
        <v>film &amp; video</v>
      </c>
      <c r="S173" s="14">
        <f>Table1[[#This Row],[Date Ended Conversion]]+Table1[[#This Row],[Date Ended Conversion]]</f>
        <v>85188.361435185187</v>
      </c>
      <c r="T173" s="14">
        <f t="shared" si="5"/>
        <v>42594.180717592593</v>
      </c>
    </row>
    <row r="174" spans="1:20" ht="54" hidden="1" x14ac:dyDescent="0.6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>(Table1[[#This Row],[pledged]]/Table1[[#This Row],[goal]])*100</f>
        <v>0</v>
      </c>
      <c r="P174" s="9" t="e">
        <f>Table1[[#This Row],[pledged]]/Table1[[#This Row],[backers_count]]</f>
        <v>#DIV/0!</v>
      </c>
      <c r="Q174" s="4" t="str">
        <f>MID(Table1[[#This Row],[Category and Sub-Category]],SEARCH("/", N174) +1, 20)</f>
        <v>drama</v>
      </c>
      <c r="R174" s="4" t="str">
        <f t="shared" si="4"/>
        <v>film &amp; video</v>
      </c>
      <c r="S174" s="14">
        <f>Table1[[#This Row],[Date Ended Conversion]]+Table1[[#This Row],[Date Ended Conversion]]</f>
        <v>84164.706550925912</v>
      </c>
      <c r="T174" s="14">
        <f t="shared" si="5"/>
        <v>42082.353275462956</v>
      </c>
    </row>
    <row r="175" spans="1:20" ht="72" hidden="1" x14ac:dyDescent="0.6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>(Table1[[#This Row],[pledged]]/Table1[[#This Row],[goal]])*100</f>
        <v>0</v>
      </c>
      <c r="P175" s="9" t="e">
        <f>Table1[[#This Row],[pledged]]/Table1[[#This Row],[backers_count]]</f>
        <v>#DIV/0!</v>
      </c>
      <c r="Q175" s="4" t="str">
        <f>MID(Table1[[#This Row],[Category and Sub-Category]],SEARCH("/", N175) +1, 20)</f>
        <v>drama</v>
      </c>
      <c r="R175" s="4" t="str">
        <f t="shared" si="4"/>
        <v>film &amp; video</v>
      </c>
      <c r="S175" s="14">
        <f>Table1[[#This Row],[Date Ended Conversion]]+Table1[[#This Row],[Date Ended Conversion]]</f>
        <v>84127.146018518513</v>
      </c>
      <c r="T175" s="14">
        <f t="shared" si="5"/>
        <v>42063.573009259257</v>
      </c>
    </row>
    <row r="176" spans="1:20" ht="72" hidden="1" x14ac:dyDescent="0.6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>(Table1[[#This Row],[pledged]]/Table1[[#This Row],[goal]])*100</f>
        <v>0</v>
      </c>
      <c r="P176" s="9" t="e">
        <f>Table1[[#This Row],[pledged]]/Table1[[#This Row],[backers_count]]</f>
        <v>#DIV/0!</v>
      </c>
      <c r="Q176" s="4" t="str">
        <f>MID(Table1[[#This Row],[Category and Sub-Category]],SEARCH("/", N176) +1, 20)</f>
        <v>drama</v>
      </c>
      <c r="R176" s="4" t="str">
        <f t="shared" si="4"/>
        <v>film &amp; video</v>
      </c>
      <c r="S176" s="14">
        <f>Table1[[#This Row],[Date Ended Conversion]]+Table1[[#This Row],[Date Ended Conversion]]</f>
        <v>84265.517962962971</v>
      </c>
      <c r="T176" s="14">
        <f t="shared" si="5"/>
        <v>42132.758981481486</v>
      </c>
    </row>
    <row r="177" spans="1:20" ht="72" hidden="1" x14ac:dyDescent="0.6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>(Table1[[#This Row],[pledged]]/Table1[[#This Row],[goal]])*100</f>
        <v>6.4850000000000003</v>
      </c>
      <c r="P177" s="9">
        <f>Table1[[#This Row],[pledged]]/Table1[[#This Row],[backers_count]]</f>
        <v>49.884615384615387</v>
      </c>
      <c r="Q177" s="4" t="str">
        <f>MID(Table1[[#This Row],[Category and Sub-Category]],SEARCH("/", N177) +1, 20)</f>
        <v>drama</v>
      </c>
      <c r="R177" s="4" t="str">
        <f t="shared" si="4"/>
        <v>film &amp; video</v>
      </c>
      <c r="S177" s="14">
        <f>Table1[[#This Row],[Date Ended Conversion]]+Table1[[#This Row],[Date Ended Conversion]]</f>
        <v>83761.555810185178</v>
      </c>
      <c r="T177" s="14">
        <f t="shared" si="5"/>
        <v>41880.777905092589</v>
      </c>
    </row>
    <row r="178" spans="1:20" ht="72" hidden="1" x14ac:dyDescent="0.6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>(Table1[[#This Row],[pledged]]/Table1[[#This Row],[goal]])*100</f>
        <v>0</v>
      </c>
      <c r="P178" s="9" t="e">
        <f>Table1[[#This Row],[pledged]]/Table1[[#This Row],[backers_count]]</f>
        <v>#DIV/0!</v>
      </c>
      <c r="Q178" s="4" t="str">
        <f>MID(Table1[[#This Row],[Category and Sub-Category]],SEARCH("/", N178) +1, 20)</f>
        <v>drama</v>
      </c>
      <c r="R178" s="4" t="str">
        <f t="shared" si="4"/>
        <v>film &amp; video</v>
      </c>
      <c r="S178" s="14">
        <f>Table1[[#This Row],[Date Ended Conversion]]+Table1[[#This Row],[Date Ended Conversion]]</f>
        <v>84443.648125000007</v>
      </c>
      <c r="T178" s="14">
        <f t="shared" si="5"/>
        <v>42221.824062500003</v>
      </c>
    </row>
    <row r="179" spans="1:20" ht="36" hidden="1" x14ac:dyDescent="0.6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>(Table1[[#This Row],[pledged]]/Table1[[#This Row],[goal]])*100</f>
        <v>40</v>
      </c>
      <c r="P179" s="9">
        <f>Table1[[#This Row],[pledged]]/Table1[[#This Row],[backers_count]]</f>
        <v>25.714285714285715</v>
      </c>
      <c r="Q179" s="4" t="str">
        <f>MID(Table1[[#This Row],[Category and Sub-Category]],SEARCH("/", N179) +1, 20)</f>
        <v>drama</v>
      </c>
      <c r="R179" s="4" t="str">
        <f t="shared" si="4"/>
        <v>film &amp; video</v>
      </c>
      <c r="S179" s="14">
        <f>Table1[[#This Row],[Date Ended Conversion]]+Table1[[#This Row],[Date Ended Conversion]]</f>
        <v>84174.01217592592</v>
      </c>
      <c r="T179" s="14">
        <f t="shared" si="5"/>
        <v>42087.00608796296</v>
      </c>
    </row>
    <row r="180" spans="1:20" ht="54" hidden="1" x14ac:dyDescent="0.6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>(Table1[[#This Row],[pledged]]/Table1[[#This Row],[goal]])*100</f>
        <v>0</v>
      </c>
      <c r="P180" s="9" t="e">
        <f>Table1[[#This Row],[pledged]]/Table1[[#This Row],[backers_count]]</f>
        <v>#DIV/0!</v>
      </c>
      <c r="Q180" s="4" t="str">
        <f>MID(Table1[[#This Row],[Category and Sub-Category]],SEARCH("/", N180) +1, 20)</f>
        <v>drama</v>
      </c>
      <c r="R180" s="4" t="str">
        <f t="shared" si="4"/>
        <v>film &amp; video</v>
      </c>
      <c r="S180" s="14">
        <f>Table1[[#This Row],[Date Ended Conversion]]+Table1[[#This Row],[Date Ended Conversion]]</f>
        <v>84669.994097222225</v>
      </c>
      <c r="T180" s="14">
        <f t="shared" si="5"/>
        <v>42334.997048611112</v>
      </c>
    </row>
    <row r="181" spans="1:20" ht="36" hidden="1" x14ac:dyDescent="0.6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>(Table1[[#This Row],[pledged]]/Table1[[#This Row],[goal]])*100</f>
        <v>20</v>
      </c>
      <c r="P181" s="9">
        <f>Table1[[#This Row],[pledged]]/Table1[[#This Row],[backers_count]]</f>
        <v>100</v>
      </c>
      <c r="Q181" s="4" t="str">
        <f>MID(Table1[[#This Row],[Category and Sub-Category]],SEARCH("/", N181) +1, 20)</f>
        <v>drama</v>
      </c>
      <c r="R181" s="4" t="str">
        <f t="shared" si="4"/>
        <v>film &amp; video</v>
      </c>
      <c r="S181" s="14">
        <f>Table1[[#This Row],[Date Ended Conversion]]+Table1[[#This Row],[Date Ended Conversion]]</f>
        <v>84866.160995370374</v>
      </c>
      <c r="T181" s="14">
        <f t="shared" si="5"/>
        <v>42433.080497685187</v>
      </c>
    </row>
    <row r="182" spans="1:20" ht="72" hidden="1" x14ac:dyDescent="0.6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>(Table1[[#This Row],[pledged]]/Table1[[#This Row],[goal]])*100</f>
        <v>33.416666666666664</v>
      </c>
      <c r="P182" s="9">
        <f>Table1[[#This Row],[pledged]]/Table1[[#This Row],[backers_count]]</f>
        <v>30.846153846153847</v>
      </c>
      <c r="Q182" s="4" t="str">
        <f>MID(Table1[[#This Row],[Category and Sub-Category]],SEARCH("/", N182) +1, 20)</f>
        <v>drama</v>
      </c>
      <c r="R182" s="4" t="str">
        <f t="shared" si="4"/>
        <v>film &amp; video</v>
      </c>
      <c r="S182" s="14">
        <f>Table1[[#This Row],[Date Ended Conversion]]+Table1[[#This Row],[Date Ended Conversion]]</f>
        <v>84215.583333333343</v>
      </c>
      <c r="T182" s="14">
        <f t="shared" si="5"/>
        <v>42107.791666666672</v>
      </c>
    </row>
    <row r="183" spans="1:20" ht="72" hidden="1" x14ac:dyDescent="0.6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>(Table1[[#This Row],[pledged]]/Table1[[#This Row],[goal]])*100</f>
        <v>21.092608822670172</v>
      </c>
      <c r="P183" s="9">
        <f>Table1[[#This Row],[pledged]]/Table1[[#This Row],[backers_count]]</f>
        <v>180.5</v>
      </c>
      <c r="Q183" s="4" t="str">
        <f>MID(Table1[[#This Row],[Category and Sub-Category]],SEARCH("/", N183) +1, 20)</f>
        <v>drama</v>
      </c>
      <c r="R183" s="4" t="str">
        <f t="shared" si="4"/>
        <v>film &amp; video</v>
      </c>
      <c r="S183" s="14">
        <f>Table1[[#This Row],[Date Ended Conversion]]+Table1[[#This Row],[Date Ended Conversion]]</f>
        <v>84355.483680555553</v>
      </c>
      <c r="T183" s="14">
        <f t="shared" si="5"/>
        <v>42177.741840277777</v>
      </c>
    </row>
    <row r="184" spans="1:20" ht="72" hidden="1" x14ac:dyDescent="0.6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>(Table1[[#This Row],[pledged]]/Table1[[#This Row],[goal]])*100</f>
        <v>0</v>
      </c>
      <c r="P184" s="9" t="e">
        <f>Table1[[#This Row],[pledged]]/Table1[[#This Row],[backers_count]]</f>
        <v>#DIV/0!</v>
      </c>
      <c r="Q184" s="4" t="str">
        <f>MID(Table1[[#This Row],[Category and Sub-Category]],SEARCH("/", N184) +1, 20)</f>
        <v>drama</v>
      </c>
      <c r="R184" s="4" t="str">
        <f t="shared" si="4"/>
        <v>film &amp; video</v>
      </c>
      <c r="S184" s="14">
        <f>Table1[[#This Row],[Date Ended Conversion]]+Table1[[#This Row],[Date Ended Conversion]]</f>
        <v>85484.023888888885</v>
      </c>
      <c r="T184" s="14">
        <f t="shared" si="5"/>
        <v>42742.011944444443</v>
      </c>
    </row>
    <row r="185" spans="1:20" ht="18" hidden="1" x14ac:dyDescent="0.6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>(Table1[[#This Row],[pledged]]/Table1[[#This Row],[goal]])*100</f>
        <v>35.856000000000002</v>
      </c>
      <c r="P185" s="9">
        <f>Table1[[#This Row],[pledged]]/Table1[[#This Row],[backers_count]]</f>
        <v>373.5</v>
      </c>
      <c r="Q185" s="4" t="str">
        <f>MID(Table1[[#This Row],[Category and Sub-Category]],SEARCH("/", N185) +1, 20)</f>
        <v>drama</v>
      </c>
      <c r="R185" s="4" t="str">
        <f t="shared" si="4"/>
        <v>film &amp; video</v>
      </c>
      <c r="S185" s="14">
        <f>Table1[[#This Row],[Date Ended Conversion]]+Table1[[#This Row],[Date Ended Conversion]]</f>
        <v>83939.703935185185</v>
      </c>
      <c r="T185" s="14">
        <f t="shared" si="5"/>
        <v>41969.851967592593</v>
      </c>
    </row>
    <row r="186" spans="1:20" ht="72" hidden="1" x14ac:dyDescent="0.6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>(Table1[[#This Row],[pledged]]/Table1[[#This Row],[goal]])*100</f>
        <v>3.4000000000000004</v>
      </c>
      <c r="P186" s="9">
        <f>Table1[[#This Row],[pledged]]/Table1[[#This Row],[backers_count]]</f>
        <v>25.5</v>
      </c>
      <c r="Q186" s="4" t="str">
        <f>MID(Table1[[#This Row],[Category and Sub-Category]],SEARCH("/", N186) +1, 20)</f>
        <v>drama</v>
      </c>
      <c r="R186" s="4" t="str">
        <f t="shared" si="4"/>
        <v>film &amp; video</v>
      </c>
      <c r="S186" s="14">
        <f>Table1[[#This Row],[Date Ended Conversion]]+Table1[[#This Row],[Date Ended Conversion]]</f>
        <v>83766.33194444445</v>
      </c>
      <c r="T186" s="14">
        <f t="shared" si="5"/>
        <v>41883.165972222225</v>
      </c>
    </row>
    <row r="187" spans="1:20" ht="18" hidden="1" x14ac:dyDescent="0.6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>(Table1[[#This Row],[pledged]]/Table1[[#This Row],[goal]])*100</f>
        <v>5.5</v>
      </c>
      <c r="P187" s="9">
        <f>Table1[[#This Row],[pledged]]/Table1[[#This Row],[backers_count]]</f>
        <v>220</v>
      </c>
      <c r="Q187" s="4" t="str">
        <f>MID(Table1[[#This Row],[Category and Sub-Category]],SEARCH("/", N187) +1, 20)</f>
        <v>drama</v>
      </c>
      <c r="R187" s="4" t="str">
        <f t="shared" si="4"/>
        <v>film &amp; video</v>
      </c>
      <c r="S187" s="14">
        <f>Table1[[#This Row],[Date Ended Conversion]]+Table1[[#This Row],[Date Ended Conversion]]</f>
        <v>85201.822662037041</v>
      </c>
      <c r="T187" s="14">
        <f t="shared" si="5"/>
        <v>42600.91133101852</v>
      </c>
    </row>
    <row r="188" spans="1:20" ht="72" hidden="1" x14ac:dyDescent="0.6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>(Table1[[#This Row],[pledged]]/Table1[[#This Row],[goal]])*100</f>
        <v>0</v>
      </c>
      <c r="P188" s="9" t="e">
        <f>Table1[[#This Row],[pledged]]/Table1[[#This Row],[backers_count]]</f>
        <v>#DIV/0!</v>
      </c>
      <c r="Q188" s="4" t="str">
        <f>MID(Table1[[#This Row],[Category and Sub-Category]],SEARCH("/", N188) +1, 20)</f>
        <v>drama</v>
      </c>
      <c r="R188" s="4" t="str">
        <f t="shared" si="4"/>
        <v>film &amp; video</v>
      </c>
      <c r="S188" s="14">
        <f>Table1[[#This Row],[Date Ended Conversion]]+Table1[[#This Row],[Date Ended Conversion]]</f>
        <v>85595.666666666657</v>
      </c>
      <c r="T188" s="14">
        <f t="shared" si="5"/>
        <v>42797.833333333328</v>
      </c>
    </row>
    <row r="189" spans="1:20" ht="54" hidden="1" x14ac:dyDescent="0.6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>(Table1[[#This Row],[pledged]]/Table1[[#This Row],[goal]])*100</f>
        <v>16</v>
      </c>
      <c r="P189" s="9">
        <f>Table1[[#This Row],[pledged]]/Table1[[#This Row],[backers_count]]</f>
        <v>160</v>
      </c>
      <c r="Q189" s="4" t="str">
        <f>MID(Table1[[#This Row],[Category and Sub-Category]],SEARCH("/", N189) +1, 20)</f>
        <v>drama</v>
      </c>
      <c r="R189" s="4" t="str">
        <f t="shared" si="4"/>
        <v>film &amp; video</v>
      </c>
      <c r="S189" s="14">
        <f>Table1[[#This Row],[Date Ended Conversion]]+Table1[[#This Row],[Date Ended Conversion]]</f>
        <v>84412.58194444445</v>
      </c>
      <c r="T189" s="14">
        <f t="shared" si="5"/>
        <v>42206.290972222225</v>
      </c>
    </row>
    <row r="190" spans="1:20" ht="72" hidden="1" x14ac:dyDescent="0.6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>(Table1[[#This Row],[pledged]]/Table1[[#This Row],[goal]])*100</f>
        <v>0</v>
      </c>
      <c r="P190" s="9" t="e">
        <f>Table1[[#This Row],[pledged]]/Table1[[#This Row],[backers_count]]</f>
        <v>#DIV/0!</v>
      </c>
      <c r="Q190" s="4" t="str">
        <f>MID(Table1[[#This Row],[Category and Sub-Category]],SEARCH("/", N190) +1, 20)</f>
        <v>drama</v>
      </c>
      <c r="R190" s="4" t="str">
        <f t="shared" si="4"/>
        <v>film &amp; video</v>
      </c>
      <c r="S190" s="14">
        <f>Table1[[#This Row],[Date Ended Conversion]]+Table1[[#This Row],[Date Ended Conversion]]</f>
        <v>83774.366087962961</v>
      </c>
      <c r="T190" s="14">
        <f t="shared" si="5"/>
        <v>41887.18304398148</v>
      </c>
    </row>
    <row r="191" spans="1:20" ht="72" hidden="1" x14ac:dyDescent="0.6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>(Table1[[#This Row],[pledged]]/Table1[[#This Row],[goal]])*100</f>
        <v>6.8999999999999992E-2</v>
      </c>
      <c r="P191" s="9">
        <f>Table1[[#This Row],[pledged]]/Table1[[#This Row],[backers_count]]</f>
        <v>69</v>
      </c>
      <c r="Q191" s="4" t="str">
        <f>MID(Table1[[#This Row],[Category and Sub-Category]],SEARCH("/", N191) +1, 20)</f>
        <v>drama</v>
      </c>
      <c r="R191" s="4" t="str">
        <f t="shared" si="4"/>
        <v>film &amp; video</v>
      </c>
      <c r="S191" s="14">
        <f>Table1[[#This Row],[Date Ended Conversion]]+Table1[[#This Row],[Date Ended Conversion]]</f>
        <v>85233.381412037037</v>
      </c>
      <c r="T191" s="14">
        <f t="shared" si="5"/>
        <v>42616.690706018519</v>
      </c>
    </row>
    <row r="192" spans="1:20" ht="18" hidden="1" x14ac:dyDescent="0.6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>(Table1[[#This Row],[pledged]]/Table1[[#This Row],[goal]])*100</f>
        <v>0.41666666666666669</v>
      </c>
      <c r="P192" s="9">
        <f>Table1[[#This Row],[pledged]]/Table1[[#This Row],[backers_count]]</f>
        <v>50</v>
      </c>
      <c r="Q192" s="4" t="str">
        <f>MID(Table1[[#This Row],[Category and Sub-Category]],SEARCH("/", N192) +1, 20)</f>
        <v>drama</v>
      </c>
      <c r="R192" s="4" t="str">
        <f t="shared" si="4"/>
        <v>film &amp; video</v>
      </c>
      <c r="S192" s="14">
        <f>Table1[[#This Row],[Date Ended Conversion]]+Table1[[#This Row],[Date Ended Conversion]]</f>
        <v>85075.301990740743</v>
      </c>
      <c r="T192" s="14">
        <f t="shared" si="5"/>
        <v>42537.650995370372</v>
      </c>
    </row>
    <row r="193" spans="1:20" ht="72" hidden="1" x14ac:dyDescent="0.6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>(Table1[[#This Row],[pledged]]/Table1[[#This Row],[goal]])*100</f>
        <v>5</v>
      </c>
      <c r="P193" s="9">
        <f>Table1[[#This Row],[pledged]]/Table1[[#This Row],[backers_count]]</f>
        <v>83.333333333333329</v>
      </c>
      <c r="Q193" s="4" t="str">
        <f>MID(Table1[[#This Row],[Category and Sub-Category]],SEARCH("/", N193) +1, 20)</f>
        <v>drama</v>
      </c>
      <c r="R193" s="4" t="str">
        <f t="shared" si="4"/>
        <v>film &amp; video</v>
      </c>
      <c r="S193" s="14">
        <f>Table1[[#This Row],[Date Ended Conversion]]+Table1[[#This Row],[Date Ended Conversion]]</f>
        <v>84558.88282407407</v>
      </c>
      <c r="T193" s="14">
        <f t="shared" si="5"/>
        <v>42279.441412037035</v>
      </c>
    </row>
    <row r="194" spans="1:20" ht="72" hidden="1" x14ac:dyDescent="0.6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>(Table1[[#This Row],[pledged]]/Table1[[#This Row],[goal]])*100</f>
        <v>1.6999999999999999E-3</v>
      </c>
      <c r="P194" s="9">
        <f>Table1[[#This Row],[pledged]]/Table1[[#This Row],[backers_count]]</f>
        <v>5.666666666666667</v>
      </c>
      <c r="Q194" s="4" t="str">
        <f>MID(Table1[[#This Row],[Category and Sub-Category]],SEARCH("/", N194) +1, 20)</f>
        <v>drama</v>
      </c>
      <c r="R194" s="4" t="str">
        <f t="shared" ref="R194:R257" si="6">LEFT(N194,FIND("/",N194,1)-1)</f>
        <v>film &amp; video</v>
      </c>
      <c r="S194" s="14">
        <f>Table1[[#This Row],[Date Ended Conversion]]+Table1[[#This Row],[Date Ended Conversion]]</f>
        <v>83859.584074074082</v>
      </c>
      <c r="T194" s="14">
        <f t="shared" ref="T194:T257" si="7">(((I194/60)/60)/24)+DATE(1970,1,1)</f>
        <v>41929.792037037041</v>
      </c>
    </row>
    <row r="195" spans="1:20" ht="72" hidden="1" x14ac:dyDescent="0.6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>(Table1[[#This Row],[pledged]]/Table1[[#This Row],[goal]])*100</f>
        <v>0</v>
      </c>
      <c r="P195" s="9" t="e">
        <f>Table1[[#This Row],[pledged]]/Table1[[#This Row],[backers_count]]</f>
        <v>#DIV/0!</v>
      </c>
      <c r="Q195" s="4" t="str">
        <f>MID(Table1[[#This Row],[Category and Sub-Category]],SEARCH("/", N195) +1, 20)</f>
        <v>drama</v>
      </c>
      <c r="R195" s="4" t="str">
        <f t="shared" si="6"/>
        <v>film &amp; video</v>
      </c>
      <c r="S195" s="14">
        <f>Table1[[#This Row],[Date Ended Conversion]]+Table1[[#This Row],[Date Ended Conversion]]</f>
        <v>83943.952916666662</v>
      </c>
      <c r="T195" s="14">
        <f t="shared" si="7"/>
        <v>41971.976458333331</v>
      </c>
    </row>
    <row r="196" spans="1:20" ht="72" hidden="1" x14ac:dyDescent="0.6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>(Table1[[#This Row],[pledged]]/Table1[[#This Row],[goal]])*100</f>
        <v>0.12</v>
      </c>
      <c r="P196" s="9">
        <f>Table1[[#This Row],[pledged]]/Table1[[#This Row],[backers_count]]</f>
        <v>1</v>
      </c>
      <c r="Q196" s="4" t="str">
        <f>MID(Table1[[#This Row],[Category and Sub-Category]],SEARCH("/", N196) +1, 20)</f>
        <v>drama</v>
      </c>
      <c r="R196" s="4" t="str">
        <f t="shared" si="6"/>
        <v>film &amp; video</v>
      </c>
      <c r="S196" s="14">
        <f>Table1[[#This Row],[Date Ended Conversion]]+Table1[[#This Row],[Date Ended Conversion]]</f>
        <v>84871.993773148148</v>
      </c>
      <c r="T196" s="14">
        <f t="shared" si="7"/>
        <v>42435.996886574074</v>
      </c>
    </row>
    <row r="197" spans="1:20" ht="72" hidden="1" x14ac:dyDescent="0.6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>(Table1[[#This Row],[pledged]]/Table1[[#This Row],[goal]])*100</f>
        <v>0</v>
      </c>
      <c r="P197" s="9" t="e">
        <f>Table1[[#This Row],[pledged]]/Table1[[#This Row],[backers_count]]</f>
        <v>#DIV/0!</v>
      </c>
      <c r="Q197" s="4" t="str">
        <f>MID(Table1[[#This Row],[Category and Sub-Category]],SEARCH("/", N197) +1, 20)</f>
        <v>drama</v>
      </c>
      <c r="R197" s="4" t="str">
        <f t="shared" si="6"/>
        <v>film &amp; video</v>
      </c>
      <c r="S197" s="14">
        <f>Table1[[#This Row],[Date Ended Conversion]]+Table1[[#This Row],[Date Ended Conversion]]</f>
        <v>84391.34101851852</v>
      </c>
      <c r="T197" s="14">
        <f t="shared" si="7"/>
        <v>42195.67050925926</v>
      </c>
    </row>
    <row r="198" spans="1:20" ht="72" hidden="1" x14ac:dyDescent="0.6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>(Table1[[#This Row],[pledged]]/Table1[[#This Row],[goal]])*100</f>
        <v>41.857142857142861</v>
      </c>
      <c r="P198" s="9">
        <f>Table1[[#This Row],[pledged]]/Table1[[#This Row],[backers_count]]</f>
        <v>77.10526315789474</v>
      </c>
      <c r="Q198" s="4" t="str">
        <f>MID(Table1[[#This Row],[Category and Sub-Category]],SEARCH("/", N198) +1, 20)</f>
        <v>drama</v>
      </c>
      <c r="R198" s="4" t="str">
        <f t="shared" si="6"/>
        <v>film &amp; video</v>
      </c>
      <c r="S198" s="14">
        <f>Table1[[#This Row],[Date Ended Conversion]]+Table1[[#This Row],[Date Ended Conversion]]</f>
        <v>84575.75</v>
      </c>
      <c r="T198" s="14">
        <f t="shared" si="7"/>
        <v>42287.875</v>
      </c>
    </row>
    <row r="199" spans="1:20" ht="72" hidden="1" x14ac:dyDescent="0.6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>(Table1[[#This Row],[pledged]]/Table1[[#This Row],[goal]])*100</f>
        <v>10.48</v>
      </c>
      <c r="P199" s="9">
        <f>Table1[[#This Row],[pledged]]/Table1[[#This Row],[backers_count]]</f>
        <v>32.75</v>
      </c>
      <c r="Q199" s="4" t="str">
        <f>MID(Table1[[#This Row],[Category and Sub-Category]],SEARCH("/", N199) +1, 20)</f>
        <v>drama</v>
      </c>
      <c r="R199" s="4" t="str">
        <f t="shared" si="6"/>
        <v>film &amp; video</v>
      </c>
      <c r="S199" s="14">
        <f>Table1[[#This Row],[Date Ended Conversion]]+Table1[[#This Row],[Date Ended Conversion]]</f>
        <v>85567.75</v>
      </c>
      <c r="T199" s="14">
        <f t="shared" si="7"/>
        <v>42783.875</v>
      </c>
    </row>
    <row r="200" spans="1:20" ht="72" hidden="1" x14ac:dyDescent="0.6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>(Table1[[#This Row],[pledged]]/Table1[[#This Row],[goal]])*100</f>
        <v>1.1159999999999999</v>
      </c>
      <c r="P200" s="9">
        <f>Table1[[#This Row],[pledged]]/Table1[[#This Row],[backers_count]]</f>
        <v>46.5</v>
      </c>
      <c r="Q200" s="4" t="str">
        <f>MID(Table1[[#This Row],[Category and Sub-Category]],SEARCH("/", N200) +1, 20)</f>
        <v>drama</v>
      </c>
      <c r="R200" s="4" t="str">
        <f t="shared" si="6"/>
        <v>film &amp; video</v>
      </c>
      <c r="S200" s="14">
        <f>Table1[[#This Row],[Date Ended Conversion]]+Table1[[#This Row],[Date Ended Conversion]]</f>
        <v>83834.76671296297</v>
      </c>
      <c r="T200" s="14">
        <f t="shared" si="7"/>
        <v>41917.383356481485</v>
      </c>
    </row>
    <row r="201" spans="1:20" ht="72" hidden="1" x14ac:dyDescent="0.6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>(Table1[[#This Row],[pledged]]/Table1[[#This Row],[goal]])*100</f>
        <v>0</v>
      </c>
      <c r="P201" s="9" t="e">
        <f>Table1[[#This Row],[pledged]]/Table1[[#This Row],[backers_count]]</f>
        <v>#DIV/0!</v>
      </c>
      <c r="Q201" s="4" t="str">
        <f>MID(Table1[[#This Row],[Category and Sub-Category]],SEARCH("/", N201) +1, 20)</f>
        <v>drama</v>
      </c>
      <c r="R201" s="4" t="str">
        <f t="shared" si="6"/>
        <v>film &amp; video</v>
      </c>
      <c r="S201" s="14">
        <f>Table1[[#This Row],[Date Ended Conversion]]+Table1[[#This Row],[Date Ended Conversion]]</f>
        <v>85228.247731481475</v>
      </c>
      <c r="T201" s="14">
        <f t="shared" si="7"/>
        <v>42614.123865740738</v>
      </c>
    </row>
    <row r="202" spans="1:20" ht="54" hidden="1" x14ac:dyDescent="0.6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>(Table1[[#This Row],[pledged]]/Table1[[#This Row],[goal]])*100</f>
        <v>26.192500000000003</v>
      </c>
      <c r="P202" s="9">
        <f>Table1[[#This Row],[pledged]]/Table1[[#This Row],[backers_count]]</f>
        <v>87.308333333333337</v>
      </c>
      <c r="Q202" s="4" t="str">
        <f>MID(Table1[[#This Row],[Category and Sub-Category]],SEARCH("/", N202) +1, 20)</f>
        <v>drama</v>
      </c>
      <c r="R202" s="4" t="str">
        <f t="shared" si="6"/>
        <v>film &amp; video</v>
      </c>
      <c r="S202" s="14">
        <f>Table1[[#This Row],[Date Ended Conversion]]+Table1[[#This Row],[Date Ended Conversion]]</f>
        <v>83794.166736111118</v>
      </c>
      <c r="T202" s="14">
        <f t="shared" si="7"/>
        <v>41897.083368055559</v>
      </c>
    </row>
    <row r="203" spans="1:20" ht="72" hidden="1" x14ac:dyDescent="0.6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>(Table1[[#This Row],[pledged]]/Table1[[#This Row],[goal]])*100</f>
        <v>58.461538461538467</v>
      </c>
      <c r="P203" s="9">
        <f>Table1[[#This Row],[pledged]]/Table1[[#This Row],[backers_count]]</f>
        <v>54.285714285714285</v>
      </c>
      <c r="Q203" s="4" t="str">
        <f>MID(Table1[[#This Row],[Category and Sub-Category]],SEARCH("/", N203) +1, 20)</f>
        <v>drama</v>
      </c>
      <c r="R203" s="4" t="str">
        <f t="shared" si="6"/>
        <v>film &amp; video</v>
      </c>
      <c r="S203" s="14">
        <f>Table1[[#This Row],[Date Ended Conversion]]+Table1[[#This Row],[Date Ended Conversion]]</f>
        <v>84087.637245370366</v>
      </c>
      <c r="T203" s="14">
        <f t="shared" si="7"/>
        <v>42043.818622685183</v>
      </c>
    </row>
    <row r="204" spans="1:20" ht="36" hidden="1" x14ac:dyDescent="0.6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>(Table1[[#This Row],[pledged]]/Table1[[#This Row],[goal]])*100</f>
        <v>0</v>
      </c>
      <c r="P204" s="9" t="e">
        <f>Table1[[#This Row],[pledged]]/Table1[[#This Row],[backers_count]]</f>
        <v>#DIV/0!</v>
      </c>
      <c r="Q204" s="4" t="str">
        <f>MID(Table1[[#This Row],[Category and Sub-Category]],SEARCH("/", N204) +1, 20)</f>
        <v>drama</v>
      </c>
      <c r="R204" s="4" t="str">
        <f t="shared" si="6"/>
        <v>film &amp; video</v>
      </c>
      <c r="S204" s="14">
        <f>Table1[[#This Row],[Date Ended Conversion]]+Table1[[#This Row],[Date Ended Conversion]]</f>
        <v>84571.748611111107</v>
      </c>
      <c r="T204" s="14">
        <f t="shared" si="7"/>
        <v>42285.874305555553</v>
      </c>
    </row>
    <row r="205" spans="1:20" ht="72" hidden="1" x14ac:dyDescent="0.6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>(Table1[[#This Row],[pledged]]/Table1[[#This Row],[goal]])*100</f>
        <v>29.84</v>
      </c>
      <c r="P205" s="9">
        <f>Table1[[#This Row],[pledged]]/Table1[[#This Row],[backers_count]]</f>
        <v>93.25</v>
      </c>
      <c r="Q205" s="4" t="str">
        <f>MID(Table1[[#This Row],[Category and Sub-Category]],SEARCH("/", N205) +1, 20)</f>
        <v>drama</v>
      </c>
      <c r="R205" s="4" t="str">
        <f t="shared" si="6"/>
        <v>film &amp; video</v>
      </c>
      <c r="S205" s="14">
        <f>Table1[[#This Row],[Date Ended Conversion]]+Table1[[#This Row],[Date Ended Conversion]]</f>
        <v>84067.695925925917</v>
      </c>
      <c r="T205" s="14">
        <f t="shared" si="7"/>
        <v>42033.847962962958</v>
      </c>
    </row>
    <row r="206" spans="1:20" ht="72" hidden="1" x14ac:dyDescent="0.6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>(Table1[[#This Row],[pledged]]/Table1[[#This Row],[goal]])*100</f>
        <v>50.721666666666664</v>
      </c>
      <c r="P206" s="9">
        <f>Table1[[#This Row],[pledged]]/Table1[[#This Row],[backers_count]]</f>
        <v>117.68368136117556</v>
      </c>
      <c r="Q206" s="4" t="str">
        <f>MID(Table1[[#This Row],[Category and Sub-Category]],SEARCH("/", N206) +1, 20)</f>
        <v>drama</v>
      </c>
      <c r="R206" s="4" t="str">
        <f t="shared" si="6"/>
        <v>film &amp; video</v>
      </c>
      <c r="S206" s="14">
        <f>Table1[[#This Row],[Date Ended Conversion]]+Table1[[#This Row],[Date Ended Conversion]]</f>
        <v>85173.166736111103</v>
      </c>
      <c r="T206" s="14">
        <f t="shared" si="7"/>
        <v>42586.583368055552</v>
      </c>
    </row>
    <row r="207" spans="1:20" ht="72" hidden="1" x14ac:dyDescent="0.6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>(Table1[[#This Row],[pledged]]/Table1[[#This Row],[goal]])*100</f>
        <v>16.25</v>
      </c>
      <c r="P207" s="9">
        <f>Table1[[#This Row],[pledged]]/Table1[[#This Row],[backers_count]]</f>
        <v>76.470588235294116</v>
      </c>
      <c r="Q207" s="4" t="str">
        <f>MID(Table1[[#This Row],[Category and Sub-Category]],SEARCH("/", N207) +1, 20)</f>
        <v>drama</v>
      </c>
      <c r="R207" s="4" t="str">
        <f t="shared" si="6"/>
        <v>film &amp; video</v>
      </c>
      <c r="S207" s="14">
        <f>Table1[[#This Row],[Date Ended Conversion]]+Table1[[#This Row],[Date Ended Conversion]]</f>
        <v>84567.264398148138</v>
      </c>
      <c r="T207" s="14">
        <f t="shared" si="7"/>
        <v>42283.632199074069</v>
      </c>
    </row>
    <row r="208" spans="1:20" ht="54" hidden="1" x14ac:dyDescent="0.6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>(Table1[[#This Row],[pledged]]/Table1[[#This Row],[goal]])*100</f>
        <v>0</v>
      </c>
      <c r="P208" s="9" t="e">
        <f>Table1[[#This Row],[pledged]]/Table1[[#This Row],[backers_count]]</f>
        <v>#DIV/0!</v>
      </c>
      <c r="Q208" s="4" t="str">
        <f>MID(Table1[[#This Row],[Category and Sub-Category]],SEARCH("/", N208) +1, 20)</f>
        <v>drama</v>
      </c>
      <c r="R208" s="4" t="str">
        <f t="shared" si="6"/>
        <v>film &amp; video</v>
      </c>
      <c r="S208" s="14">
        <f>Table1[[#This Row],[Date Ended Conversion]]+Table1[[#This Row],[Date Ended Conversion]]</f>
        <v>85176.008865740732</v>
      </c>
      <c r="T208" s="14">
        <f t="shared" si="7"/>
        <v>42588.004432870366</v>
      </c>
    </row>
    <row r="209" spans="1:20" ht="72" hidden="1" x14ac:dyDescent="0.6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>(Table1[[#This Row],[pledged]]/Table1[[#This Row],[goal]])*100</f>
        <v>15.214285714285714</v>
      </c>
      <c r="P209" s="9">
        <f>Table1[[#This Row],[pledged]]/Table1[[#This Row],[backers_count]]</f>
        <v>163.84615384615384</v>
      </c>
      <c r="Q209" s="4" t="str">
        <f>MID(Table1[[#This Row],[Category and Sub-Category]],SEARCH("/", N209) +1, 20)</f>
        <v>drama</v>
      </c>
      <c r="R209" s="4" t="str">
        <f t="shared" si="6"/>
        <v>film &amp; video</v>
      </c>
      <c r="S209" s="14">
        <f>Table1[[#This Row],[Date Ended Conversion]]+Table1[[#This Row],[Date Ended Conversion]]</f>
        <v>84016.394398148142</v>
      </c>
      <c r="T209" s="14">
        <f t="shared" si="7"/>
        <v>42008.197199074071</v>
      </c>
    </row>
    <row r="210" spans="1:20" ht="72" hidden="1" x14ac:dyDescent="0.6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>(Table1[[#This Row],[pledged]]/Table1[[#This Row],[goal]])*100</f>
        <v>0</v>
      </c>
      <c r="P210" s="9" t="e">
        <f>Table1[[#This Row],[pledged]]/Table1[[#This Row],[backers_count]]</f>
        <v>#DIV/0!</v>
      </c>
      <c r="Q210" s="4" t="str">
        <f>MID(Table1[[#This Row],[Category and Sub-Category]],SEARCH("/", N210) +1, 20)</f>
        <v>drama</v>
      </c>
      <c r="R210" s="4" t="str">
        <f t="shared" si="6"/>
        <v>film &amp; video</v>
      </c>
      <c r="S210" s="14">
        <f>Table1[[#This Row],[Date Ended Conversion]]+Table1[[#This Row],[Date Ended Conversion]]</f>
        <v>83978.739976851852</v>
      </c>
      <c r="T210" s="14">
        <f t="shared" si="7"/>
        <v>41989.369988425926</v>
      </c>
    </row>
    <row r="211" spans="1:20" ht="72" hidden="1" x14ac:dyDescent="0.6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>(Table1[[#This Row],[pledged]]/Table1[[#This Row],[goal]])*100</f>
        <v>0</v>
      </c>
      <c r="P211" s="9" t="e">
        <f>Table1[[#This Row],[pledged]]/Table1[[#This Row],[backers_count]]</f>
        <v>#DIV/0!</v>
      </c>
      <c r="Q211" s="4" t="str">
        <f>MID(Table1[[#This Row],[Category and Sub-Category]],SEARCH("/", N211) +1, 20)</f>
        <v>drama</v>
      </c>
      <c r="R211" s="4" t="str">
        <f t="shared" si="6"/>
        <v>film &amp; video</v>
      </c>
      <c r="S211" s="14">
        <f>Table1[[#This Row],[Date Ended Conversion]]+Table1[[#This Row],[Date Ended Conversion]]</f>
        <v>84391.845717592601</v>
      </c>
      <c r="T211" s="14">
        <f t="shared" si="7"/>
        <v>42195.922858796301</v>
      </c>
    </row>
    <row r="212" spans="1:20" ht="72" hidden="1" x14ac:dyDescent="0.6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>(Table1[[#This Row],[pledged]]/Table1[[#This Row],[goal]])*100</f>
        <v>25.25</v>
      </c>
      <c r="P212" s="9">
        <f>Table1[[#This Row],[pledged]]/Table1[[#This Row],[backers_count]]</f>
        <v>91.818181818181813</v>
      </c>
      <c r="Q212" s="4" t="str">
        <f>MID(Table1[[#This Row],[Category and Sub-Category]],SEARCH("/", N212) +1, 20)</f>
        <v>drama</v>
      </c>
      <c r="R212" s="4" t="str">
        <f t="shared" si="6"/>
        <v>film &amp; video</v>
      </c>
      <c r="S212" s="14">
        <f>Table1[[#This Row],[Date Ended Conversion]]+Table1[[#This Row],[Date Ended Conversion]]</f>
        <v>84556.416666666657</v>
      </c>
      <c r="T212" s="14">
        <f t="shared" si="7"/>
        <v>42278.208333333328</v>
      </c>
    </row>
    <row r="213" spans="1:20" ht="72" hidden="1" x14ac:dyDescent="0.6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>(Table1[[#This Row],[pledged]]/Table1[[#This Row],[goal]])*100</f>
        <v>44.6</v>
      </c>
      <c r="P213" s="9">
        <f>Table1[[#This Row],[pledged]]/Table1[[#This Row],[backers_count]]</f>
        <v>185.83333333333334</v>
      </c>
      <c r="Q213" s="4" t="str">
        <f>MID(Table1[[#This Row],[Category and Sub-Category]],SEARCH("/", N213) +1, 20)</f>
        <v>drama</v>
      </c>
      <c r="R213" s="4" t="str">
        <f t="shared" si="6"/>
        <v>film &amp; video</v>
      </c>
      <c r="S213" s="14">
        <f>Table1[[#This Row],[Date Ended Conversion]]+Table1[[#This Row],[Date Ended Conversion]]</f>
        <v>84532.319837962976</v>
      </c>
      <c r="T213" s="14">
        <f t="shared" si="7"/>
        <v>42266.159918981488</v>
      </c>
    </row>
    <row r="214" spans="1:20" ht="54" hidden="1" x14ac:dyDescent="0.6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>(Table1[[#This Row],[pledged]]/Table1[[#This Row],[goal]])*100</f>
        <v>1.5873015873015872E-2</v>
      </c>
      <c r="P214" s="9">
        <f>Table1[[#This Row],[pledged]]/Table1[[#This Row],[backers_count]]</f>
        <v>1</v>
      </c>
      <c r="Q214" s="4" t="str">
        <f>MID(Table1[[#This Row],[Category and Sub-Category]],SEARCH("/", N214) +1, 20)</f>
        <v>drama</v>
      </c>
      <c r="R214" s="4" t="str">
        <f t="shared" si="6"/>
        <v>film &amp; video</v>
      </c>
      <c r="S214" s="14">
        <f>Table1[[#This Row],[Date Ended Conversion]]+Table1[[#This Row],[Date Ended Conversion]]</f>
        <v>84953.678703703714</v>
      </c>
      <c r="T214" s="14">
        <f t="shared" si="7"/>
        <v>42476.839351851857</v>
      </c>
    </row>
    <row r="215" spans="1:20" ht="54" hidden="1" x14ac:dyDescent="0.6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>(Table1[[#This Row],[pledged]]/Table1[[#This Row],[goal]])*100</f>
        <v>0.04</v>
      </c>
      <c r="P215" s="9">
        <f>Table1[[#This Row],[pledged]]/Table1[[#This Row],[backers_count]]</f>
        <v>20</v>
      </c>
      <c r="Q215" s="4" t="str">
        <f>MID(Table1[[#This Row],[Category and Sub-Category]],SEARCH("/", N215) +1, 20)</f>
        <v>drama</v>
      </c>
      <c r="R215" s="4" t="str">
        <f t="shared" si="6"/>
        <v>film &amp; video</v>
      </c>
      <c r="S215" s="14">
        <f>Table1[[#This Row],[Date Ended Conversion]]+Table1[[#This Row],[Date Ended Conversion]]</f>
        <v>84465.175949074066</v>
      </c>
      <c r="T215" s="14">
        <f t="shared" si="7"/>
        <v>42232.587974537033</v>
      </c>
    </row>
    <row r="216" spans="1:20" ht="72" hidden="1" x14ac:dyDescent="0.6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>(Table1[[#This Row],[pledged]]/Table1[[#This Row],[goal]])*100</f>
        <v>8.0000000000000002E-3</v>
      </c>
      <c r="P216" s="9">
        <f>Table1[[#This Row],[pledged]]/Table1[[#This Row],[backers_count]]</f>
        <v>1</v>
      </c>
      <c r="Q216" s="4" t="str">
        <f>MID(Table1[[#This Row],[Category and Sub-Category]],SEARCH("/", N216) +1, 20)</f>
        <v>drama</v>
      </c>
      <c r="R216" s="4" t="str">
        <f t="shared" si="6"/>
        <v>film &amp; video</v>
      </c>
      <c r="S216" s="14">
        <f>Table1[[#This Row],[Date Ended Conversion]]+Table1[[#This Row],[Date Ended Conversion]]</f>
        <v>84139.281226851861</v>
      </c>
      <c r="T216" s="14">
        <f t="shared" si="7"/>
        <v>42069.64061342593</v>
      </c>
    </row>
    <row r="217" spans="1:20" ht="72" hidden="1" x14ac:dyDescent="0.6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>(Table1[[#This Row],[pledged]]/Table1[[#This Row],[goal]])*100</f>
        <v>0.22727272727272727</v>
      </c>
      <c r="P217" s="9">
        <f>Table1[[#This Row],[pledged]]/Table1[[#This Row],[backers_count]]</f>
        <v>10</v>
      </c>
      <c r="Q217" s="4" t="str">
        <f>MID(Table1[[#This Row],[Category and Sub-Category]],SEARCH("/", N217) +1, 20)</f>
        <v>drama</v>
      </c>
      <c r="R217" s="4" t="str">
        <f t="shared" si="6"/>
        <v>film &amp; video</v>
      </c>
      <c r="S217" s="14">
        <f>Table1[[#This Row],[Date Ended Conversion]]+Table1[[#This Row],[Date Ended Conversion]]</f>
        <v>84835.998611111107</v>
      </c>
      <c r="T217" s="14">
        <f t="shared" si="7"/>
        <v>42417.999305555553</v>
      </c>
    </row>
    <row r="218" spans="1:20" ht="72" hidden="1" x14ac:dyDescent="0.6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>(Table1[[#This Row],[pledged]]/Table1[[#This Row],[goal]])*100</f>
        <v>55.698440000000005</v>
      </c>
      <c r="P218" s="9">
        <f>Table1[[#This Row],[pledged]]/Table1[[#This Row],[backers_count]]</f>
        <v>331.53833333333336</v>
      </c>
      <c r="Q218" s="4" t="str">
        <f>MID(Table1[[#This Row],[Category and Sub-Category]],SEARCH("/", N218) +1, 20)</f>
        <v>drama</v>
      </c>
      <c r="R218" s="4" t="str">
        <f t="shared" si="6"/>
        <v>film &amp; video</v>
      </c>
      <c r="S218" s="14">
        <f>Table1[[#This Row],[Date Ended Conversion]]+Table1[[#This Row],[Date Ended Conversion]]</f>
        <v>84233.834189814806</v>
      </c>
      <c r="T218" s="14">
        <f t="shared" si="7"/>
        <v>42116.917094907403</v>
      </c>
    </row>
    <row r="219" spans="1:20" ht="18" hidden="1" x14ac:dyDescent="0.6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>(Table1[[#This Row],[pledged]]/Table1[[#This Row],[goal]])*100</f>
        <v>11.943</v>
      </c>
      <c r="P219" s="9">
        <f>Table1[[#This Row],[pledged]]/Table1[[#This Row],[backers_count]]</f>
        <v>314.28947368421052</v>
      </c>
      <c r="Q219" s="4" t="str">
        <f>MID(Table1[[#This Row],[Category and Sub-Category]],SEARCH("/", N219) +1, 20)</f>
        <v>drama</v>
      </c>
      <c r="R219" s="4" t="str">
        <f t="shared" si="6"/>
        <v>film &amp; video</v>
      </c>
      <c r="S219" s="14">
        <f>Table1[[#This Row],[Date Ended Conversion]]+Table1[[#This Row],[Date Ended Conversion]]</f>
        <v>84003.281226851861</v>
      </c>
      <c r="T219" s="14">
        <f t="shared" si="7"/>
        <v>42001.64061342593</v>
      </c>
    </row>
    <row r="220" spans="1:20" ht="90" hidden="1" x14ac:dyDescent="0.6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>(Table1[[#This Row],[pledged]]/Table1[[#This Row],[goal]])*100</f>
        <v>2</v>
      </c>
      <c r="P220" s="9">
        <f>Table1[[#This Row],[pledged]]/Table1[[#This Row],[backers_count]]</f>
        <v>100</v>
      </c>
      <c r="Q220" s="4" t="str">
        <f>MID(Table1[[#This Row],[Category and Sub-Category]],SEARCH("/", N220) +1, 20)</f>
        <v>drama</v>
      </c>
      <c r="R220" s="4" t="str">
        <f t="shared" si="6"/>
        <v>film &amp; video</v>
      </c>
      <c r="S220" s="14">
        <f>Table1[[#This Row],[Date Ended Conversion]]+Table1[[#This Row],[Date Ended Conversion]]</f>
        <v>84279.256689814822</v>
      </c>
      <c r="T220" s="14">
        <f t="shared" si="7"/>
        <v>42139.628344907411</v>
      </c>
    </row>
    <row r="221" spans="1:20" ht="54" hidden="1" x14ac:dyDescent="0.6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>(Table1[[#This Row],[pledged]]/Table1[[#This Row],[goal]])*100</f>
        <v>17.630000000000003</v>
      </c>
      <c r="P221" s="9">
        <f>Table1[[#This Row],[pledged]]/Table1[[#This Row],[backers_count]]</f>
        <v>115.98684210526316</v>
      </c>
      <c r="Q221" s="4" t="str">
        <f>MID(Table1[[#This Row],[Category and Sub-Category]],SEARCH("/", N221) +1, 20)</f>
        <v>drama</v>
      </c>
      <c r="R221" s="4" t="str">
        <f t="shared" si="6"/>
        <v>film &amp; video</v>
      </c>
      <c r="S221" s="14">
        <f>Table1[[#This Row],[Date Ended Conversion]]+Table1[[#This Row],[Date Ended Conversion]]</f>
        <v>84922.58194444445</v>
      </c>
      <c r="T221" s="14">
        <f t="shared" si="7"/>
        <v>42461.290972222225</v>
      </c>
    </row>
    <row r="222" spans="1:20" ht="72" hidden="1" x14ac:dyDescent="0.6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>(Table1[[#This Row],[pledged]]/Table1[[#This Row],[goal]])*100</f>
        <v>0.72</v>
      </c>
      <c r="P222" s="9">
        <f>Table1[[#This Row],[pledged]]/Table1[[#This Row],[backers_count]]</f>
        <v>120</v>
      </c>
      <c r="Q222" s="4" t="str">
        <f>MID(Table1[[#This Row],[Category and Sub-Category]],SEARCH("/", N222) +1, 20)</f>
        <v>drama</v>
      </c>
      <c r="R222" s="4" t="str">
        <f t="shared" si="6"/>
        <v>film &amp; video</v>
      </c>
      <c r="S222" s="14">
        <f>Table1[[#This Row],[Date Ended Conversion]]+Table1[[#This Row],[Date Ended Conversion]]</f>
        <v>84473.674999999988</v>
      </c>
      <c r="T222" s="14">
        <f t="shared" si="7"/>
        <v>42236.837499999994</v>
      </c>
    </row>
    <row r="223" spans="1:20" ht="36" hidden="1" x14ac:dyDescent="0.6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>(Table1[[#This Row],[pledged]]/Table1[[#This Row],[goal]])*100</f>
        <v>0</v>
      </c>
      <c r="P223" s="9" t="e">
        <f>Table1[[#This Row],[pledged]]/Table1[[#This Row],[backers_count]]</f>
        <v>#DIV/0!</v>
      </c>
      <c r="Q223" s="4" t="str">
        <f>MID(Table1[[#This Row],[Category and Sub-Category]],SEARCH("/", N223) +1, 20)</f>
        <v>drama</v>
      </c>
      <c r="R223" s="4" t="str">
        <f t="shared" si="6"/>
        <v>film &amp; video</v>
      </c>
      <c r="S223" s="14">
        <f>Table1[[#This Row],[Date Ended Conversion]]+Table1[[#This Row],[Date Ended Conversion]]</f>
        <v>84183.59175925926</v>
      </c>
      <c r="T223" s="14">
        <f t="shared" si="7"/>
        <v>42091.79587962963</v>
      </c>
    </row>
    <row r="224" spans="1:20" ht="72" hidden="1" x14ac:dyDescent="0.6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>(Table1[[#This Row],[pledged]]/Table1[[#This Row],[goal]])*100</f>
        <v>13</v>
      </c>
      <c r="P224" s="9">
        <f>Table1[[#This Row],[pledged]]/Table1[[#This Row],[backers_count]]</f>
        <v>65</v>
      </c>
      <c r="Q224" s="4" t="str">
        <f>MID(Table1[[#This Row],[Category and Sub-Category]],SEARCH("/", N224) +1, 20)</f>
        <v>drama</v>
      </c>
      <c r="R224" s="4" t="str">
        <f t="shared" si="6"/>
        <v>film &amp; video</v>
      </c>
      <c r="S224" s="14">
        <f>Table1[[#This Row],[Date Ended Conversion]]+Table1[[#This Row],[Date Ended Conversion]]</f>
        <v>84180.220833333326</v>
      </c>
      <c r="T224" s="14">
        <f t="shared" si="7"/>
        <v>42090.110416666663</v>
      </c>
    </row>
    <row r="225" spans="1:20" ht="72" hidden="1" x14ac:dyDescent="0.6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>(Table1[[#This Row],[pledged]]/Table1[[#This Row],[goal]])*100</f>
        <v>0</v>
      </c>
      <c r="P225" s="9" t="e">
        <f>Table1[[#This Row],[pledged]]/Table1[[#This Row],[backers_count]]</f>
        <v>#DIV/0!</v>
      </c>
      <c r="Q225" s="4" t="str">
        <f>MID(Table1[[#This Row],[Category and Sub-Category]],SEARCH("/", N225) +1, 20)</f>
        <v>drama</v>
      </c>
      <c r="R225" s="4" t="str">
        <f t="shared" si="6"/>
        <v>film &amp; video</v>
      </c>
      <c r="S225" s="14">
        <f>Table1[[#This Row],[Date Ended Conversion]]+Table1[[#This Row],[Date Ended Conversion]]</f>
        <v>85024.090277777781</v>
      </c>
      <c r="T225" s="14">
        <f t="shared" si="7"/>
        <v>42512.045138888891</v>
      </c>
    </row>
    <row r="226" spans="1:20" ht="90" hidden="1" x14ac:dyDescent="0.6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>(Table1[[#This Row],[pledged]]/Table1[[#This Row],[goal]])*100</f>
        <v>0</v>
      </c>
      <c r="P226" s="9" t="e">
        <f>Table1[[#This Row],[pledged]]/Table1[[#This Row],[backers_count]]</f>
        <v>#DIV/0!</v>
      </c>
      <c r="Q226" s="4" t="str">
        <f>MID(Table1[[#This Row],[Category and Sub-Category]],SEARCH("/", N226) +1, 20)</f>
        <v>drama</v>
      </c>
      <c r="R226" s="4" t="str">
        <f t="shared" si="6"/>
        <v>film &amp; video</v>
      </c>
      <c r="S226" s="14">
        <f>Table1[[#This Row],[Date Ended Conversion]]+Table1[[#This Row],[Date Ended Conversion]]</f>
        <v>84390.470509259263</v>
      </c>
      <c r="T226" s="14">
        <f t="shared" si="7"/>
        <v>42195.235254629632</v>
      </c>
    </row>
    <row r="227" spans="1:20" ht="72" hidden="1" x14ac:dyDescent="0.6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>(Table1[[#This Row],[pledged]]/Table1[[#This Row],[goal]])*100</f>
        <v>0</v>
      </c>
      <c r="P227" s="9" t="e">
        <f>Table1[[#This Row],[pledged]]/Table1[[#This Row],[backers_count]]</f>
        <v>#DIV/0!</v>
      </c>
      <c r="Q227" s="4" t="str">
        <f>MID(Table1[[#This Row],[Category and Sub-Category]],SEARCH("/", N227) +1, 20)</f>
        <v>drama</v>
      </c>
      <c r="R227" s="4" t="str">
        <f t="shared" si="6"/>
        <v>film &amp; video</v>
      </c>
      <c r="S227" s="14">
        <f>Table1[[#This Row],[Date Ended Conversion]]+Table1[[#This Row],[Date Ended Conversion]]</f>
        <v>84937.839212962965</v>
      </c>
      <c r="T227" s="14">
        <f t="shared" si="7"/>
        <v>42468.919606481482</v>
      </c>
    </row>
    <row r="228" spans="1:20" ht="54" hidden="1" x14ac:dyDescent="0.6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>(Table1[[#This Row],[pledged]]/Table1[[#This Row],[goal]])*100</f>
        <v>0.86206896551724133</v>
      </c>
      <c r="P228" s="9">
        <f>Table1[[#This Row],[pledged]]/Table1[[#This Row],[backers_count]]</f>
        <v>125</v>
      </c>
      <c r="Q228" s="4" t="str">
        <f>MID(Table1[[#This Row],[Category and Sub-Category]],SEARCH("/", N228) +1, 20)</f>
        <v>drama</v>
      </c>
      <c r="R228" s="4" t="str">
        <f t="shared" si="6"/>
        <v>film &amp; video</v>
      </c>
      <c r="S228" s="14">
        <f>Table1[[#This Row],[Date Ended Conversion]]+Table1[[#This Row],[Date Ended Conversion]]</f>
        <v>84310.790277777778</v>
      </c>
      <c r="T228" s="14">
        <f t="shared" si="7"/>
        <v>42155.395138888889</v>
      </c>
    </row>
    <row r="229" spans="1:20" ht="72" hidden="1" x14ac:dyDescent="0.6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>(Table1[[#This Row],[pledged]]/Table1[[#This Row],[goal]])*100</f>
        <v>0</v>
      </c>
      <c r="P229" s="9" t="e">
        <f>Table1[[#This Row],[pledged]]/Table1[[#This Row],[backers_count]]</f>
        <v>#DIV/0!</v>
      </c>
      <c r="Q229" s="4" t="str">
        <f>MID(Table1[[#This Row],[Category and Sub-Category]],SEARCH("/", N229) +1, 20)</f>
        <v>drama</v>
      </c>
      <c r="R229" s="4" t="str">
        <f t="shared" si="6"/>
        <v>film &amp; video</v>
      </c>
      <c r="S229" s="14">
        <f>Table1[[#This Row],[Date Ended Conversion]]+Table1[[#This Row],[Date Ended Conversion]]</f>
        <v>84389.787986111114</v>
      </c>
      <c r="T229" s="14">
        <f t="shared" si="7"/>
        <v>42194.893993055557</v>
      </c>
    </row>
    <row r="230" spans="1:20" ht="36" hidden="1" x14ac:dyDescent="0.6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>(Table1[[#This Row],[pledged]]/Table1[[#This Row],[goal]])*100</f>
        <v>0</v>
      </c>
      <c r="P230" s="9" t="e">
        <f>Table1[[#This Row],[pledged]]/Table1[[#This Row],[backers_count]]</f>
        <v>#DIV/0!</v>
      </c>
      <c r="Q230" s="4" t="str">
        <f>MID(Table1[[#This Row],[Category and Sub-Category]],SEARCH("/", N230) +1, 20)</f>
        <v>drama</v>
      </c>
      <c r="R230" s="4" t="str">
        <f t="shared" si="6"/>
        <v>film &amp; video</v>
      </c>
      <c r="S230" s="14">
        <f>Table1[[#This Row],[Date Ended Conversion]]+Table1[[#This Row],[Date Ended Conversion]]</f>
        <v>84313.372800925921</v>
      </c>
      <c r="T230" s="14">
        <f t="shared" si="7"/>
        <v>42156.686400462961</v>
      </c>
    </row>
    <row r="231" spans="1:20" ht="72" hidden="1" x14ac:dyDescent="0.6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>(Table1[[#This Row],[pledged]]/Table1[[#This Row],[goal]])*100</f>
        <v>0</v>
      </c>
      <c r="P231" s="9" t="e">
        <f>Table1[[#This Row],[pledged]]/Table1[[#This Row],[backers_count]]</f>
        <v>#DIV/0!</v>
      </c>
      <c r="Q231" s="4" t="str">
        <f>MID(Table1[[#This Row],[Category and Sub-Category]],SEARCH("/", N231) +1, 20)</f>
        <v>drama</v>
      </c>
      <c r="R231" s="4" t="str">
        <f t="shared" si="6"/>
        <v>film &amp; video</v>
      </c>
      <c r="S231" s="14">
        <f>Table1[[#This Row],[Date Ended Conversion]]+Table1[[#This Row],[Date Ended Conversion]]</f>
        <v>84827.867986111116</v>
      </c>
      <c r="T231" s="14">
        <f t="shared" si="7"/>
        <v>42413.933993055558</v>
      </c>
    </row>
    <row r="232" spans="1:20" ht="72" hidden="1" x14ac:dyDescent="0.6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>(Table1[[#This Row],[pledged]]/Table1[[#This Row],[goal]])*100</f>
        <v>0.4</v>
      </c>
      <c r="P232" s="9">
        <f>Table1[[#This Row],[pledged]]/Table1[[#This Row],[backers_count]]</f>
        <v>30</v>
      </c>
      <c r="Q232" s="4" t="str">
        <f>MID(Table1[[#This Row],[Category and Sub-Category]],SEARCH("/", N232) +1, 20)</f>
        <v>drama</v>
      </c>
      <c r="R232" s="4" t="str">
        <f t="shared" si="6"/>
        <v>film &amp; video</v>
      </c>
      <c r="S232" s="14">
        <f>Table1[[#This Row],[Date Ended Conversion]]+Table1[[#This Row],[Date Ended Conversion]]</f>
        <v>84319.554421296285</v>
      </c>
      <c r="T232" s="14">
        <f t="shared" si="7"/>
        <v>42159.777210648142</v>
      </c>
    </row>
    <row r="233" spans="1:20" ht="72" hidden="1" x14ac:dyDescent="0.6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>(Table1[[#This Row],[pledged]]/Table1[[#This Row],[goal]])*100</f>
        <v>0</v>
      </c>
      <c r="P233" s="9" t="e">
        <f>Table1[[#This Row],[pledged]]/Table1[[#This Row],[backers_count]]</f>
        <v>#DIV/0!</v>
      </c>
      <c r="Q233" s="4" t="str">
        <f>MID(Table1[[#This Row],[Category and Sub-Category]],SEARCH("/", N233) +1, 20)</f>
        <v>drama</v>
      </c>
      <c r="R233" s="4" t="str">
        <f t="shared" si="6"/>
        <v>film &amp; video</v>
      </c>
      <c r="S233" s="14">
        <f>Table1[[#This Row],[Date Ended Conversion]]+Table1[[#This Row],[Date Ended Conversion]]</f>
        <v>84743.917847222227</v>
      </c>
      <c r="T233" s="14">
        <f t="shared" si="7"/>
        <v>42371.958923611113</v>
      </c>
    </row>
    <row r="234" spans="1:20" ht="72" hidden="1" x14ac:dyDescent="0.6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>(Table1[[#This Row],[pledged]]/Table1[[#This Row],[goal]])*100</f>
        <v>2.75</v>
      </c>
      <c r="P234" s="9">
        <f>Table1[[#This Row],[pledged]]/Table1[[#This Row],[backers_count]]</f>
        <v>15.714285714285714</v>
      </c>
      <c r="Q234" s="4" t="str">
        <f>MID(Table1[[#This Row],[Category and Sub-Category]],SEARCH("/", N234) +1, 20)</f>
        <v>drama</v>
      </c>
      <c r="R234" s="4" t="str">
        <f t="shared" si="6"/>
        <v>film &amp; video</v>
      </c>
      <c r="S234" s="14">
        <f>Table1[[#This Row],[Date Ended Conversion]]+Table1[[#This Row],[Date Ended Conversion]]</f>
        <v>84125.65152777778</v>
      </c>
      <c r="T234" s="14">
        <f t="shared" si="7"/>
        <v>42062.82576388889</v>
      </c>
    </row>
    <row r="235" spans="1:20" ht="72" hidden="1" x14ac:dyDescent="0.6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>(Table1[[#This Row],[pledged]]/Table1[[#This Row],[goal]])*100</f>
        <v>0</v>
      </c>
      <c r="P235" s="9" t="e">
        <f>Table1[[#This Row],[pledged]]/Table1[[#This Row],[backers_count]]</f>
        <v>#DIV/0!</v>
      </c>
      <c r="Q235" s="4" t="str">
        <f>MID(Table1[[#This Row],[Category and Sub-Category]],SEARCH("/", N235) +1, 20)</f>
        <v>drama</v>
      </c>
      <c r="R235" s="4" t="str">
        <f t="shared" si="6"/>
        <v>film &amp; video</v>
      </c>
      <c r="S235" s="14">
        <f>Table1[[#This Row],[Date Ended Conversion]]+Table1[[#This Row],[Date Ended Conversion]]</f>
        <v>85285.823425925919</v>
      </c>
      <c r="T235" s="14">
        <f t="shared" si="7"/>
        <v>42642.911712962959</v>
      </c>
    </row>
    <row r="236" spans="1:20" ht="72" hidden="1" x14ac:dyDescent="0.6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>(Table1[[#This Row],[pledged]]/Table1[[#This Row],[goal]])*100</f>
        <v>40.1</v>
      </c>
      <c r="P236" s="9">
        <f>Table1[[#This Row],[pledged]]/Table1[[#This Row],[backers_count]]</f>
        <v>80.2</v>
      </c>
      <c r="Q236" s="4" t="str">
        <f>MID(Table1[[#This Row],[Category and Sub-Category]],SEARCH("/", N236) +1, 20)</f>
        <v>drama</v>
      </c>
      <c r="R236" s="4" t="str">
        <f t="shared" si="6"/>
        <v>film &amp; video</v>
      </c>
      <c r="S236" s="14">
        <f>Table1[[#This Row],[Date Ended Conversion]]+Table1[[#This Row],[Date Ended Conversion]]</f>
        <v>84352.070810185192</v>
      </c>
      <c r="T236" s="14">
        <f t="shared" si="7"/>
        <v>42176.035405092596</v>
      </c>
    </row>
    <row r="237" spans="1:20" ht="54" hidden="1" x14ac:dyDescent="0.6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>(Table1[[#This Row],[pledged]]/Table1[[#This Row],[goal]])*100</f>
        <v>0</v>
      </c>
      <c r="P237" s="9" t="e">
        <f>Table1[[#This Row],[pledged]]/Table1[[#This Row],[backers_count]]</f>
        <v>#DIV/0!</v>
      </c>
      <c r="Q237" s="4" t="str">
        <f>MID(Table1[[#This Row],[Category and Sub-Category]],SEARCH("/", N237) +1, 20)</f>
        <v>drama</v>
      </c>
      <c r="R237" s="4" t="str">
        <f t="shared" si="6"/>
        <v>film &amp; video</v>
      </c>
      <c r="S237" s="14">
        <f>Table1[[#This Row],[Date Ended Conversion]]+Table1[[#This Row],[Date Ended Conversion]]</f>
        <v>84389.817060185189</v>
      </c>
      <c r="T237" s="14">
        <f t="shared" si="7"/>
        <v>42194.908530092594</v>
      </c>
    </row>
    <row r="238" spans="1:20" ht="72" hidden="1" x14ac:dyDescent="0.6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>(Table1[[#This Row],[pledged]]/Table1[[#This Row],[goal]])*100</f>
        <v>0</v>
      </c>
      <c r="P238" s="9" t="e">
        <f>Table1[[#This Row],[pledged]]/Table1[[#This Row],[backers_count]]</f>
        <v>#DIV/0!</v>
      </c>
      <c r="Q238" s="4" t="str">
        <f>MID(Table1[[#This Row],[Category and Sub-Category]],SEARCH("/", N238) +1, 20)</f>
        <v>drama</v>
      </c>
      <c r="R238" s="4" t="str">
        <f t="shared" si="6"/>
        <v>film &amp; video</v>
      </c>
      <c r="S238" s="14">
        <f>Table1[[#This Row],[Date Ended Conversion]]+Table1[[#This Row],[Date Ended Conversion]]</f>
        <v>84748</v>
      </c>
      <c r="T238" s="14">
        <f t="shared" si="7"/>
        <v>42374</v>
      </c>
    </row>
    <row r="239" spans="1:20" ht="36" hidden="1" x14ac:dyDescent="0.6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>(Table1[[#This Row],[pledged]]/Table1[[#This Row],[goal]])*100</f>
        <v>0.33333333333333337</v>
      </c>
      <c r="P239" s="9">
        <f>Table1[[#This Row],[pledged]]/Table1[[#This Row],[backers_count]]</f>
        <v>50</v>
      </c>
      <c r="Q239" s="4" t="str">
        <f>MID(Table1[[#This Row],[Category and Sub-Category]],SEARCH("/", N239) +1, 20)</f>
        <v>drama</v>
      </c>
      <c r="R239" s="4" t="str">
        <f t="shared" si="6"/>
        <v>film &amp; video</v>
      </c>
      <c r="S239" s="14">
        <f>Table1[[#This Row],[Date Ended Conversion]]+Table1[[#This Row],[Date Ended Conversion]]</f>
        <v>84875.154374999998</v>
      </c>
      <c r="T239" s="14">
        <f t="shared" si="7"/>
        <v>42437.577187499999</v>
      </c>
    </row>
    <row r="240" spans="1:20" ht="72" hidden="1" x14ac:dyDescent="0.6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>(Table1[[#This Row],[pledged]]/Table1[[#This Row],[goal]])*100</f>
        <v>0</v>
      </c>
      <c r="P240" s="9" t="e">
        <f>Table1[[#This Row],[pledged]]/Table1[[#This Row],[backers_count]]</f>
        <v>#DIV/0!</v>
      </c>
      <c r="Q240" s="4" t="str">
        <f>MID(Table1[[#This Row],[Category and Sub-Category]],SEARCH("/", N240) +1, 20)</f>
        <v>drama</v>
      </c>
      <c r="R240" s="4" t="str">
        <f t="shared" si="6"/>
        <v>film &amp; video</v>
      </c>
      <c r="S240" s="14">
        <f>Table1[[#This Row],[Date Ended Conversion]]+Table1[[#This Row],[Date Ended Conversion]]</f>
        <v>85468.75</v>
      </c>
      <c r="T240" s="14">
        <f t="shared" si="7"/>
        <v>42734.375</v>
      </c>
    </row>
    <row r="241" spans="1:20" ht="72" hidden="1" x14ac:dyDescent="0.6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>(Table1[[#This Row],[pledged]]/Table1[[#This Row],[goal]])*100</f>
        <v>25</v>
      </c>
      <c r="P241" s="9">
        <f>Table1[[#This Row],[pledged]]/Table1[[#This Row],[backers_count]]</f>
        <v>50</v>
      </c>
      <c r="Q241" s="4" t="str">
        <f>MID(Table1[[#This Row],[Category and Sub-Category]],SEARCH("/", N241) +1, 20)</f>
        <v>drama</v>
      </c>
      <c r="R241" s="4" t="str">
        <f t="shared" si="6"/>
        <v>film &amp; video</v>
      </c>
      <c r="S241" s="14">
        <f>Table1[[#This Row],[Date Ended Conversion]]+Table1[[#This Row],[Date Ended Conversion]]</f>
        <v>84633</v>
      </c>
      <c r="T241" s="14">
        <f t="shared" si="7"/>
        <v>42316.5</v>
      </c>
    </row>
    <row r="242" spans="1:20" ht="72" hidden="1" x14ac:dyDescent="0.6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>(Table1[[#This Row],[pledged]]/Table1[[#This Row],[goal]])*100</f>
        <v>107.63413333333334</v>
      </c>
      <c r="P242" s="9">
        <f>Table1[[#This Row],[pledged]]/Table1[[#This Row],[backers_count]]</f>
        <v>117.84759124087591</v>
      </c>
      <c r="Q242" s="4" t="str">
        <f>MID(Table1[[#This Row],[Category and Sub-Category]],SEARCH("/", N242) +1, 20)</f>
        <v>documentary</v>
      </c>
      <c r="R242" s="4" t="str">
        <f t="shared" si="6"/>
        <v>film &amp; video</v>
      </c>
      <c r="S242" s="14">
        <f>Table1[[#This Row],[Date Ended Conversion]]+Table1[[#This Row],[Date Ended Conversion]]</f>
        <v>82799.416921296302</v>
      </c>
      <c r="T242" s="14">
        <f t="shared" si="7"/>
        <v>41399.708460648151</v>
      </c>
    </row>
    <row r="243" spans="1:20" ht="72" hidden="1" x14ac:dyDescent="0.6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>(Table1[[#This Row],[pledged]]/Table1[[#This Row],[goal]])*100</f>
        <v>112.63736263736264</v>
      </c>
      <c r="P243" s="9">
        <f>Table1[[#This Row],[pledged]]/Table1[[#This Row],[backers_count]]</f>
        <v>109.04255319148936</v>
      </c>
      <c r="Q243" s="4" t="str">
        <f>MID(Table1[[#This Row],[Category and Sub-Category]],SEARCH("/", N243) +1, 20)</f>
        <v>documentary</v>
      </c>
      <c r="R243" s="4" t="str">
        <f t="shared" si="6"/>
        <v>film &amp; video</v>
      </c>
      <c r="S243" s="14">
        <f>Table1[[#This Row],[Date Ended Conversion]]+Table1[[#This Row],[Date Ended Conversion]]</f>
        <v>83989.395925925928</v>
      </c>
      <c r="T243" s="14">
        <f t="shared" si="7"/>
        <v>41994.697962962964</v>
      </c>
    </row>
    <row r="244" spans="1:20" ht="72" hidden="1" x14ac:dyDescent="0.6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>(Table1[[#This Row],[pledged]]/Table1[[#This Row],[goal]])*100</f>
        <v>113.46153846153845</v>
      </c>
      <c r="P244" s="9">
        <f>Table1[[#This Row],[pledged]]/Table1[[#This Row],[backers_count]]</f>
        <v>73.019801980198025</v>
      </c>
      <c r="Q244" s="4" t="str">
        <f>MID(Table1[[#This Row],[Category and Sub-Category]],SEARCH("/", N244) +1, 20)</f>
        <v>documentary</v>
      </c>
      <c r="R244" s="4" t="str">
        <f t="shared" si="6"/>
        <v>film &amp; video</v>
      </c>
      <c r="S244" s="14">
        <f>Table1[[#This Row],[Date Ended Conversion]]+Table1[[#This Row],[Date Ended Conversion]]</f>
        <v>81794.985879629632</v>
      </c>
      <c r="T244" s="14">
        <f t="shared" si="7"/>
        <v>40897.492939814816</v>
      </c>
    </row>
    <row r="245" spans="1:20" ht="72" hidden="1" x14ac:dyDescent="0.6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>(Table1[[#This Row],[pledged]]/Table1[[#This Row],[goal]])*100</f>
        <v>102.592</v>
      </c>
      <c r="P245" s="9">
        <f>Table1[[#This Row],[pledged]]/Table1[[#This Row],[backers_count]]</f>
        <v>78.195121951219505</v>
      </c>
      <c r="Q245" s="4" t="str">
        <f>MID(Table1[[#This Row],[Category and Sub-Category]],SEARCH("/", N245) +1, 20)</f>
        <v>documentary</v>
      </c>
      <c r="R245" s="4" t="str">
        <f t="shared" si="6"/>
        <v>film &amp; video</v>
      </c>
      <c r="S245" s="14">
        <f>Table1[[#This Row],[Date Ended Conversion]]+Table1[[#This Row],[Date Ended Conversion]]</f>
        <v>83384.095000000001</v>
      </c>
      <c r="T245" s="14">
        <f t="shared" si="7"/>
        <v>41692.047500000001</v>
      </c>
    </row>
    <row r="246" spans="1:20" ht="90" hidden="1" x14ac:dyDescent="0.6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>(Table1[[#This Row],[pledged]]/Table1[[#This Row],[goal]])*100</f>
        <v>113.75714285714287</v>
      </c>
      <c r="P246" s="9">
        <f>Table1[[#This Row],[pledged]]/Table1[[#This Row],[backers_count]]</f>
        <v>47.398809523809526</v>
      </c>
      <c r="Q246" s="4" t="str">
        <f>MID(Table1[[#This Row],[Category and Sub-Category]],SEARCH("/", N246) +1, 20)</f>
        <v>documentary</v>
      </c>
      <c r="R246" s="4" t="str">
        <f t="shared" si="6"/>
        <v>film &amp; video</v>
      </c>
      <c r="S246" s="14">
        <f>Table1[[#This Row],[Date Ended Conversion]]+Table1[[#This Row],[Date Ended Conversion]]</f>
        <v>80506.59166666666</v>
      </c>
      <c r="T246" s="14">
        <f t="shared" si="7"/>
        <v>40253.29583333333</v>
      </c>
    </row>
    <row r="247" spans="1:20" ht="72" hidden="1" x14ac:dyDescent="0.6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>(Table1[[#This Row],[pledged]]/Table1[[#This Row],[goal]])*100</f>
        <v>103.71999999999998</v>
      </c>
      <c r="P247" s="9">
        <f>Table1[[#This Row],[pledged]]/Table1[[#This Row],[backers_count]]</f>
        <v>54.020833333333336</v>
      </c>
      <c r="Q247" s="4" t="str">
        <f>MID(Table1[[#This Row],[Category and Sub-Category]],SEARCH("/", N247) +1, 20)</f>
        <v>documentary</v>
      </c>
      <c r="R247" s="4" t="str">
        <f t="shared" si="6"/>
        <v>film &amp; video</v>
      </c>
      <c r="S247" s="14">
        <f>Table1[[#This Row],[Date Ended Conversion]]+Table1[[#This Row],[Date Ended Conversion]]</f>
        <v>82274.106134259258</v>
      </c>
      <c r="T247" s="14">
        <f t="shared" si="7"/>
        <v>41137.053067129629</v>
      </c>
    </row>
    <row r="248" spans="1:20" ht="72" hidden="1" x14ac:dyDescent="0.6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>(Table1[[#This Row],[pledged]]/Table1[[#This Row],[goal]])*100</f>
        <v>305.46000000000004</v>
      </c>
      <c r="P248" s="9">
        <f>Table1[[#This Row],[pledged]]/Table1[[#This Row],[backers_count]]</f>
        <v>68.488789237668158</v>
      </c>
      <c r="Q248" s="4" t="str">
        <f>MID(Table1[[#This Row],[Category and Sub-Category]],SEARCH("/", N248) +1, 20)</f>
        <v>documentary</v>
      </c>
      <c r="R248" s="4" t="str">
        <f t="shared" si="6"/>
        <v>film &amp; video</v>
      </c>
      <c r="S248" s="14">
        <f>Table1[[#This Row],[Date Ended Conversion]]+Table1[[#This Row],[Date Ended Conversion]]</f>
        <v>81060.810300925921</v>
      </c>
      <c r="T248" s="14">
        <f t="shared" si="7"/>
        <v>40530.405150462961</v>
      </c>
    </row>
    <row r="249" spans="1:20" ht="90" hidden="1" x14ac:dyDescent="0.6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>(Table1[[#This Row],[pledged]]/Table1[[#This Row],[goal]])*100</f>
        <v>134.1</v>
      </c>
      <c r="P249" s="9">
        <f>Table1[[#This Row],[pledged]]/Table1[[#This Row],[backers_count]]</f>
        <v>108.14516129032258</v>
      </c>
      <c r="Q249" s="4" t="str">
        <f>MID(Table1[[#This Row],[Category and Sub-Category]],SEARCH("/", N249) +1, 20)</f>
        <v>documentary</v>
      </c>
      <c r="R249" s="4" t="str">
        <f t="shared" si="6"/>
        <v>film &amp; video</v>
      </c>
      <c r="S249" s="14">
        <f>Table1[[#This Row],[Date Ended Conversion]]+Table1[[#This Row],[Date Ended Conversion]]</f>
        <v>80934.304166666669</v>
      </c>
      <c r="T249" s="14">
        <f t="shared" si="7"/>
        <v>40467.152083333334</v>
      </c>
    </row>
    <row r="250" spans="1:20" ht="72" hidden="1" x14ac:dyDescent="0.6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>(Table1[[#This Row],[pledged]]/Table1[[#This Row],[goal]])*100</f>
        <v>101.33294117647058</v>
      </c>
      <c r="P250" s="9">
        <f>Table1[[#This Row],[pledged]]/Table1[[#This Row],[backers_count]]</f>
        <v>589.95205479452056</v>
      </c>
      <c r="Q250" s="4" t="str">
        <f>MID(Table1[[#This Row],[Category and Sub-Category]],SEARCH("/", N250) +1, 20)</f>
        <v>documentary</v>
      </c>
      <c r="R250" s="4" t="str">
        <f t="shared" si="6"/>
        <v>film &amp; video</v>
      </c>
      <c r="S250" s="14">
        <f>Table1[[#This Row],[Date Ended Conversion]]+Table1[[#This Row],[Date Ended Conversion]]</f>
        <v>81831.548819444448</v>
      </c>
      <c r="T250" s="14">
        <f t="shared" si="7"/>
        <v>40915.774409722224</v>
      </c>
    </row>
    <row r="251" spans="1:20" ht="90" hidden="1" x14ac:dyDescent="0.6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>(Table1[[#This Row],[pledged]]/Table1[[#This Row],[goal]])*100</f>
        <v>112.92</v>
      </c>
      <c r="P251" s="9">
        <f>Table1[[#This Row],[pledged]]/Table1[[#This Row],[backers_count]]</f>
        <v>48.051063829787232</v>
      </c>
      <c r="Q251" s="4" t="str">
        <f>MID(Table1[[#This Row],[Category and Sub-Category]],SEARCH("/", N251) +1, 20)</f>
        <v>documentary</v>
      </c>
      <c r="R251" s="4" t="str">
        <f t="shared" si="6"/>
        <v>film &amp; video</v>
      </c>
      <c r="S251" s="14">
        <f>Table1[[#This Row],[Date Ended Conversion]]+Table1[[#This Row],[Date Ended Conversion]]</f>
        <v>80825.472222222219</v>
      </c>
      <c r="T251" s="14">
        <f t="shared" si="7"/>
        <v>40412.736111111109</v>
      </c>
    </row>
    <row r="252" spans="1:20" ht="72" hidden="1" x14ac:dyDescent="0.6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>(Table1[[#This Row],[pledged]]/Table1[[#This Row],[goal]])*100</f>
        <v>105.58333333333334</v>
      </c>
      <c r="P252" s="9">
        <f>Table1[[#This Row],[pledged]]/Table1[[#This Row],[backers_count]]</f>
        <v>72.482837528604122</v>
      </c>
      <c r="Q252" s="4" t="str">
        <f>MID(Table1[[#This Row],[Category and Sub-Category]],SEARCH("/", N252) +1, 20)</f>
        <v>documentary</v>
      </c>
      <c r="R252" s="4" t="str">
        <f t="shared" si="6"/>
        <v>film &amp; video</v>
      </c>
      <c r="S252" s="14">
        <f>Table1[[#This Row],[Date Ended Conversion]]+Table1[[#This Row],[Date Ended Conversion]]</f>
        <v>82863.131736111114</v>
      </c>
      <c r="T252" s="14">
        <f t="shared" si="7"/>
        <v>41431.565868055557</v>
      </c>
    </row>
    <row r="253" spans="1:20" ht="72" hidden="1" x14ac:dyDescent="0.6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>(Table1[[#This Row],[pledged]]/Table1[[#This Row],[goal]])*100</f>
        <v>125.57142857142858</v>
      </c>
      <c r="P253" s="9">
        <f>Table1[[#This Row],[pledged]]/Table1[[#This Row],[backers_count]]</f>
        <v>57.077922077922075</v>
      </c>
      <c r="Q253" s="4" t="str">
        <f>MID(Table1[[#This Row],[Category and Sub-Category]],SEARCH("/", N253) +1, 20)</f>
        <v>documentary</v>
      </c>
      <c r="R253" s="4" t="str">
        <f t="shared" si="6"/>
        <v>film &amp; video</v>
      </c>
      <c r="S253" s="14">
        <f>Table1[[#This Row],[Date Ended Conversion]]+Table1[[#This Row],[Date Ended Conversion]]</f>
        <v>82091.583333333328</v>
      </c>
      <c r="T253" s="14">
        <f t="shared" si="7"/>
        <v>41045.791666666664</v>
      </c>
    </row>
    <row r="254" spans="1:20" ht="54" hidden="1" x14ac:dyDescent="0.6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>(Table1[[#This Row],[pledged]]/Table1[[#This Row],[goal]])*100</f>
        <v>184.56</v>
      </c>
      <c r="P254" s="9">
        <f>Table1[[#This Row],[pledged]]/Table1[[#This Row],[backers_count]]</f>
        <v>85.444444444444443</v>
      </c>
      <c r="Q254" s="4" t="str">
        <f>MID(Table1[[#This Row],[Category and Sub-Category]],SEARCH("/", N254) +1, 20)</f>
        <v>documentary</v>
      </c>
      <c r="R254" s="4" t="str">
        <f t="shared" si="6"/>
        <v>film &amp; video</v>
      </c>
      <c r="S254" s="14">
        <f>Table1[[#This Row],[Date Ended Conversion]]+Table1[[#This Row],[Date Ended Conversion]]</f>
        <v>80660.33194444445</v>
      </c>
      <c r="T254" s="14">
        <f t="shared" si="7"/>
        <v>40330.165972222225</v>
      </c>
    </row>
    <row r="255" spans="1:20" ht="72" hidden="1" x14ac:dyDescent="0.6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>(Table1[[#This Row],[pledged]]/Table1[[#This Row],[goal]])*100</f>
        <v>100.73333333333335</v>
      </c>
      <c r="P255" s="9">
        <f>Table1[[#This Row],[pledged]]/Table1[[#This Row],[backers_count]]</f>
        <v>215.85714285714286</v>
      </c>
      <c r="Q255" s="4" t="str">
        <f>MID(Table1[[#This Row],[Category and Sub-Category]],SEARCH("/", N255) +1, 20)</f>
        <v>documentary</v>
      </c>
      <c r="R255" s="4" t="str">
        <f t="shared" si="6"/>
        <v>film &amp; video</v>
      </c>
      <c r="S255" s="14">
        <f>Table1[[#This Row],[Date Ended Conversion]]+Table1[[#This Row],[Date Ended Conversion]]</f>
        <v>81909.301736111112</v>
      </c>
      <c r="T255" s="14">
        <f t="shared" si="7"/>
        <v>40954.650868055556</v>
      </c>
    </row>
    <row r="256" spans="1:20" ht="54" hidden="1" x14ac:dyDescent="0.6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>(Table1[[#This Row],[pledged]]/Table1[[#This Row],[goal]])*100</f>
        <v>116.94725</v>
      </c>
      <c r="P256" s="9">
        <f>Table1[[#This Row],[pledged]]/Table1[[#This Row],[backers_count]]</f>
        <v>89.38643312101911</v>
      </c>
      <c r="Q256" s="4" t="str">
        <f>MID(Table1[[#This Row],[Category and Sub-Category]],SEARCH("/", N256) +1, 20)</f>
        <v>documentary</v>
      </c>
      <c r="R256" s="4" t="str">
        <f t="shared" si="6"/>
        <v>film &amp; video</v>
      </c>
      <c r="S256" s="14">
        <f>Table1[[#This Row],[Date Ended Conversion]]+Table1[[#This Row],[Date Ended Conversion]]</f>
        <v>84588.166666666657</v>
      </c>
      <c r="T256" s="14">
        <f t="shared" si="7"/>
        <v>42294.083333333328</v>
      </c>
    </row>
    <row r="257" spans="1:20" ht="36" hidden="1" x14ac:dyDescent="0.6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>(Table1[[#This Row],[pledged]]/Table1[[#This Row],[goal]])*100</f>
        <v>106.73325</v>
      </c>
      <c r="P257" s="9">
        <f>Table1[[#This Row],[pledged]]/Table1[[#This Row],[backers_count]]</f>
        <v>45.418404255319146</v>
      </c>
      <c r="Q257" s="4" t="str">
        <f>MID(Table1[[#This Row],[Category and Sub-Category]],SEARCH("/", N257) +1, 20)</f>
        <v>documentary</v>
      </c>
      <c r="R257" s="4" t="str">
        <f t="shared" si="6"/>
        <v>film &amp; video</v>
      </c>
      <c r="S257" s="14">
        <f>Table1[[#This Row],[Date Ended Conversion]]+Table1[[#This Row],[Date Ended Conversion]]</f>
        <v>81236.969490740739</v>
      </c>
      <c r="T257" s="14">
        <f t="shared" si="7"/>
        <v>40618.48474537037</v>
      </c>
    </row>
    <row r="258" spans="1:20" ht="72" hidden="1" x14ac:dyDescent="0.6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>(Table1[[#This Row],[pledged]]/Table1[[#This Row],[goal]])*100</f>
        <v>139.1</v>
      </c>
      <c r="P258" s="9">
        <f>Table1[[#This Row],[pledged]]/Table1[[#This Row],[backers_count]]</f>
        <v>65.756363636363631</v>
      </c>
      <c r="Q258" s="4" t="str">
        <f>MID(Table1[[#This Row],[Category and Sub-Category]],SEARCH("/", N258) +1, 20)</f>
        <v>documentary</v>
      </c>
      <c r="R258" s="4" t="str">
        <f t="shared" ref="R258:R321" si="8">LEFT(N258,FIND("/",N258,1)-1)</f>
        <v>film &amp; video</v>
      </c>
      <c r="S258" s="14">
        <f>Table1[[#This Row],[Date Ended Conversion]]+Table1[[#This Row],[Date Ended Conversion]]</f>
        <v>82699.538587962961</v>
      </c>
      <c r="T258" s="14">
        <f t="shared" ref="T258:T321" si="9">(((I258/60)/60)/24)+DATE(1970,1,1)</f>
        <v>41349.769293981481</v>
      </c>
    </row>
    <row r="259" spans="1:20" ht="72" hidden="1" x14ac:dyDescent="0.6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>(Table1[[#This Row],[pledged]]/Table1[[#This Row],[goal]])*100</f>
        <v>106.72648571428572</v>
      </c>
      <c r="P259" s="9">
        <f>Table1[[#This Row],[pledged]]/Table1[[#This Row],[backers_count]]</f>
        <v>66.70405357142856</v>
      </c>
      <c r="Q259" s="4" t="str">
        <f>MID(Table1[[#This Row],[Category and Sub-Category]],SEARCH("/", N259) +1, 20)</f>
        <v>documentary</v>
      </c>
      <c r="R259" s="4" t="str">
        <f t="shared" si="8"/>
        <v>film &amp; video</v>
      </c>
      <c r="S259" s="14">
        <f>Table1[[#This Row],[Date Ended Conversion]]+Table1[[#This Row],[Date Ended Conversion]]</f>
        <v>85019.253750000003</v>
      </c>
      <c r="T259" s="14">
        <f t="shared" si="9"/>
        <v>42509.626875000002</v>
      </c>
    </row>
    <row r="260" spans="1:20" ht="72" hidden="1" x14ac:dyDescent="0.6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>(Table1[[#This Row],[pledged]]/Table1[[#This Row],[goal]])*100</f>
        <v>191.14</v>
      </c>
      <c r="P260" s="9">
        <f>Table1[[#This Row],[pledged]]/Table1[[#This Row],[backers_count]]</f>
        <v>83.345930232558146</v>
      </c>
      <c r="Q260" s="4" t="str">
        <f>MID(Table1[[#This Row],[Category and Sub-Category]],SEARCH("/", N260) +1, 20)</f>
        <v>documentary</v>
      </c>
      <c r="R260" s="4" t="str">
        <f t="shared" si="8"/>
        <v>film &amp; video</v>
      </c>
      <c r="S260" s="14">
        <f>Table1[[#This Row],[Date Ended Conversion]]+Table1[[#This Row],[Date Ended Conversion]]</f>
        <v>81424.103379629625</v>
      </c>
      <c r="T260" s="14">
        <f t="shared" si="9"/>
        <v>40712.051689814813</v>
      </c>
    </row>
    <row r="261" spans="1:20" ht="72" hidden="1" x14ac:dyDescent="0.6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>(Table1[[#This Row],[pledged]]/Table1[[#This Row],[goal]])*100</f>
        <v>131.93789333333334</v>
      </c>
      <c r="P261" s="9">
        <f>Table1[[#This Row],[pledged]]/Table1[[#This Row],[backers_count]]</f>
        <v>105.04609341825902</v>
      </c>
      <c r="Q261" s="4" t="str">
        <f>MID(Table1[[#This Row],[Category and Sub-Category]],SEARCH("/", N261) +1, 20)</f>
        <v>documentary</v>
      </c>
      <c r="R261" s="4" t="str">
        <f t="shared" si="8"/>
        <v>film &amp; video</v>
      </c>
      <c r="S261" s="14">
        <f>Table1[[#This Row],[Date Ended Conversion]]+Table1[[#This Row],[Date Ended Conversion]]</f>
        <v>84205.476134259254</v>
      </c>
      <c r="T261" s="14">
        <f t="shared" si="9"/>
        <v>42102.738067129627</v>
      </c>
    </row>
    <row r="262" spans="1:20" ht="54" hidden="1" x14ac:dyDescent="0.6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>(Table1[[#This Row],[pledged]]/Table1[[#This Row],[goal]])*100</f>
        <v>106.4</v>
      </c>
      <c r="P262" s="9">
        <f>Table1[[#This Row],[pledged]]/Table1[[#This Row],[backers_count]]</f>
        <v>120.90909090909091</v>
      </c>
      <c r="Q262" s="4" t="str">
        <f>MID(Table1[[#This Row],[Category and Sub-Category]],SEARCH("/", N262) +1, 20)</f>
        <v>documentary</v>
      </c>
      <c r="R262" s="4" t="str">
        <f t="shared" si="8"/>
        <v>film &amp; video</v>
      </c>
      <c r="S262" s="14">
        <f>Table1[[#This Row],[Date Ended Conversion]]+Table1[[#This Row],[Date Ended Conversion]]</f>
        <v>80752.83194444445</v>
      </c>
      <c r="T262" s="14">
        <f t="shared" si="9"/>
        <v>40376.415972222225</v>
      </c>
    </row>
    <row r="263" spans="1:20" ht="54" hidden="1" x14ac:dyDescent="0.6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>(Table1[[#This Row],[pledged]]/Table1[[#This Row],[goal]])*100</f>
        <v>107.4</v>
      </c>
      <c r="P263" s="9">
        <f>Table1[[#This Row],[pledged]]/Table1[[#This Row],[backers_count]]</f>
        <v>97.63636363636364</v>
      </c>
      <c r="Q263" s="4" t="str">
        <f>MID(Table1[[#This Row],[Category and Sub-Category]],SEARCH("/", N263) +1, 20)</f>
        <v>documentary</v>
      </c>
      <c r="R263" s="4" t="str">
        <f t="shared" si="8"/>
        <v>film &amp; video</v>
      </c>
      <c r="S263" s="14">
        <f>Table1[[#This Row],[Date Ended Conversion]]+Table1[[#This Row],[Date Ended Conversion]]</f>
        <v>82135.243055555562</v>
      </c>
      <c r="T263" s="14">
        <f t="shared" si="9"/>
        <v>41067.621527777781</v>
      </c>
    </row>
    <row r="264" spans="1:20" ht="54" hidden="1" x14ac:dyDescent="0.6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>(Table1[[#This Row],[pledged]]/Table1[[#This Row],[goal]])*100</f>
        <v>240</v>
      </c>
      <c r="P264" s="9">
        <f>Table1[[#This Row],[pledged]]/Table1[[#This Row],[backers_count]]</f>
        <v>41.379310344827587</v>
      </c>
      <c r="Q264" s="4" t="str">
        <f>MID(Table1[[#This Row],[Category and Sub-Category]],SEARCH("/", N264) +1, 20)</f>
        <v>documentary</v>
      </c>
      <c r="R264" s="4" t="str">
        <f t="shared" si="8"/>
        <v>film &amp; video</v>
      </c>
      <c r="S264" s="14">
        <f>Table1[[#This Row],[Date Ended Conversion]]+Table1[[#This Row],[Date Ended Conversion]]</f>
        <v>81200.496018518519</v>
      </c>
      <c r="T264" s="14">
        <f t="shared" si="9"/>
        <v>40600.24800925926</v>
      </c>
    </row>
    <row r="265" spans="1:20" ht="72" hidden="1" x14ac:dyDescent="0.6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>(Table1[[#This Row],[pledged]]/Table1[[#This Row],[goal]])*100</f>
        <v>118.08108</v>
      </c>
      <c r="P265" s="9">
        <f>Table1[[#This Row],[pledged]]/Table1[[#This Row],[backers_count]]</f>
        <v>30.654485981308412</v>
      </c>
      <c r="Q265" s="4" t="str">
        <f>MID(Table1[[#This Row],[Category and Sub-Category]],SEARCH("/", N265) +1, 20)</f>
        <v>documentary</v>
      </c>
      <c r="R265" s="4" t="str">
        <f t="shared" si="8"/>
        <v>film &amp; video</v>
      </c>
      <c r="S265" s="14">
        <f>Table1[[#This Row],[Date Ended Conversion]]+Table1[[#This Row],[Date Ended Conversion]]</f>
        <v>82359.909583333327</v>
      </c>
      <c r="T265" s="14">
        <f t="shared" si="9"/>
        <v>41179.954791666663</v>
      </c>
    </row>
    <row r="266" spans="1:20" ht="72" hidden="1" x14ac:dyDescent="0.6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>(Table1[[#This Row],[pledged]]/Table1[[#This Row],[goal]])*100</f>
        <v>118.19999999999999</v>
      </c>
      <c r="P266" s="9">
        <f>Table1[[#This Row],[pledged]]/Table1[[#This Row],[backers_count]]</f>
        <v>64.945054945054949</v>
      </c>
      <c r="Q266" s="4" t="str">
        <f>MID(Table1[[#This Row],[Category and Sub-Category]],SEARCH("/", N266) +1, 20)</f>
        <v>documentary</v>
      </c>
      <c r="R266" s="4" t="str">
        <f t="shared" si="8"/>
        <v>film &amp; video</v>
      </c>
      <c r="S266" s="14">
        <f>Table1[[#This Row],[Date Ended Conversion]]+Table1[[#This Row],[Date Ended Conversion]]</f>
        <v>82081.240625000006</v>
      </c>
      <c r="T266" s="14">
        <f t="shared" si="9"/>
        <v>41040.620312500003</v>
      </c>
    </row>
    <row r="267" spans="1:20" ht="90" hidden="1" x14ac:dyDescent="0.6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>(Table1[[#This Row],[pledged]]/Table1[[#This Row],[goal]])*100</f>
        <v>111.1</v>
      </c>
      <c r="P267" s="9">
        <f>Table1[[#This Row],[pledged]]/Table1[[#This Row],[backers_count]]</f>
        <v>95.775862068965523</v>
      </c>
      <c r="Q267" s="4" t="str">
        <f>MID(Table1[[#This Row],[Category and Sub-Category]],SEARCH("/", N267) +1, 20)</f>
        <v>documentary</v>
      </c>
      <c r="R267" s="4" t="str">
        <f t="shared" si="8"/>
        <v>film &amp; video</v>
      </c>
      <c r="S267" s="14">
        <f>Table1[[#This Row],[Date Ended Conversion]]+Table1[[#This Row],[Date Ended Conversion]]</f>
        <v>80617.688888888893</v>
      </c>
      <c r="T267" s="14">
        <f t="shared" si="9"/>
        <v>40308.844444444447</v>
      </c>
    </row>
    <row r="268" spans="1:20" ht="90" hidden="1" x14ac:dyDescent="0.6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>(Table1[[#This Row],[pledged]]/Table1[[#This Row],[goal]])*100</f>
        <v>145.5</v>
      </c>
      <c r="P268" s="9">
        <f>Table1[[#This Row],[pledged]]/Table1[[#This Row],[backers_count]]</f>
        <v>40.416666666666664</v>
      </c>
      <c r="Q268" s="4" t="str">
        <f>MID(Table1[[#This Row],[Category and Sub-Category]],SEARCH("/", N268) +1, 20)</f>
        <v>documentary</v>
      </c>
      <c r="R268" s="4" t="str">
        <f t="shared" si="8"/>
        <v>film &amp; video</v>
      </c>
      <c r="S268" s="14">
        <f>Table1[[#This Row],[Date Ended Conversion]]+Table1[[#This Row],[Date Ended Conversion]]</f>
        <v>80582.320833333331</v>
      </c>
      <c r="T268" s="14">
        <f t="shared" si="9"/>
        <v>40291.160416666666</v>
      </c>
    </row>
    <row r="269" spans="1:20" ht="72" hidden="1" x14ac:dyDescent="0.6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>(Table1[[#This Row],[pledged]]/Table1[[#This Row],[goal]])*100</f>
        <v>131.62883248730967</v>
      </c>
      <c r="P269" s="9">
        <f>Table1[[#This Row],[pledged]]/Table1[[#This Row],[backers_count]]</f>
        <v>78.578424242424248</v>
      </c>
      <c r="Q269" s="4" t="str">
        <f>MID(Table1[[#This Row],[Category and Sub-Category]],SEARCH("/", N269) +1, 20)</f>
        <v>documentary</v>
      </c>
      <c r="R269" s="4" t="str">
        <f t="shared" si="8"/>
        <v>film &amp; video</v>
      </c>
      <c r="S269" s="14">
        <f>Table1[[#This Row],[Date Ended Conversion]]+Table1[[#This Row],[Date Ended Conversion]]</f>
        <v>83630.905069444445</v>
      </c>
      <c r="T269" s="14">
        <f t="shared" si="9"/>
        <v>41815.452534722222</v>
      </c>
    </row>
    <row r="270" spans="1:20" ht="72" hidden="1" x14ac:dyDescent="0.6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>(Table1[[#This Row],[pledged]]/Table1[[#This Row],[goal]])*100</f>
        <v>111.4</v>
      </c>
      <c r="P270" s="9">
        <f>Table1[[#This Row],[pledged]]/Table1[[#This Row],[backers_count]]</f>
        <v>50.18018018018018</v>
      </c>
      <c r="Q270" s="4" t="str">
        <f>MID(Table1[[#This Row],[Category and Sub-Category]],SEARCH("/", N270) +1, 20)</f>
        <v>documentary</v>
      </c>
      <c r="R270" s="4" t="str">
        <f t="shared" si="8"/>
        <v>film &amp; video</v>
      </c>
      <c r="S270" s="14">
        <f>Table1[[#This Row],[Date Ended Conversion]]+Table1[[#This Row],[Date Ended Conversion]]</f>
        <v>81708.388379629629</v>
      </c>
      <c r="T270" s="14">
        <f t="shared" si="9"/>
        <v>40854.194189814814</v>
      </c>
    </row>
    <row r="271" spans="1:20" ht="72" hidden="1" x14ac:dyDescent="0.6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>(Table1[[#This Row],[pledged]]/Table1[[#This Row],[goal]])*100</f>
        <v>147.23376999999999</v>
      </c>
      <c r="P271" s="9">
        <f>Table1[[#This Row],[pledged]]/Table1[[#This Row],[backers_count]]</f>
        <v>92.251735588972423</v>
      </c>
      <c r="Q271" s="4" t="str">
        <f>MID(Table1[[#This Row],[Category and Sub-Category]],SEARCH("/", N271) +1, 20)</f>
        <v>documentary</v>
      </c>
      <c r="R271" s="4" t="str">
        <f t="shared" si="8"/>
        <v>film &amp; video</v>
      </c>
      <c r="S271" s="14">
        <f>Table1[[#This Row],[Date Ended Conversion]]+Table1[[#This Row],[Date Ended Conversion]]</f>
        <v>85576.394027777773</v>
      </c>
      <c r="T271" s="14">
        <f t="shared" si="9"/>
        <v>42788.197013888886</v>
      </c>
    </row>
    <row r="272" spans="1:20" ht="72" hidden="1" x14ac:dyDescent="0.6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>(Table1[[#This Row],[pledged]]/Table1[[#This Row],[goal]])*100</f>
        <v>152.60869565217391</v>
      </c>
      <c r="P272" s="9">
        <f>Table1[[#This Row],[pledged]]/Table1[[#This Row],[backers_count]]</f>
        <v>57.540983606557376</v>
      </c>
      <c r="Q272" s="4" t="str">
        <f>MID(Table1[[#This Row],[Category and Sub-Category]],SEARCH("/", N272) +1, 20)</f>
        <v>documentary</v>
      </c>
      <c r="R272" s="4" t="str">
        <f t="shared" si="8"/>
        <v>film &amp; video</v>
      </c>
      <c r="S272" s="14">
        <f>Table1[[#This Row],[Date Ended Conversion]]+Table1[[#This Row],[Date Ended Conversion]]</f>
        <v>81376.333333333328</v>
      </c>
      <c r="T272" s="14">
        <f t="shared" si="9"/>
        <v>40688.166666666664</v>
      </c>
    </row>
    <row r="273" spans="1:20" ht="72" hidden="1" x14ac:dyDescent="0.6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>(Table1[[#This Row],[pledged]]/Table1[[#This Row],[goal]])*100</f>
        <v>104.67999999999999</v>
      </c>
      <c r="P273" s="9">
        <f>Table1[[#This Row],[pledged]]/Table1[[#This Row],[backers_count]]</f>
        <v>109.42160278745645</v>
      </c>
      <c r="Q273" s="4" t="str">
        <f>MID(Table1[[#This Row],[Category and Sub-Category]],SEARCH("/", N273) +1, 20)</f>
        <v>documentary</v>
      </c>
      <c r="R273" s="4" t="str">
        <f t="shared" si="8"/>
        <v>film &amp; video</v>
      </c>
      <c r="S273" s="14">
        <f>Table1[[#This Row],[Date Ended Conversion]]+Table1[[#This Row],[Date Ended Conversion]]</f>
        <v>83282.666666666672</v>
      </c>
      <c r="T273" s="14">
        <f t="shared" si="9"/>
        <v>41641.333333333336</v>
      </c>
    </row>
    <row r="274" spans="1:20" ht="72" hidden="1" x14ac:dyDescent="0.6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>(Table1[[#This Row],[pledged]]/Table1[[#This Row],[goal]])*100</f>
        <v>177.43366666666668</v>
      </c>
      <c r="P274" s="9">
        <f>Table1[[#This Row],[pledged]]/Table1[[#This Row],[backers_count]]</f>
        <v>81.892461538461546</v>
      </c>
      <c r="Q274" s="4" t="str">
        <f>MID(Table1[[#This Row],[Category and Sub-Category]],SEARCH("/", N274) +1, 20)</f>
        <v>documentary</v>
      </c>
      <c r="R274" s="4" t="str">
        <f t="shared" si="8"/>
        <v>film &amp; video</v>
      </c>
      <c r="S274" s="14">
        <f>Table1[[#This Row],[Date Ended Conversion]]+Table1[[#This Row],[Date Ended Conversion]]</f>
        <v>80593.568055555559</v>
      </c>
      <c r="T274" s="14">
        <f t="shared" si="9"/>
        <v>40296.78402777778</v>
      </c>
    </row>
    <row r="275" spans="1:20" ht="72" hidden="1" x14ac:dyDescent="0.6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>(Table1[[#This Row],[pledged]]/Table1[[#This Row],[goal]])*100</f>
        <v>107.7758</v>
      </c>
      <c r="P275" s="9">
        <f>Table1[[#This Row],[pledged]]/Table1[[#This Row],[backers_count]]</f>
        <v>45.667711864406776</v>
      </c>
      <c r="Q275" s="4" t="str">
        <f>MID(Table1[[#This Row],[Category and Sub-Category]],SEARCH("/", N275) +1, 20)</f>
        <v>documentary</v>
      </c>
      <c r="R275" s="4" t="str">
        <f t="shared" si="8"/>
        <v>film &amp; video</v>
      </c>
      <c r="S275" s="14">
        <f>Table1[[#This Row],[Date Ended Conversion]]+Table1[[#This Row],[Date Ended Conversion]]</f>
        <v>81454.996898148151</v>
      </c>
      <c r="T275" s="14">
        <f t="shared" si="9"/>
        <v>40727.498449074075</v>
      </c>
    </row>
    <row r="276" spans="1:20" ht="72" hidden="1" x14ac:dyDescent="0.6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>(Table1[[#This Row],[pledged]]/Table1[[#This Row],[goal]])*100</f>
        <v>156</v>
      </c>
      <c r="P276" s="9">
        <f>Table1[[#This Row],[pledged]]/Table1[[#This Row],[backers_count]]</f>
        <v>55.221238938053098</v>
      </c>
      <c r="Q276" s="4" t="str">
        <f>MID(Table1[[#This Row],[Category and Sub-Category]],SEARCH("/", N276) +1, 20)</f>
        <v>documentary</v>
      </c>
      <c r="R276" s="4" t="str">
        <f t="shared" si="8"/>
        <v>film &amp; video</v>
      </c>
      <c r="S276" s="14">
        <f>Table1[[#This Row],[Date Ended Conversion]]+Table1[[#This Row],[Date Ended Conversion]]</f>
        <v>82008.58194444445</v>
      </c>
      <c r="T276" s="14">
        <f t="shared" si="9"/>
        <v>41004.290972222225</v>
      </c>
    </row>
    <row r="277" spans="1:20" ht="72" hidden="1" x14ac:dyDescent="0.6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>(Table1[[#This Row],[pledged]]/Table1[[#This Row],[goal]])*100</f>
        <v>108.395</v>
      </c>
      <c r="P277" s="9">
        <f>Table1[[#This Row],[pledged]]/Table1[[#This Row],[backers_count]]</f>
        <v>65.298192771084331</v>
      </c>
      <c r="Q277" s="4" t="str">
        <f>MID(Table1[[#This Row],[Category and Sub-Category]],SEARCH("/", N277) +1, 20)</f>
        <v>documentary</v>
      </c>
      <c r="R277" s="4" t="str">
        <f t="shared" si="8"/>
        <v>film &amp; video</v>
      </c>
      <c r="S277" s="14">
        <f>Table1[[#This Row],[Date Ended Conversion]]+Table1[[#This Row],[Date Ended Conversion]]</f>
        <v>82446.147361111114</v>
      </c>
      <c r="T277" s="14">
        <f t="shared" si="9"/>
        <v>41223.073680555557</v>
      </c>
    </row>
    <row r="278" spans="1:20" ht="72" hidden="1" x14ac:dyDescent="0.6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>(Table1[[#This Row],[pledged]]/Table1[[#This Row],[goal]])*100</f>
        <v>147.6</v>
      </c>
      <c r="P278" s="9">
        <f>Table1[[#This Row],[pledged]]/Table1[[#This Row],[backers_count]]</f>
        <v>95.225806451612897</v>
      </c>
      <c r="Q278" s="4" t="str">
        <f>MID(Table1[[#This Row],[Category and Sub-Category]],SEARCH("/", N278) +1, 20)</f>
        <v>documentary</v>
      </c>
      <c r="R278" s="4" t="str">
        <f t="shared" si="8"/>
        <v>film &amp; video</v>
      </c>
      <c r="S278" s="14">
        <f>Table1[[#This Row],[Date Ended Conversion]]+Table1[[#This Row],[Date Ended Conversion]]</f>
        <v>82054.080416666664</v>
      </c>
      <c r="T278" s="14">
        <f t="shared" si="9"/>
        <v>41027.040208333332</v>
      </c>
    </row>
    <row r="279" spans="1:20" ht="72" hidden="1" x14ac:dyDescent="0.6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>(Table1[[#This Row],[pledged]]/Table1[[#This Row],[goal]])*100</f>
        <v>110.38153846153847</v>
      </c>
      <c r="P279" s="9">
        <f>Table1[[#This Row],[pledged]]/Table1[[#This Row],[backers_count]]</f>
        <v>75.444794952681391</v>
      </c>
      <c r="Q279" s="4" t="str">
        <f>MID(Table1[[#This Row],[Category and Sub-Category]],SEARCH("/", N279) +1, 20)</f>
        <v>documentary</v>
      </c>
      <c r="R279" s="4" t="str">
        <f t="shared" si="8"/>
        <v>film &amp; video</v>
      </c>
      <c r="S279" s="14">
        <f>Table1[[#This Row],[Date Ended Conversion]]+Table1[[#This Row],[Date Ended Conversion]]</f>
        <v>84295.782847222232</v>
      </c>
      <c r="T279" s="14">
        <f t="shared" si="9"/>
        <v>42147.891423611116</v>
      </c>
    </row>
    <row r="280" spans="1:20" ht="54" hidden="1" x14ac:dyDescent="0.6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>(Table1[[#This Row],[pledged]]/Table1[[#This Row],[goal]])*100</f>
        <v>150.34814814814814</v>
      </c>
      <c r="P280" s="9">
        <f>Table1[[#This Row],[pledged]]/Table1[[#This Row],[backers_count]]</f>
        <v>97.816867469879512</v>
      </c>
      <c r="Q280" s="4" t="str">
        <f>MID(Table1[[#This Row],[Category and Sub-Category]],SEARCH("/", N280) +1, 20)</f>
        <v>documentary</v>
      </c>
      <c r="R280" s="4" t="str">
        <f t="shared" si="8"/>
        <v>film &amp; video</v>
      </c>
      <c r="S280" s="14">
        <f>Table1[[#This Row],[Date Ended Conversion]]+Table1[[#This Row],[Date Ended Conversion]]</f>
        <v>82388.081921296296</v>
      </c>
      <c r="T280" s="14">
        <f t="shared" si="9"/>
        <v>41194.040960648148</v>
      </c>
    </row>
    <row r="281" spans="1:20" ht="72" hidden="1" x14ac:dyDescent="0.6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>(Table1[[#This Row],[pledged]]/Table1[[#This Row],[goal]])*100</f>
        <v>157.31829411764707</v>
      </c>
      <c r="P281" s="9">
        <f>Table1[[#This Row],[pledged]]/Table1[[#This Row],[backers_count]]</f>
        <v>87.685606557377056</v>
      </c>
      <c r="Q281" s="4" t="str">
        <f>MID(Table1[[#This Row],[Category and Sub-Category]],SEARCH("/", N281) +1, 20)</f>
        <v>documentary</v>
      </c>
      <c r="R281" s="4" t="str">
        <f t="shared" si="8"/>
        <v>film &amp; video</v>
      </c>
      <c r="S281" s="14">
        <f>Table1[[#This Row],[Date Ended Conversion]]+Table1[[#This Row],[Date Ended Conversion]]</f>
        <v>85586.16805555555</v>
      </c>
      <c r="T281" s="14">
        <f t="shared" si="9"/>
        <v>42793.084027777775</v>
      </c>
    </row>
    <row r="282" spans="1:20" ht="72" hidden="1" x14ac:dyDescent="0.6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>(Table1[[#This Row],[pledged]]/Table1[[#This Row],[goal]])*100</f>
        <v>156.14400000000001</v>
      </c>
      <c r="P282" s="9">
        <f>Table1[[#This Row],[pledged]]/Table1[[#This Row],[backers_count]]</f>
        <v>54.748948106591868</v>
      </c>
      <c r="Q282" s="4" t="str">
        <f>MID(Table1[[#This Row],[Category and Sub-Category]],SEARCH("/", N282) +1, 20)</f>
        <v>documentary</v>
      </c>
      <c r="R282" s="4" t="str">
        <f t="shared" si="8"/>
        <v>film &amp; video</v>
      </c>
      <c r="S282" s="14">
        <f>Table1[[#This Row],[Date Ended Conversion]]+Table1[[#This Row],[Date Ended Conversion]]</f>
        <v>83579.181365740733</v>
      </c>
      <c r="T282" s="14">
        <f t="shared" si="9"/>
        <v>41789.590682870366</v>
      </c>
    </row>
    <row r="283" spans="1:20" ht="72" hidden="1" x14ac:dyDescent="0.6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>(Table1[[#This Row],[pledged]]/Table1[[#This Row],[goal]])*100</f>
        <v>120.58763636363636</v>
      </c>
      <c r="P283" s="9">
        <f>Table1[[#This Row],[pledged]]/Table1[[#This Row],[backers_count]]</f>
        <v>83.953417721518989</v>
      </c>
      <c r="Q283" s="4" t="str">
        <f>MID(Table1[[#This Row],[Category and Sub-Category]],SEARCH("/", N283) +1, 20)</f>
        <v>documentary</v>
      </c>
      <c r="R283" s="4" t="str">
        <f t="shared" si="8"/>
        <v>film &amp; video</v>
      </c>
      <c r="S283" s="14">
        <f>Table1[[#This Row],[Date Ended Conversion]]+Table1[[#This Row],[Date Ended Conversion]]</f>
        <v>80071.619444444441</v>
      </c>
      <c r="T283" s="14">
        <f t="shared" si="9"/>
        <v>40035.80972222222</v>
      </c>
    </row>
    <row r="284" spans="1:20" ht="72" hidden="1" x14ac:dyDescent="0.6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>(Table1[[#This Row],[pledged]]/Table1[[#This Row],[goal]])*100</f>
        <v>101.18888888888888</v>
      </c>
      <c r="P284" s="9">
        <f>Table1[[#This Row],[pledged]]/Table1[[#This Row],[backers_count]]</f>
        <v>254.38547486033519</v>
      </c>
      <c r="Q284" s="4" t="str">
        <f>MID(Table1[[#This Row],[Category and Sub-Category]],SEARCH("/", N284) +1, 20)</f>
        <v>documentary</v>
      </c>
      <c r="R284" s="4" t="str">
        <f t="shared" si="8"/>
        <v>film &amp; video</v>
      </c>
      <c r="S284" s="14">
        <f>Table1[[#This Row],[Date Ended Conversion]]+Table1[[#This Row],[Date Ended Conversion]]</f>
        <v>80463.833333333328</v>
      </c>
      <c r="T284" s="14">
        <f t="shared" si="9"/>
        <v>40231.916666666664</v>
      </c>
    </row>
    <row r="285" spans="1:20" ht="36" hidden="1" x14ac:dyDescent="0.6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>(Table1[[#This Row],[pledged]]/Table1[[#This Row],[goal]])*100</f>
        <v>114.27249999999999</v>
      </c>
      <c r="P285" s="9">
        <f>Table1[[#This Row],[pledged]]/Table1[[#This Row],[backers_count]]</f>
        <v>101.8269801980198</v>
      </c>
      <c r="Q285" s="4" t="str">
        <f>MID(Table1[[#This Row],[Category and Sub-Category]],SEARCH("/", N285) +1, 20)</f>
        <v>documentary</v>
      </c>
      <c r="R285" s="4" t="str">
        <f t="shared" si="8"/>
        <v>film &amp; video</v>
      </c>
      <c r="S285" s="14">
        <f>Table1[[#This Row],[Date Ended Conversion]]+Table1[[#This Row],[Date Ended Conversion]]</f>
        <v>81390.415277777778</v>
      </c>
      <c r="T285" s="14">
        <f t="shared" si="9"/>
        <v>40695.207638888889</v>
      </c>
    </row>
    <row r="286" spans="1:20" ht="72" hidden="1" x14ac:dyDescent="0.6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>(Table1[[#This Row],[pledged]]/Table1[[#This Row],[goal]])*100</f>
        <v>104.62615</v>
      </c>
      <c r="P286" s="9">
        <f>Table1[[#This Row],[pledged]]/Table1[[#This Row],[backers_count]]</f>
        <v>55.066394736842106</v>
      </c>
      <c r="Q286" s="4" t="str">
        <f>MID(Table1[[#This Row],[Category and Sub-Category]],SEARCH("/", N286) +1, 20)</f>
        <v>documentary</v>
      </c>
      <c r="R286" s="4" t="str">
        <f t="shared" si="8"/>
        <v>film &amp; video</v>
      </c>
      <c r="S286" s="14">
        <f>Table1[[#This Row],[Date Ended Conversion]]+Table1[[#This Row],[Date Ended Conversion]]</f>
        <v>81859.476388888885</v>
      </c>
      <c r="T286" s="14">
        <f t="shared" si="9"/>
        <v>40929.738194444442</v>
      </c>
    </row>
    <row r="287" spans="1:20" ht="72" hidden="1" x14ac:dyDescent="0.6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>(Table1[[#This Row],[pledged]]/Table1[[#This Row],[goal]])*100</f>
        <v>228.82507142857142</v>
      </c>
      <c r="P287" s="9">
        <f>Table1[[#This Row],[pledged]]/Table1[[#This Row],[backers_count]]</f>
        <v>56.901438721136763</v>
      </c>
      <c r="Q287" s="4" t="str">
        <f>MID(Table1[[#This Row],[Category and Sub-Category]],SEARCH("/", N287) +1, 20)</f>
        <v>documentary</v>
      </c>
      <c r="R287" s="4" t="str">
        <f t="shared" si="8"/>
        <v>film &amp; video</v>
      </c>
      <c r="S287" s="14">
        <f>Table1[[#This Row],[Date Ended Conversion]]+Table1[[#This Row],[Date Ended Conversion]]</f>
        <v>83073.512222222227</v>
      </c>
      <c r="T287" s="14">
        <f t="shared" si="9"/>
        <v>41536.756111111114</v>
      </c>
    </row>
    <row r="288" spans="1:20" ht="72" hidden="1" x14ac:dyDescent="0.6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>(Table1[[#This Row],[pledged]]/Table1[[#This Row],[goal]])*100</f>
        <v>109.15333333333332</v>
      </c>
      <c r="P288" s="9">
        <f>Table1[[#This Row],[pledged]]/Table1[[#This Row],[backers_count]]</f>
        <v>121.28148148148148</v>
      </c>
      <c r="Q288" s="4" t="str">
        <f>MID(Table1[[#This Row],[Category and Sub-Category]],SEARCH("/", N288) +1, 20)</f>
        <v>documentary</v>
      </c>
      <c r="R288" s="4" t="str">
        <f t="shared" si="8"/>
        <v>film &amp; video</v>
      </c>
      <c r="S288" s="14">
        <f>Table1[[#This Row],[Date Ended Conversion]]+Table1[[#This Row],[Date Ended Conversion]]</f>
        <v>82717.549166666664</v>
      </c>
      <c r="T288" s="14">
        <f t="shared" si="9"/>
        <v>41358.774583333332</v>
      </c>
    </row>
    <row r="289" spans="1:20" ht="36" hidden="1" x14ac:dyDescent="0.6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>(Table1[[#This Row],[pledged]]/Table1[[#This Row],[goal]])*100</f>
        <v>176.29999999999998</v>
      </c>
      <c r="P289" s="9">
        <f>Table1[[#This Row],[pledged]]/Table1[[#This Row],[backers_count]]</f>
        <v>91.189655172413794</v>
      </c>
      <c r="Q289" s="4" t="str">
        <f>MID(Table1[[#This Row],[Category and Sub-Category]],SEARCH("/", N289) +1, 20)</f>
        <v>documentary</v>
      </c>
      <c r="R289" s="4" t="str">
        <f t="shared" si="8"/>
        <v>film &amp; video</v>
      </c>
      <c r="S289" s="14">
        <f>Table1[[#This Row],[Date Ended Conversion]]+Table1[[#This Row],[Date Ended Conversion]]</f>
        <v>82430.333333333328</v>
      </c>
      <c r="T289" s="14">
        <f t="shared" si="9"/>
        <v>41215.166666666664</v>
      </c>
    </row>
    <row r="290" spans="1:20" ht="72" hidden="1" x14ac:dyDescent="0.6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>(Table1[[#This Row],[pledged]]/Table1[[#This Row],[goal]])*100</f>
        <v>103.21061999999999</v>
      </c>
      <c r="P290" s="9">
        <f>Table1[[#This Row],[pledged]]/Table1[[#This Row],[backers_count]]</f>
        <v>115.44812080536913</v>
      </c>
      <c r="Q290" s="4" t="str">
        <f>MID(Table1[[#This Row],[Category and Sub-Category]],SEARCH("/", N290) +1, 20)</f>
        <v>documentary</v>
      </c>
      <c r="R290" s="4" t="str">
        <f t="shared" si="8"/>
        <v>film &amp; video</v>
      </c>
      <c r="S290" s="14">
        <f>Table1[[#This Row],[Date Ended Conversion]]+Table1[[#This Row],[Date Ended Conversion]]</f>
        <v>82172.337800925918</v>
      </c>
      <c r="T290" s="14">
        <f t="shared" si="9"/>
        <v>41086.168900462959</v>
      </c>
    </row>
    <row r="291" spans="1:20" ht="72" hidden="1" x14ac:dyDescent="0.6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>(Table1[[#This Row],[pledged]]/Table1[[#This Row],[goal]])*100</f>
        <v>104.82000000000001</v>
      </c>
      <c r="P291" s="9">
        <f>Table1[[#This Row],[pledged]]/Table1[[#This Row],[backers_count]]</f>
        <v>67.771551724137936</v>
      </c>
      <c r="Q291" s="4" t="str">
        <f>MID(Table1[[#This Row],[Category and Sub-Category]],SEARCH("/", N291) +1, 20)</f>
        <v>documentary</v>
      </c>
      <c r="R291" s="4" t="str">
        <f t="shared" si="8"/>
        <v>film &amp; video</v>
      </c>
      <c r="S291" s="14">
        <f>Table1[[#This Row],[Date Ended Conversion]]+Table1[[#This Row],[Date Ended Conversion]]</f>
        <v>83160.912824074068</v>
      </c>
      <c r="T291" s="14">
        <f t="shared" si="9"/>
        <v>41580.456412037034</v>
      </c>
    </row>
    <row r="292" spans="1:20" ht="54" hidden="1" x14ac:dyDescent="0.6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>(Table1[[#This Row],[pledged]]/Table1[[#This Row],[goal]])*100</f>
        <v>106.68444444444445</v>
      </c>
      <c r="P292" s="9">
        <f>Table1[[#This Row],[pledged]]/Table1[[#This Row],[backers_count]]</f>
        <v>28.576190476190476</v>
      </c>
      <c r="Q292" s="4" t="str">
        <f>MID(Table1[[#This Row],[Category and Sub-Category]],SEARCH("/", N292) +1, 20)</f>
        <v>documentary</v>
      </c>
      <c r="R292" s="4" t="str">
        <f t="shared" si="8"/>
        <v>film &amp; video</v>
      </c>
      <c r="S292" s="14">
        <f>Table1[[#This Row],[Date Ended Conversion]]+Table1[[#This Row],[Date Ended Conversion]]</f>
        <v>81152.665277777778</v>
      </c>
      <c r="T292" s="14">
        <f t="shared" si="9"/>
        <v>40576.332638888889</v>
      </c>
    </row>
    <row r="293" spans="1:20" ht="72" hidden="1" x14ac:dyDescent="0.6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>(Table1[[#This Row],[pledged]]/Table1[[#This Row],[goal]])*100</f>
        <v>120.02</v>
      </c>
      <c r="P293" s="9">
        <f>Table1[[#This Row],[pledged]]/Table1[[#This Row],[backers_count]]</f>
        <v>46.8828125</v>
      </c>
      <c r="Q293" s="4" t="str">
        <f>MID(Table1[[#This Row],[Category and Sub-Category]],SEARCH("/", N293) +1, 20)</f>
        <v>documentary</v>
      </c>
      <c r="R293" s="4" t="str">
        <f t="shared" si="8"/>
        <v>film &amp; video</v>
      </c>
      <c r="S293" s="14">
        <f>Table1[[#This Row],[Date Ended Conversion]]+Table1[[#This Row],[Date Ended Conversion]]</f>
        <v>82790.001388888893</v>
      </c>
      <c r="T293" s="14">
        <f t="shared" si="9"/>
        <v>41395.000694444447</v>
      </c>
    </row>
    <row r="294" spans="1:20" ht="72" hidden="1" x14ac:dyDescent="0.6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>(Table1[[#This Row],[pledged]]/Table1[[#This Row],[goal]])*100</f>
        <v>101.50693333333334</v>
      </c>
      <c r="P294" s="9">
        <f>Table1[[#This Row],[pledged]]/Table1[[#This Row],[backers_count]]</f>
        <v>154.42231237322514</v>
      </c>
      <c r="Q294" s="4" t="str">
        <f>MID(Table1[[#This Row],[Category and Sub-Category]],SEARCH("/", N294) +1, 20)</f>
        <v>documentary</v>
      </c>
      <c r="R294" s="4" t="str">
        <f t="shared" si="8"/>
        <v>film &amp; video</v>
      </c>
      <c r="S294" s="14">
        <f>Table1[[#This Row],[Date Ended Conversion]]+Table1[[#This Row],[Date Ended Conversion]]</f>
        <v>81690.33194444445</v>
      </c>
      <c r="T294" s="14">
        <f t="shared" si="9"/>
        <v>40845.165972222225</v>
      </c>
    </row>
    <row r="295" spans="1:20" ht="72" hidden="1" x14ac:dyDescent="0.6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>(Table1[[#This Row],[pledged]]/Table1[[#This Row],[goal]])*100</f>
        <v>101.38461538461539</v>
      </c>
      <c r="P295" s="9">
        <f>Table1[[#This Row],[pledged]]/Table1[[#This Row],[backers_count]]</f>
        <v>201.22137404580153</v>
      </c>
      <c r="Q295" s="4" t="str">
        <f>MID(Table1[[#This Row],[Category and Sub-Category]],SEARCH("/", N295) +1, 20)</f>
        <v>documentary</v>
      </c>
      <c r="R295" s="4" t="str">
        <f t="shared" si="8"/>
        <v>film &amp; video</v>
      </c>
      <c r="S295" s="14">
        <f>Table1[[#This Row],[Date Ended Conversion]]+Table1[[#This Row],[Date Ended Conversion]]</f>
        <v>83499.335972222223</v>
      </c>
      <c r="T295" s="14">
        <f t="shared" si="9"/>
        <v>41749.667986111112</v>
      </c>
    </row>
    <row r="296" spans="1:20" ht="108" hidden="1" x14ac:dyDescent="0.6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>(Table1[[#This Row],[pledged]]/Table1[[#This Row],[goal]])*100</f>
        <v>100</v>
      </c>
      <c r="P296" s="9">
        <f>Table1[[#This Row],[pledged]]/Table1[[#This Row],[backers_count]]</f>
        <v>100</v>
      </c>
      <c r="Q296" s="4" t="str">
        <f>MID(Table1[[#This Row],[Category and Sub-Category]],SEARCH("/", N296) +1, 20)</f>
        <v>documentary</v>
      </c>
      <c r="R296" s="4" t="str">
        <f t="shared" si="8"/>
        <v>film &amp; video</v>
      </c>
      <c r="S296" s="14">
        <f>Table1[[#This Row],[Date Ended Conversion]]+Table1[[#This Row],[Date Ended Conversion]]</f>
        <v>80757.333333333328</v>
      </c>
      <c r="T296" s="14">
        <f t="shared" si="9"/>
        <v>40378.666666666664</v>
      </c>
    </row>
    <row r="297" spans="1:20" ht="72" hidden="1" x14ac:dyDescent="0.6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>(Table1[[#This Row],[pledged]]/Table1[[#This Row],[goal]])*100</f>
        <v>133.10911999999999</v>
      </c>
      <c r="P297" s="9">
        <f>Table1[[#This Row],[pledged]]/Table1[[#This Row],[backers_count]]</f>
        <v>100.08204511278196</v>
      </c>
      <c r="Q297" s="4" t="str">
        <f>MID(Table1[[#This Row],[Category and Sub-Category]],SEARCH("/", N297) +1, 20)</f>
        <v>documentary</v>
      </c>
      <c r="R297" s="4" t="str">
        <f t="shared" si="8"/>
        <v>film &amp; video</v>
      </c>
      <c r="S297" s="14">
        <f>Table1[[#This Row],[Date Ended Conversion]]+Table1[[#This Row],[Date Ended Conversion]]</f>
        <v>83158</v>
      </c>
      <c r="T297" s="14">
        <f t="shared" si="9"/>
        <v>41579</v>
      </c>
    </row>
    <row r="298" spans="1:20" ht="72" hidden="1" x14ac:dyDescent="0.6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>(Table1[[#This Row],[pledged]]/Table1[[#This Row],[goal]])*100</f>
        <v>118.72620000000001</v>
      </c>
      <c r="P298" s="9">
        <f>Table1[[#This Row],[pledged]]/Table1[[#This Row],[backers_count]]</f>
        <v>230.08953488372092</v>
      </c>
      <c r="Q298" s="4" t="str">
        <f>MID(Table1[[#This Row],[Category and Sub-Category]],SEARCH("/", N298) +1, 20)</f>
        <v>documentary</v>
      </c>
      <c r="R298" s="4" t="str">
        <f t="shared" si="8"/>
        <v>film &amp; video</v>
      </c>
      <c r="S298" s="14">
        <f>Table1[[#This Row],[Date Ended Conversion]]+Table1[[#This Row],[Date Ended Conversion]]</f>
        <v>82318.950995370367</v>
      </c>
      <c r="T298" s="14">
        <f t="shared" si="9"/>
        <v>41159.475497685184</v>
      </c>
    </row>
    <row r="299" spans="1:20" ht="72" hidden="1" x14ac:dyDescent="0.6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>(Table1[[#This Row],[pledged]]/Table1[[#This Row],[goal]])*100</f>
        <v>100.64</v>
      </c>
      <c r="P299" s="9">
        <f>Table1[[#This Row],[pledged]]/Table1[[#This Row],[backers_count]]</f>
        <v>141.74647887323943</v>
      </c>
      <c r="Q299" s="4" t="str">
        <f>MID(Table1[[#This Row],[Category and Sub-Category]],SEARCH("/", N299) +1, 20)</f>
        <v>documentary</v>
      </c>
      <c r="R299" s="4" t="str">
        <f t="shared" si="8"/>
        <v>film &amp; video</v>
      </c>
      <c r="S299" s="14">
        <f>Table1[[#This Row],[Date Ended Conversion]]+Table1[[#This Row],[Date Ended Conversion]]</f>
        <v>84250.33194444445</v>
      </c>
      <c r="T299" s="14">
        <f t="shared" si="9"/>
        <v>42125.165972222225</v>
      </c>
    </row>
    <row r="300" spans="1:20" ht="36" hidden="1" x14ac:dyDescent="0.6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>(Table1[[#This Row],[pledged]]/Table1[[#This Row],[goal]])*100</f>
        <v>108.93241269841269</v>
      </c>
      <c r="P300" s="9">
        <f>Table1[[#This Row],[pledged]]/Table1[[#This Row],[backers_count]]</f>
        <v>56.344351395730705</v>
      </c>
      <c r="Q300" s="4" t="str">
        <f>MID(Table1[[#This Row],[Category and Sub-Category]],SEARCH("/", N300) +1, 20)</f>
        <v>documentary</v>
      </c>
      <c r="R300" s="4" t="str">
        <f t="shared" si="8"/>
        <v>film &amp; video</v>
      </c>
      <c r="S300" s="14">
        <f>Table1[[#This Row],[Date Ended Conversion]]+Table1[[#This Row],[Date Ended Conversion]]</f>
        <v>83537.75</v>
      </c>
      <c r="T300" s="14">
        <f t="shared" si="9"/>
        <v>41768.875</v>
      </c>
    </row>
    <row r="301" spans="1:20" ht="90" hidden="1" x14ac:dyDescent="0.6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>(Table1[[#This Row],[pledged]]/Table1[[#This Row],[goal]])*100</f>
        <v>178.95250000000001</v>
      </c>
      <c r="P301" s="9">
        <f>Table1[[#This Row],[pledged]]/Table1[[#This Row],[backers_count]]</f>
        <v>73.341188524590166</v>
      </c>
      <c r="Q301" s="4" t="str">
        <f>MID(Table1[[#This Row],[Category and Sub-Category]],SEARCH("/", N301) +1, 20)</f>
        <v>documentary</v>
      </c>
      <c r="R301" s="4" t="str">
        <f t="shared" si="8"/>
        <v>film &amp; video</v>
      </c>
      <c r="S301" s="14">
        <f>Table1[[#This Row],[Date Ended Conversion]]+Table1[[#This Row],[Date Ended Conversion]]</f>
        <v>80998.533796296295</v>
      </c>
      <c r="T301" s="14">
        <f t="shared" si="9"/>
        <v>40499.266898148147</v>
      </c>
    </row>
    <row r="302" spans="1:20" ht="72" hidden="1" x14ac:dyDescent="0.6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>(Table1[[#This Row],[pledged]]/Table1[[#This Row],[goal]])*100</f>
        <v>101.72264</v>
      </c>
      <c r="P302" s="9">
        <f>Table1[[#This Row],[pledged]]/Table1[[#This Row],[backers_count]]</f>
        <v>85.337785234899329</v>
      </c>
      <c r="Q302" s="4" t="str">
        <f>MID(Table1[[#This Row],[Category and Sub-Category]],SEARCH("/", N302) +1, 20)</f>
        <v>documentary</v>
      </c>
      <c r="R302" s="4" t="str">
        <f t="shared" si="8"/>
        <v>film &amp; video</v>
      </c>
      <c r="S302" s="14">
        <f>Table1[[#This Row],[Date Ended Conversion]]+Table1[[#This Row],[Date Ended Conversion]]</f>
        <v>81315.919861111106</v>
      </c>
      <c r="T302" s="14">
        <f t="shared" si="9"/>
        <v>40657.959930555553</v>
      </c>
    </row>
    <row r="303" spans="1:20" ht="72" hidden="1" x14ac:dyDescent="0.6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>(Table1[[#This Row],[pledged]]/Table1[[#This Row],[goal]])*100</f>
        <v>118.73499999999999</v>
      </c>
      <c r="P303" s="9">
        <f>Table1[[#This Row],[pledged]]/Table1[[#This Row],[backers_count]]</f>
        <v>61.496215139442228</v>
      </c>
      <c r="Q303" s="4" t="str">
        <f>MID(Table1[[#This Row],[Category and Sub-Category]],SEARCH("/", N303) +1, 20)</f>
        <v>documentary</v>
      </c>
      <c r="R303" s="4" t="str">
        <f t="shared" si="8"/>
        <v>film &amp; video</v>
      </c>
      <c r="S303" s="14">
        <f>Table1[[#This Row],[Date Ended Conversion]]+Table1[[#This Row],[Date Ended Conversion]]</f>
        <v>82705.392013888893</v>
      </c>
      <c r="T303" s="14">
        <f t="shared" si="9"/>
        <v>41352.696006944447</v>
      </c>
    </row>
    <row r="304" spans="1:20" ht="90" hidden="1" x14ac:dyDescent="0.6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>(Table1[[#This Row],[pledged]]/Table1[[#This Row],[goal]])*100</f>
        <v>100.46</v>
      </c>
      <c r="P304" s="9">
        <f>Table1[[#This Row],[pledged]]/Table1[[#This Row],[backers_count]]</f>
        <v>93.018518518518519</v>
      </c>
      <c r="Q304" s="4" t="str">
        <f>MID(Table1[[#This Row],[Category and Sub-Category]],SEARCH("/", N304) +1, 20)</f>
        <v>documentary</v>
      </c>
      <c r="R304" s="4" t="str">
        <f t="shared" si="8"/>
        <v>film &amp; video</v>
      </c>
      <c r="S304" s="14">
        <f>Table1[[#This Row],[Date Ended Conversion]]+Table1[[#This Row],[Date Ended Conversion]]</f>
        <v>81927.713842592595</v>
      </c>
      <c r="T304" s="14">
        <f t="shared" si="9"/>
        <v>40963.856921296298</v>
      </c>
    </row>
    <row r="305" spans="1:20" ht="72" hidden="1" x14ac:dyDescent="0.6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>(Table1[[#This Row],[pledged]]/Table1[[#This Row],[goal]])*100</f>
        <v>137.46666666666667</v>
      </c>
      <c r="P305" s="9">
        <f>Table1[[#This Row],[pledged]]/Table1[[#This Row],[backers_count]]</f>
        <v>50.292682926829265</v>
      </c>
      <c r="Q305" s="4" t="str">
        <f>MID(Table1[[#This Row],[Category and Sub-Category]],SEARCH("/", N305) +1, 20)</f>
        <v>documentary</v>
      </c>
      <c r="R305" s="4" t="str">
        <f t="shared" si="8"/>
        <v>film &amp; video</v>
      </c>
      <c r="S305" s="14">
        <f>Table1[[#This Row],[Date Ended Conversion]]+Table1[[#This Row],[Date Ended Conversion]]</f>
        <v>82124.142268518524</v>
      </c>
      <c r="T305" s="14">
        <f t="shared" si="9"/>
        <v>41062.071134259262</v>
      </c>
    </row>
    <row r="306" spans="1:20" ht="54" hidden="1" x14ac:dyDescent="0.6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>(Table1[[#This Row],[pledged]]/Table1[[#This Row],[goal]])*100</f>
        <v>231.64705882352939</v>
      </c>
      <c r="P306" s="9">
        <f>Table1[[#This Row],[pledged]]/Table1[[#This Row],[backers_count]]</f>
        <v>106.43243243243244</v>
      </c>
      <c r="Q306" s="4" t="str">
        <f>MID(Table1[[#This Row],[Category and Sub-Category]],SEARCH("/", N306) +1, 20)</f>
        <v>documentary</v>
      </c>
      <c r="R306" s="4" t="str">
        <f t="shared" si="8"/>
        <v>film &amp; video</v>
      </c>
      <c r="S306" s="14">
        <f>Table1[[#This Row],[Date Ended Conversion]]+Table1[[#This Row],[Date Ended Conversion]]</f>
        <v>82306.166666666672</v>
      </c>
      <c r="T306" s="14">
        <f t="shared" si="9"/>
        <v>41153.083333333336</v>
      </c>
    </row>
    <row r="307" spans="1:20" ht="54" hidden="1" x14ac:dyDescent="0.6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>(Table1[[#This Row],[pledged]]/Table1[[#This Row],[goal]])*100</f>
        <v>130.33333333333331</v>
      </c>
      <c r="P307" s="9">
        <f>Table1[[#This Row],[pledged]]/Table1[[#This Row],[backers_count]]</f>
        <v>51.719576719576722</v>
      </c>
      <c r="Q307" s="4" t="str">
        <f>MID(Table1[[#This Row],[Category and Sub-Category]],SEARCH("/", N307) +1, 20)</f>
        <v>documentary</v>
      </c>
      <c r="R307" s="4" t="str">
        <f t="shared" si="8"/>
        <v>film &amp; video</v>
      </c>
      <c r="S307" s="14">
        <f>Table1[[#This Row],[Date Ended Conversion]]+Table1[[#This Row],[Date Ended Conversion]]</f>
        <v>81957.260393518518</v>
      </c>
      <c r="T307" s="14">
        <f t="shared" si="9"/>
        <v>40978.630196759259</v>
      </c>
    </row>
    <row r="308" spans="1:20" ht="54" hidden="1" x14ac:dyDescent="0.6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>(Table1[[#This Row],[pledged]]/Table1[[#This Row],[goal]])*100</f>
        <v>292.89999999999998</v>
      </c>
      <c r="P308" s="9">
        <f>Table1[[#This Row],[pledged]]/Table1[[#This Row],[backers_count]]</f>
        <v>36.612499999999997</v>
      </c>
      <c r="Q308" s="4" t="str">
        <f>MID(Table1[[#This Row],[Category and Sub-Category]],SEARCH("/", N308) +1, 20)</f>
        <v>documentary</v>
      </c>
      <c r="R308" s="4" t="str">
        <f t="shared" si="8"/>
        <v>film &amp; video</v>
      </c>
      <c r="S308" s="14">
        <f>Table1[[#This Row],[Date Ended Conversion]]+Table1[[#This Row],[Date Ended Conversion]]</f>
        <v>82707.591041666674</v>
      </c>
      <c r="T308" s="14">
        <f t="shared" si="9"/>
        <v>41353.795520833337</v>
      </c>
    </row>
    <row r="309" spans="1:20" ht="18" hidden="1" x14ac:dyDescent="0.6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>(Table1[[#This Row],[pledged]]/Table1[[#This Row],[goal]])*100</f>
        <v>111.31818181818183</v>
      </c>
      <c r="P309" s="9">
        <f>Table1[[#This Row],[pledged]]/Table1[[#This Row],[backers_count]]</f>
        <v>42.517361111111114</v>
      </c>
      <c r="Q309" s="4" t="str">
        <f>MID(Table1[[#This Row],[Category and Sub-Category]],SEARCH("/", N309) +1, 20)</f>
        <v>documentary</v>
      </c>
      <c r="R309" s="4" t="str">
        <f t="shared" si="8"/>
        <v>film &amp; video</v>
      </c>
      <c r="S309" s="14">
        <f>Table1[[#This Row],[Date Ended Conversion]]+Table1[[#This Row],[Date Ended Conversion]]</f>
        <v>82625.88891203703</v>
      </c>
      <c r="T309" s="14">
        <f t="shared" si="9"/>
        <v>41312.944456018515</v>
      </c>
    </row>
    <row r="310" spans="1:20" ht="72" hidden="1" x14ac:dyDescent="0.6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>(Table1[[#This Row],[pledged]]/Table1[[#This Row],[goal]])*100</f>
        <v>105.56666666666668</v>
      </c>
      <c r="P310" s="9">
        <f>Table1[[#This Row],[pledged]]/Table1[[#This Row],[backers_count]]</f>
        <v>62.712871287128714</v>
      </c>
      <c r="Q310" s="4" t="str">
        <f>MID(Table1[[#This Row],[Category and Sub-Category]],SEARCH("/", N310) +1, 20)</f>
        <v>documentary</v>
      </c>
      <c r="R310" s="4" t="str">
        <f t="shared" si="8"/>
        <v>film &amp; video</v>
      </c>
      <c r="S310" s="14">
        <f>Table1[[#This Row],[Date Ended Conversion]]+Table1[[#This Row],[Date Ended Conversion]]</f>
        <v>81225.389120370368</v>
      </c>
      <c r="T310" s="14">
        <f t="shared" si="9"/>
        <v>40612.694560185184</v>
      </c>
    </row>
    <row r="311" spans="1:20" ht="72" hidden="1" x14ac:dyDescent="0.6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>(Table1[[#This Row],[pledged]]/Table1[[#This Row],[goal]])*100</f>
        <v>118.94444444444446</v>
      </c>
      <c r="P311" s="9">
        <f>Table1[[#This Row],[pledged]]/Table1[[#This Row],[backers_count]]</f>
        <v>89.957983193277315</v>
      </c>
      <c r="Q311" s="4" t="str">
        <f>MID(Table1[[#This Row],[Category and Sub-Category]],SEARCH("/", N311) +1, 20)</f>
        <v>documentary</v>
      </c>
      <c r="R311" s="4" t="str">
        <f t="shared" si="8"/>
        <v>film &amp; video</v>
      </c>
      <c r="S311" s="14">
        <f>Table1[[#This Row],[Date Ended Conversion]]+Table1[[#This Row],[Date Ended Conversion]]</f>
        <v>82311.503101851849</v>
      </c>
      <c r="T311" s="14">
        <f t="shared" si="9"/>
        <v>41155.751550925925</v>
      </c>
    </row>
    <row r="312" spans="1:20" ht="72" hidden="1" x14ac:dyDescent="0.6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>(Table1[[#This Row],[pledged]]/Table1[[#This Row],[goal]])*100</f>
        <v>104.129</v>
      </c>
      <c r="P312" s="9">
        <f>Table1[[#This Row],[pledged]]/Table1[[#This Row],[backers_count]]</f>
        <v>28.924722222222222</v>
      </c>
      <c r="Q312" s="4" t="str">
        <f>MID(Table1[[#This Row],[Category and Sub-Category]],SEARCH("/", N312) +1, 20)</f>
        <v>documentary</v>
      </c>
      <c r="R312" s="4" t="str">
        <f t="shared" si="8"/>
        <v>film &amp; video</v>
      </c>
      <c r="S312" s="14">
        <f>Table1[[#This Row],[Date Ended Conversion]]+Table1[[#This Row],[Date Ended Conversion]]</f>
        <v>81672.166666666672</v>
      </c>
      <c r="T312" s="14">
        <f t="shared" si="9"/>
        <v>40836.083333333336</v>
      </c>
    </row>
    <row r="313" spans="1:20" ht="72" hidden="1" x14ac:dyDescent="0.6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>(Table1[[#This Row],[pledged]]/Table1[[#This Row],[goal]])*100</f>
        <v>104.10165000000001</v>
      </c>
      <c r="P313" s="9">
        <f>Table1[[#This Row],[pledged]]/Table1[[#This Row],[backers_count]]</f>
        <v>138.8022</v>
      </c>
      <c r="Q313" s="4" t="str">
        <f>MID(Table1[[#This Row],[Category and Sub-Category]],SEARCH("/", N313) +1, 20)</f>
        <v>documentary</v>
      </c>
      <c r="R313" s="4" t="str">
        <f t="shared" si="8"/>
        <v>film &amp; video</v>
      </c>
      <c r="S313" s="14">
        <f>Table1[[#This Row],[Date Ended Conversion]]+Table1[[#This Row],[Date Ended Conversion]]</f>
        <v>81818.665277777778</v>
      </c>
      <c r="T313" s="14">
        <f t="shared" si="9"/>
        <v>40909.332638888889</v>
      </c>
    </row>
    <row r="314" spans="1:20" ht="72" hidden="1" x14ac:dyDescent="0.6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>(Table1[[#This Row],[pledged]]/Table1[[#This Row],[goal]])*100</f>
        <v>111.87499999999999</v>
      </c>
      <c r="P314" s="9">
        <f>Table1[[#This Row],[pledged]]/Table1[[#This Row],[backers_count]]</f>
        <v>61.301369863013697</v>
      </c>
      <c r="Q314" s="4" t="str">
        <f>MID(Table1[[#This Row],[Category and Sub-Category]],SEARCH("/", N314) +1, 20)</f>
        <v>documentary</v>
      </c>
      <c r="R314" s="4" t="str">
        <f t="shared" si="8"/>
        <v>film &amp; video</v>
      </c>
      <c r="S314" s="14">
        <f>Table1[[#This Row],[Date Ended Conversion]]+Table1[[#This Row],[Date Ended Conversion]]</f>
        <v>82757.755370370374</v>
      </c>
      <c r="T314" s="14">
        <f t="shared" si="9"/>
        <v>41378.877685185187</v>
      </c>
    </row>
    <row r="315" spans="1:20" ht="90" hidden="1" x14ac:dyDescent="0.6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>(Table1[[#This Row],[pledged]]/Table1[[#This Row],[goal]])*100</f>
        <v>104.73529411764706</v>
      </c>
      <c r="P315" s="9">
        <f>Table1[[#This Row],[pledged]]/Table1[[#This Row],[backers_count]]</f>
        <v>80.202702702702709</v>
      </c>
      <c r="Q315" s="4" t="str">
        <f>MID(Table1[[#This Row],[Category and Sub-Category]],SEARCH("/", N315) +1, 20)</f>
        <v>documentary</v>
      </c>
      <c r="R315" s="4" t="str">
        <f t="shared" si="8"/>
        <v>film &amp; video</v>
      </c>
      <c r="S315" s="14">
        <f>Table1[[#This Row],[Date Ended Conversion]]+Table1[[#This Row],[Date Ended Conversion]]</f>
        <v>80803.33194444445</v>
      </c>
      <c r="T315" s="14">
        <f t="shared" si="9"/>
        <v>40401.665972222225</v>
      </c>
    </row>
    <row r="316" spans="1:20" ht="72" hidden="1" x14ac:dyDescent="0.6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>(Table1[[#This Row],[pledged]]/Table1[[#This Row],[goal]])*100</f>
        <v>385.15000000000003</v>
      </c>
      <c r="P316" s="9">
        <f>Table1[[#This Row],[pledged]]/Table1[[#This Row],[backers_count]]</f>
        <v>32.095833333333331</v>
      </c>
      <c r="Q316" s="4" t="str">
        <f>MID(Table1[[#This Row],[Category and Sub-Category]],SEARCH("/", N316) +1, 20)</f>
        <v>documentary</v>
      </c>
      <c r="R316" s="4" t="str">
        <f t="shared" si="8"/>
        <v>film &amp; video</v>
      </c>
      <c r="S316" s="14">
        <f>Table1[[#This Row],[Date Ended Conversion]]+Table1[[#This Row],[Date Ended Conversion]]</f>
        <v>82669.666388888887</v>
      </c>
      <c r="T316" s="14">
        <f t="shared" si="9"/>
        <v>41334.833194444444</v>
      </c>
    </row>
    <row r="317" spans="1:20" ht="72" hidden="1" x14ac:dyDescent="0.6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>(Table1[[#This Row],[pledged]]/Table1[[#This Row],[goal]])*100</f>
        <v>101.248</v>
      </c>
      <c r="P317" s="9">
        <f>Table1[[#This Row],[pledged]]/Table1[[#This Row],[backers_count]]</f>
        <v>200.88888888888889</v>
      </c>
      <c r="Q317" s="4" t="str">
        <f>MID(Table1[[#This Row],[Category and Sub-Category]],SEARCH("/", N317) +1, 20)</f>
        <v>documentary</v>
      </c>
      <c r="R317" s="4" t="str">
        <f t="shared" si="8"/>
        <v>film &amp; video</v>
      </c>
      <c r="S317" s="14">
        <f>Table1[[#This Row],[Date Ended Conversion]]+Table1[[#This Row],[Date Ended Conversion]]</f>
        <v>82287.544768518521</v>
      </c>
      <c r="T317" s="14">
        <f t="shared" si="9"/>
        <v>41143.77238425926</v>
      </c>
    </row>
    <row r="318" spans="1:20" ht="54" hidden="1" x14ac:dyDescent="0.6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>(Table1[[#This Row],[pledged]]/Table1[[#This Row],[goal]])*100</f>
        <v>113.77333333333333</v>
      </c>
      <c r="P318" s="9">
        <f>Table1[[#This Row],[pledged]]/Table1[[#This Row],[backers_count]]</f>
        <v>108.01265822784811</v>
      </c>
      <c r="Q318" s="4" t="str">
        <f>MID(Table1[[#This Row],[Category and Sub-Category]],SEARCH("/", N318) +1, 20)</f>
        <v>documentary</v>
      </c>
      <c r="R318" s="4" t="str">
        <f t="shared" si="8"/>
        <v>film &amp; video</v>
      </c>
      <c r="S318" s="14">
        <f>Table1[[#This Row],[Date Ended Conversion]]+Table1[[#This Row],[Date Ended Conversion]]</f>
        <v>83968.415277777778</v>
      </c>
      <c r="T318" s="14">
        <f t="shared" si="9"/>
        <v>41984.207638888889</v>
      </c>
    </row>
    <row r="319" spans="1:20" ht="54" hidden="1" x14ac:dyDescent="0.6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>(Table1[[#This Row],[pledged]]/Table1[[#This Row],[goal]])*100</f>
        <v>100.80333333333333</v>
      </c>
      <c r="P319" s="9">
        <f>Table1[[#This Row],[pledged]]/Table1[[#This Row],[backers_count]]</f>
        <v>95.699367088607602</v>
      </c>
      <c r="Q319" s="4" t="str">
        <f>MID(Table1[[#This Row],[Category and Sub-Category]],SEARCH("/", N319) +1, 20)</f>
        <v>documentary</v>
      </c>
      <c r="R319" s="4" t="str">
        <f t="shared" si="8"/>
        <v>film &amp; video</v>
      </c>
      <c r="S319" s="14">
        <f>Table1[[#This Row],[Date Ended Conversion]]+Table1[[#This Row],[Date Ended Conversion]]</f>
        <v>83239.353773148148</v>
      </c>
      <c r="T319" s="14">
        <f t="shared" si="9"/>
        <v>41619.676886574074</v>
      </c>
    </row>
    <row r="320" spans="1:20" ht="72" hidden="1" x14ac:dyDescent="0.6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>(Table1[[#This Row],[pledged]]/Table1[[#This Row],[goal]])*100</f>
        <v>283.32</v>
      </c>
      <c r="P320" s="9">
        <f>Table1[[#This Row],[pledged]]/Table1[[#This Row],[backers_count]]</f>
        <v>49.880281690140848</v>
      </c>
      <c r="Q320" s="4" t="str">
        <f>MID(Table1[[#This Row],[Category and Sub-Category]],SEARCH("/", N320) +1, 20)</f>
        <v>documentary</v>
      </c>
      <c r="R320" s="4" t="str">
        <f t="shared" si="8"/>
        <v>film &amp; video</v>
      </c>
      <c r="S320" s="14">
        <f>Table1[[#This Row],[Date Ended Conversion]]+Table1[[#This Row],[Date Ended Conversion]]</f>
        <v>82719.994236111117</v>
      </c>
      <c r="T320" s="14">
        <f t="shared" si="9"/>
        <v>41359.997118055559</v>
      </c>
    </row>
    <row r="321" spans="1:20" ht="90" hidden="1" x14ac:dyDescent="0.6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>(Table1[[#This Row],[pledged]]/Table1[[#This Row],[goal]])*100</f>
        <v>112.68</v>
      </c>
      <c r="P321" s="9">
        <f>Table1[[#This Row],[pledged]]/Table1[[#This Row],[backers_count]]</f>
        <v>110.47058823529412</v>
      </c>
      <c r="Q321" s="4" t="str">
        <f>MID(Table1[[#This Row],[Category and Sub-Category]],SEARCH("/", N321) +1, 20)</f>
        <v>documentary</v>
      </c>
      <c r="R321" s="4" t="str">
        <f t="shared" si="8"/>
        <v>film &amp; video</v>
      </c>
      <c r="S321" s="14">
        <f>Table1[[#This Row],[Date Ended Conversion]]+Table1[[#This Row],[Date Ended Conversion]]</f>
        <v>80422.665277777778</v>
      </c>
      <c r="T321" s="14">
        <f t="shared" si="9"/>
        <v>40211.332638888889</v>
      </c>
    </row>
    <row r="322" spans="1:20" ht="72" hidden="1" x14ac:dyDescent="0.6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>(Table1[[#This Row],[pledged]]/Table1[[#This Row],[goal]])*100</f>
        <v>106.58000000000001</v>
      </c>
      <c r="P322" s="9">
        <f>Table1[[#This Row],[pledged]]/Table1[[#This Row],[backers_count]]</f>
        <v>134.91139240506328</v>
      </c>
      <c r="Q322" s="4" t="str">
        <f>MID(Table1[[#This Row],[Category and Sub-Category]],SEARCH("/", N322) +1, 20)</f>
        <v>documentary</v>
      </c>
      <c r="R322" s="4" t="str">
        <f t="shared" ref="R322:R385" si="10">LEFT(N322,FIND("/",N322,1)-1)</f>
        <v>film &amp; video</v>
      </c>
      <c r="S322" s="14">
        <f>Table1[[#This Row],[Date Ended Conversion]]+Table1[[#This Row],[Date Ended Conversion]]</f>
        <v>84721.916666666657</v>
      </c>
      <c r="T322" s="14">
        <f t="shared" ref="T322:T385" si="11">(((I322/60)/60)/24)+DATE(1970,1,1)</f>
        <v>42360.958333333328</v>
      </c>
    </row>
    <row r="323" spans="1:20" ht="72" hidden="1" x14ac:dyDescent="0.6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>(Table1[[#This Row],[pledged]]/Table1[[#This Row],[goal]])*100</f>
        <v>102.66285714285715</v>
      </c>
      <c r="P323" s="9">
        <f>Table1[[#This Row],[pledged]]/Table1[[#This Row],[backers_count]]</f>
        <v>106.62314540059347</v>
      </c>
      <c r="Q323" s="4" t="str">
        <f>MID(Table1[[#This Row],[Category and Sub-Category]],SEARCH("/", N323) +1, 20)</f>
        <v>documentary</v>
      </c>
      <c r="R323" s="4" t="str">
        <f t="shared" si="10"/>
        <v>film &amp; video</v>
      </c>
      <c r="S323" s="14">
        <f>Table1[[#This Row],[Date Ended Conversion]]+Table1[[#This Row],[Date Ended Conversion]]</f>
        <v>85364.976527777791</v>
      </c>
      <c r="T323" s="14">
        <f t="shared" si="11"/>
        <v>42682.488263888896</v>
      </c>
    </row>
    <row r="324" spans="1:20" ht="54" hidden="1" x14ac:dyDescent="0.6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>(Table1[[#This Row],[pledged]]/Table1[[#This Row],[goal]])*100</f>
        <v>107.91200000000001</v>
      </c>
      <c r="P324" s="9">
        <f>Table1[[#This Row],[pledged]]/Table1[[#This Row],[backers_count]]</f>
        <v>145.04301075268816</v>
      </c>
      <c r="Q324" s="4" t="str">
        <f>MID(Table1[[#This Row],[Category and Sub-Category]],SEARCH("/", N324) +1, 20)</f>
        <v>documentary</v>
      </c>
      <c r="R324" s="4" t="str">
        <f t="shared" si="10"/>
        <v>film &amp; video</v>
      </c>
      <c r="S324" s="14">
        <f>Table1[[#This Row],[Date Ended Conversion]]+Table1[[#This Row],[Date Ended Conversion]]</f>
        <v>85007.14</v>
      </c>
      <c r="T324" s="14">
        <f t="shared" si="11"/>
        <v>42503.57</v>
      </c>
    </row>
    <row r="325" spans="1:20" ht="72" hidden="1" x14ac:dyDescent="0.6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>(Table1[[#This Row],[pledged]]/Table1[[#This Row],[goal]])*100</f>
        <v>123.07407407407408</v>
      </c>
      <c r="P325" s="9">
        <f>Table1[[#This Row],[pledged]]/Table1[[#This Row],[backers_count]]</f>
        <v>114.58620689655173</v>
      </c>
      <c r="Q325" s="4" t="str">
        <f>MID(Table1[[#This Row],[Category and Sub-Category]],SEARCH("/", N325) +1, 20)</f>
        <v>documentary</v>
      </c>
      <c r="R325" s="4" t="str">
        <f t="shared" si="10"/>
        <v>film &amp; video</v>
      </c>
      <c r="S325" s="14">
        <f>Table1[[#This Row],[Date Ended Conversion]]+Table1[[#This Row],[Date Ended Conversion]]</f>
        <v>85450.665277777778</v>
      </c>
      <c r="T325" s="14">
        <f t="shared" si="11"/>
        <v>42725.332638888889</v>
      </c>
    </row>
    <row r="326" spans="1:20" ht="72" hidden="1" x14ac:dyDescent="0.6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>(Table1[[#This Row],[pledged]]/Table1[[#This Row],[goal]])*100</f>
        <v>101.6</v>
      </c>
      <c r="P326" s="9">
        <f>Table1[[#This Row],[pledged]]/Table1[[#This Row],[backers_count]]</f>
        <v>105.3170731707317</v>
      </c>
      <c r="Q326" s="4" t="str">
        <f>MID(Table1[[#This Row],[Category and Sub-Category]],SEARCH("/", N326) +1, 20)</f>
        <v>documentary</v>
      </c>
      <c r="R326" s="4" t="str">
        <f t="shared" si="10"/>
        <v>film &amp; video</v>
      </c>
      <c r="S326" s="14">
        <f>Table1[[#This Row],[Date Ended Conversion]]+Table1[[#This Row],[Date Ended Conversion]]</f>
        <v>84435.252500000002</v>
      </c>
      <c r="T326" s="14">
        <f t="shared" si="11"/>
        <v>42217.626250000001</v>
      </c>
    </row>
    <row r="327" spans="1:20" ht="72" hidden="1" x14ac:dyDescent="0.6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>(Table1[[#This Row],[pledged]]/Table1[[#This Row],[goal]])*100</f>
        <v>104.396</v>
      </c>
      <c r="P327" s="9">
        <f>Table1[[#This Row],[pledged]]/Table1[[#This Row],[backers_count]]</f>
        <v>70.921195652173907</v>
      </c>
      <c r="Q327" s="4" t="str">
        <f>MID(Table1[[#This Row],[Category and Sub-Category]],SEARCH("/", N327) +1, 20)</f>
        <v>documentary</v>
      </c>
      <c r="R327" s="4" t="str">
        <f t="shared" si="10"/>
        <v>film &amp; video</v>
      </c>
      <c r="S327" s="14">
        <f>Table1[[#This Row],[Date Ended Conversion]]+Table1[[#This Row],[Date Ended Conversion]]</f>
        <v>85448.375763888878</v>
      </c>
      <c r="T327" s="14">
        <f t="shared" si="11"/>
        <v>42724.187881944439</v>
      </c>
    </row>
    <row r="328" spans="1:20" ht="72" hidden="1" x14ac:dyDescent="0.6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>(Table1[[#This Row],[pledged]]/Table1[[#This Row],[goal]])*100</f>
        <v>112.92973333333333</v>
      </c>
      <c r="P328" s="9">
        <f>Table1[[#This Row],[pledged]]/Table1[[#This Row],[backers_count]]</f>
        <v>147.17167680278018</v>
      </c>
      <c r="Q328" s="4" t="str">
        <f>MID(Table1[[#This Row],[Category and Sub-Category]],SEARCH("/", N328) +1, 20)</f>
        <v>documentary</v>
      </c>
      <c r="R328" s="4" t="str">
        <f t="shared" si="10"/>
        <v>film &amp; video</v>
      </c>
      <c r="S328" s="14">
        <f>Table1[[#This Row],[Date Ended Conversion]]+Table1[[#This Row],[Date Ended Conversion]]</f>
        <v>85617.912500000006</v>
      </c>
      <c r="T328" s="14">
        <f t="shared" si="11"/>
        <v>42808.956250000003</v>
      </c>
    </row>
    <row r="329" spans="1:20" ht="72" hidden="1" x14ac:dyDescent="0.6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>(Table1[[#This Row],[pledged]]/Table1[[#This Row],[goal]])*100</f>
        <v>136.4</v>
      </c>
      <c r="P329" s="9">
        <f>Table1[[#This Row],[pledged]]/Table1[[#This Row],[backers_count]]</f>
        <v>160.47058823529412</v>
      </c>
      <c r="Q329" s="4" t="str">
        <f>MID(Table1[[#This Row],[Category and Sub-Category]],SEARCH("/", N329) +1, 20)</f>
        <v>documentary</v>
      </c>
      <c r="R329" s="4" t="str">
        <f t="shared" si="10"/>
        <v>film &amp; video</v>
      </c>
      <c r="S329" s="14">
        <f>Table1[[#This Row],[Date Ended Conversion]]+Table1[[#This Row],[Date Ended Conversion]]</f>
        <v>84170.666666666657</v>
      </c>
      <c r="T329" s="14">
        <f t="shared" si="11"/>
        <v>42085.333333333328</v>
      </c>
    </row>
    <row r="330" spans="1:20" ht="72" hidden="1" x14ac:dyDescent="0.6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>(Table1[[#This Row],[pledged]]/Table1[[#This Row],[goal]])*100</f>
        <v>103.61439999999999</v>
      </c>
      <c r="P330" s="9">
        <f>Table1[[#This Row],[pledged]]/Table1[[#This Row],[backers_count]]</f>
        <v>156.04578313253012</v>
      </c>
      <c r="Q330" s="4" t="str">
        <f>MID(Table1[[#This Row],[Category and Sub-Category]],SEARCH("/", N330) +1, 20)</f>
        <v>documentary</v>
      </c>
      <c r="R330" s="4" t="str">
        <f t="shared" si="10"/>
        <v>film &amp; video</v>
      </c>
      <c r="S330" s="14">
        <f>Table1[[#This Row],[Date Ended Conversion]]+Table1[[#This Row],[Date Ended Conversion]]</f>
        <v>84618.333333333343</v>
      </c>
      <c r="T330" s="14">
        <f t="shared" si="11"/>
        <v>42309.166666666672</v>
      </c>
    </row>
    <row r="331" spans="1:20" ht="72" hidden="1" x14ac:dyDescent="0.6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>(Table1[[#This Row],[pledged]]/Table1[[#This Row],[goal]])*100</f>
        <v>105.5</v>
      </c>
      <c r="P331" s="9">
        <f>Table1[[#This Row],[pledged]]/Table1[[#This Row],[backers_count]]</f>
        <v>63.17365269461078</v>
      </c>
      <c r="Q331" s="4" t="str">
        <f>MID(Table1[[#This Row],[Category and Sub-Category]],SEARCH("/", N331) +1, 20)</f>
        <v>documentary</v>
      </c>
      <c r="R331" s="4" t="str">
        <f t="shared" si="10"/>
        <v>film &amp; video</v>
      </c>
      <c r="S331" s="14">
        <f>Table1[[#This Row],[Date Ended Conversion]]+Table1[[#This Row],[Date Ended Conversion]]</f>
        <v>84630.333333333343</v>
      </c>
      <c r="T331" s="14">
        <f t="shared" si="11"/>
        <v>42315.166666666672</v>
      </c>
    </row>
    <row r="332" spans="1:20" ht="72" hidden="1" x14ac:dyDescent="0.6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>(Table1[[#This Row],[pledged]]/Table1[[#This Row],[goal]])*100</f>
        <v>101.82857142857142</v>
      </c>
      <c r="P332" s="9">
        <f>Table1[[#This Row],[pledged]]/Table1[[#This Row],[backers_count]]</f>
        <v>104.82352941176471</v>
      </c>
      <c r="Q332" s="4" t="str">
        <f>MID(Table1[[#This Row],[Category and Sub-Category]],SEARCH("/", N332) +1, 20)</f>
        <v>documentary</v>
      </c>
      <c r="R332" s="4" t="str">
        <f t="shared" si="10"/>
        <v>film &amp; video</v>
      </c>
      <c r="S332" s="14">
        <f>Table1[[#This Row],[Date Ended Conversion]]+Table1[[#This Row],[Date Ended Conversion]]</f>
        <v>82822.33194444445</v>
      </c>
      <c r="T332" s="14">
        <f t="shared" si="11"/>
        <v>41411.165972222225</v>
      </c>
    </row>
    <row r="333" spans="1:20" ht="72" hidden="1" x14ac:dyDescent="0.6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>(Table1[[#This Row],[pledged]]/Table1[[#This Row],[goal]])*100</f>
        <v>106.60499999999999</v>
      </c>
      <c r="P333" s="9">
        <f>Table1[[#This Row],[pledged]]/Table1[[#This Row],[backers_count]]</f>
        <v>97.356164383561648</v>
      </c>
      <c r="Q333" s="4" t="str">
        <f>MID(Table1[[#This Row],[Category and Sub-Category]],SEARCH("/", N333) +1, 20)</f>
        <v>documentary</v>
      </c>
      <c r="R333" s="4" t="str">
        <f t="shared" si="10"/>
        <v>film &amp; video</v>
      </c>
      <c r="S333" s="14">
        <f>Table1[[#This Row],[Date Ended Conversion]]+Table1[[#This Row],[Date Ended Conversion]]</f>
        <v>85077.162824074068</v>
      </c>
      <c r="T333" s="14">
        <f t="shared" si="11"/>
        <v>42538.581412037034</v>
      </c>
    </row>
    <row r="334" spans="1:20" ht="72" hidden="1" x14ac:dyDescent="0.6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>(Table1[[#This Row],[pledged]]/Table1[[#This Row],[goal]])*100</f>
        <v>113.015</v>
      </c>
      <c r="P334" s="9">
        <f>Table1[[#This Row],[pledged]]/Table1[[#This Row],[backers_count]]</f>
        <v>203.63063063063063</v>
      </c>
      <c r="Q334" s="4" t="str">
        <f>MID(Table1[[#This Row],[Category and Sub-Category]],SEARCH("/", N334) +1, 20)</f>
        <v>documentary</v>
      </c>
      <c r="R334" s="4" t="str">
        <f t="shared" si="10"/>
        <v>film &amp; video</v>
      </c>
      <c r="S334" s="14">
        <f>Table1[[#This Row],[Date Ended Conversion]]+Table1[[#This Row],[Date Ended Conversion]]</f>
        <v>84610.666666666657</v>
      </c>
      <c r="T334" s="14">
        <f t="shared" si="11"/>
        <v>42305.333333333328</v>
      </c>
    </row>
    <row r="335" spans="1:20" ht="72" hidden="1" x14ac:dyDescent="0.6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>(Table1[[#This Row],[pledged]]/Table1[[#This Row],[goal]])*100</f>
        <v>125.22750000000001</v>
      </c>
      <c r="P335" s="9">
        <f>Table1[[#This Row],[pledged]]/Table1[[#This Row],[backers_count]]</f>
        <v>188.31203007518798</v>
      </c>
      <c r="Q335" s="4" t="str">
        <f>MID(Table1[[#This Row],[Category and Sub-Category]],SEARCH("/", N335) +1, 20)</f>
        <v>documentary</v>
      </c>
      <c r="R335" s="4" t="str">
        <f t="shared" si="10"/>
        <v>film &amp; video</v>
      </c>
      <c r="S335" s="14">
        <f>Table1[[#This Row],[Date Ended Conversion]]+Table1[[#This Row],[Date Ended Conversion]]</f>
        <v>84935.189606481479</v>
      </c>
      <c r="T335" s="14">
        <f t="shared" si="11"/>
        <v>42467.59480324074</v>
      </c>
    </row>
    <row r="336" spans="1:20" ht="72" hidden="1" x14ac:dyDescent="0.6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>(Table1[[#This Row],[pledged]]/Table1[[#This Row],[goal]])*100</f>
        <v>101.19</v>
      </c>
      <c r="P336" s="9">
        <f>Table1[[#This Row],[pledged]]/Table1[[#This Row],[backers_count]]</f>
        <v>146.65217391304347</v>
      </c>
      <c r="Q336" s="4" t="str">
        <f>MID(Table1[[#This Row],[Category and Sub-Category]],SEARCH("/", N336) +1, 20)</f>
        <v>documentary</v>
      </c>
      <c r="R336" s="4" t="str">
        <f t="shared" si="10"/>
        <v>film &amp; video</v>
      </c>
      <c r="S336" s="14">
        <f>Table1[[#This Row],[Date Ended Conversion]]+Table1[[#This Row],[Date Ended Conversion]]</f>
        <v>84279.583333333343</v>
      </c>
      <c r="T336" s="14">
        <f t="shared" si="11"/>
        <v>42139.791666666672</v>
      </c>
    </row>
    <row r="337" spans="1:20" ht="72" hidden="1" x14ac:dyDescent="0.6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>(Table1[[#This Row],[pledged]]/Table1[[#This Row],[goal]])*100</f>
        <v>102.76470588235294</v>
      </c>
      <c r="P337" s="9">
        <f>Table1[[#This Row],[pledged]]/Table1[[#This Row],[backers_count]]</f>
        <v>109.1875</v>
      </c>
      <c r="Q337" s="4" t="str">
        <f>MID(Table1[[#This Row],[Category and Sub-Category]],SEARCH("/", N337) +1, 20)</f>
        <v>documentary</v>
      </c>
      <c r="R337" s="4" t="str">
        <f t="shared" si="10"/>
        <v>film &amp; video</v>
      </c>
      <c r="S337" s="14">
        <f>Table1[[#This Row],[Date Ended Conversion]]+Table1[[#This Row],[Date Ended Conversion]]</f>
        <v>84265.833333333343</v>
      </c>
      <c r="T337" s="14">
        <f t="shared" si="11"/>
        <v>42132.916666666672</v>
      </c>
    </row>
    <row r="338" spans="1:20" ht="72" hidden="1" x14ac:dyDescent="0.6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>(Table1[[#This Row],[pledged]]/Table1[[#This Row],[goal]])*100</f>
        <v>116.83911999999998</v>
      </c>
      <c r="P338" s="9">
        <f>Table1[[#This Row],[pledged]]/Table1[[#This Row],[backers_count]]</f>
        <v>59.249046653144013</v>
      </c>
      <c r="Q338" s="4" t="str">
        <f>MID(Table1[[#This Row],[Category and Sub-Category]],SEARCH("/", N338) +1, 20)</f>
        <v>documentary</v>
      </c>
      <c r="R338" s="4" t="str">
        <f t="shared" si="10"/>
        <v>film &amp; video</v>
      </c>
      <c r="S338" s="14">
        <f>Table1[[#This Row],[Date Ended Conversion]]+Table1[[#This Row],[Date Ended Conversion]]</f>
        <v>84643.275879629626</v>
      </c>
      <c r="T338" s="14">
        <f t="shared" si="11"/>
        <v>42321.637939814813</v>
      </c>
    </row>
    <row r="339" spans="1:20" ht="72" hidden="1" x14ac:dyDescent="0.6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>(Table1[[#This Row],[pledged]]/Table1[[#This Row],[goal]])*100</f>
        <v>101.16833333333335</v>
      </c>
      <c r="P339" s="9">
        <f>Table1[[#This Row],[pledged]]/Table1[[#This Row],[backers_count]]</f>
        <v>97.904838709677421</v>
      </c>
      <c r="Q339" s="4" t="str">
        <f>MID(Table1[[#This Row],[Category and Sub-Category]],SEARCH("/", N339) +1, 20)</f>
        <v>documentary</v>
      </c>
      <c r="R339" s="4" t="str">
        <f t="shared" si="10"/>
        <v>film &amp; video</v>
      </c>
      <c r="S339" s="14">
        <f>Table1[[#This Row],[Date Ended Conversion]]+Table1[[#This Row],[Date Ended Conversion]]</f>
        <v>84154.173796296294</v>
      </c>
      <c r="T339" s="14">
        <f t="shared" si="11"/>
        <v>42077.086898148147</v>
      </c>
    </row>
    <row r="340" spans="1:20" ht="72" hidden="1" x14ac:dyDescent="0.6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>(Table1[[#This Row],[pledged]]/Table1[[#This Row],[goal]])*100</f>
        <v>110.13360000000002</v>
      </c>
      <c r="P340" s="9">
        <f>Table1[[#This Row],[pledged]]/Table1[[#This Row],[backers_count]]</f>
        <v>70.000169491525426</v>
      </c>
      <c r="Q340" s="4" t="str">
        <f>MID(Table1[[#This Row],[Category and Sub-Category]],SEARCH("/", N340) +1, 20)</f>
        <v>documentary</v>
      </c>
      <c r="R340" s="4" t="str">
        <f t="shared" si="10"/>
        <v>film &amp; video</v>
      </c>
      <c r="S340" s="14">
        <f>Table1[[#This Row],[Date Ended Conversion]]+Table1[[#This Row],[Date Ended Conversion]]</f>
        <v>85232.083333333343</v>
      </c>
      <c r="T340" s="14">
        <f t="shared" si="11"/>
        <v>42616.041666666672</v>
      </c>
    </row>
    <row r="341" spans="1:20" ht="72" hidden="1" x14ac:dyDescent="0.6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>(Table1[[#This Row],[pledged]]/Table1[[#This Row],[goal]])*100</f>
        <v>108.08333333333333</v>
      </c>
      <c r="P341" s="9">
        <f>Table1[[#This Row],[pledged]]/Table1[[#This Row],[backers_count]]</f>
        <v>72.865168539325836</v>
      </c>
      <c r="Q341" s="4" t="str">
        <f>MID(Table1[[#This Row],[Category and Sub-Category]],SEARCH("/", N341) +1, 20)</f>
        <v>documentary</v>
      </c>
      <c r="R341" s="4" t="str">
        <f t="shared" si="10"/>
        <v>film &amp; video</v>
      </c>
      <c r="S341" s="14">
        <f>Table1[[#This Row],[Date Ended Conversion]]+Table1[[#This Row],[Date Ended Conversion]]</f>
        <v>84247.520092592589</v>
      </c>
      <c r="T341" s="14">
        <f t="shared" si="11"/>
        <v>42123.760046296295</v>
      </c>
    </row>
    <row r="342" spans="1:20" ht="54" hidden="1" x14ac:dyDescent="0.6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>(Table1[[#This Row],[pledged]]/Table1[[#This Row],[goal]])*100</f>
        <v>125.02285714285715</v>
      </c>
      <c r="P342" s="9">
        <f>Table1[[#This Row],[pledged]]/Table1[[#This Row],[backers_count]]</f>
        <v>146.34782608695653</v>
      </c>
      <c r="Q342" s="4" t="str">
        <f>MID(Table1[[#This Row],[Category and Sub-Category]],SEARCH("/", N342) +1, 20)</f>
        <v>documentary</v>
      </c>
      <c r="R342" s="4" t="str">
        <f t="shared" si="10"/>
        <v>film &amp; video</v>
      </c>
      <c r="S342" s="14">
        <f>Table1[[#This Row],[Date Ended Conversion]]+Table1[[#This Row],[Date Ended Conversion]]</f>
        <v>85605.75</v>
      </c>
      <c r="T342" s="14">
        <f t="shared" si="11"/>
        <v>42802.875</v>
      </c>
    </row>
    <row r="343" spans="1:20" ht="72" hidden="1" x14ac:dyDescent="0.6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>(Table1[[#This Row],[pledged]]/Table1[[#This Row],[goal]])*100</f>
        <v>106.71428571428572</v>
      </c>
      <c r="P343" s="9">
        <f>Table1[[#This Row],[pledged]]/Table1[[#This Row],[backers_count]]</f>
        <v>67.909090909090907</v>
      </c>
      <c r="Q343" s="4" t="str">
        <f>MID(Table1[[#This Row],[Category and Sub-Category]],SEARCH("/", N343) +1, 20)</f>
        <v>documentary</v>
      </c>
      <c r="R343" s="4" t="str">
        <f t="shared" si="10"/>
        <v>film &amp; video</v>
      </c>
      <c r="S343" s="14">
        <f>Table1[[#This Row],[Date Ended Conversion]]+Table1[[#This Row],[Date Ended Conversion]]</f>
        <v>83826.33194444445</v>
      </c>
      <c r="T343" s="14">
        <f t="shared" si="11"/>
        <v>41913.165972222225</v>
      </c>
    </row>
    <row r="344" spans="1:20" ht="36" hidden="1" x14ac:dyDescent="0.6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>(Table1[[#This Row],[pledged]]/Table1[[#This Row],[goal]])*100</f>
        <v>100.36639999999998</v>
      </c>
      <c r="P344" s="9">
        <f>Table1[[#This Row],[pledged]]/Table1[[#This Row],[backers_count]]</f>
        <v>169.85083076923075</v>
      </c>
      <c r="Q344" s="4" t="str">
        <f>MID(Table1[[#This Row],[Category and Sub-Category]],SEARCH("/", N344) +1, 20)</f>
        <v>documentary</v>
      </c>
      <c r="R344" s="4" t="str">
        <f t="shared" si="10"/>
        <v>film &amp; video</v>
      </c>
      <c r="S344" s="14">
        <f>Table1[[#This Row],[Date Ended Conversion]]+Table1[[#This Row],[Date Ended Conversion]]</f>
        <v>84979.561689814815</v>
      </c>
      <c r="T344" s="14">
        <f t="shared" si="11"/>
        <v>42489.780844907407</v>
      </c>
    </row>
    <row r="345" spans="1:20" ht="72" hidden="1" x14ac:dyDescent="0.6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>(Table1[[#This Row],[pledged]]/Table1[[#This Row],[goal]])*100</f>
        <v>102.02863333333335</v>
      </c>
      <c r="P345" s="9">
        <f>Table1[[#This Row],[pledged]]/Table1[[#This Row],[backers_count]]</f>
        <v>58.413339694656486</v>
      </c>
      <c r="Q345" s="4" t="str">
        <f>MID(Table1[[#This Row],[Category and Sub-Category]],SEARCH("/", N345) +1, 20)</f>
        <v>documentary</v>
      </c>
      <c r="R345" s="4" t="str">
        <f t="shared" si="10"/>
        <v>film &amp; video</v>
      </c>
      <c r="S345" s="14">
        <f>Table1[[#This Row],[Date Ended Conversion]]+Table1[[#This Row],[Date Ended Conversion]]</f>
        <v>83914.25</v>
      </c>
      <c r="T345" s="14">
        <f t="shared" si="11"/>
        <v>41957.125</v>
      </c>
    </row>
    <row r="346" spans="1:20" ht="72" hidden="1" x14ac:dyDescent="0.6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>(Table1[[#This Row],[pledged]]/Table1[[#This Row],[goal]])*100</f>
        <v>102.08358208955224</v>
      </c>
      <c r="P346" s="9">
        <f>Table1[[#This Row],[pledged]]/Table1[[#This Row],[backers_count]]</f>
        <v>119.99298245614035</v>
      </c>
      <c r="Q346" s="4" t="str">
        <f>MID(Table1[[#This Row],[Category and Sub-Category]],SEARCH("/", N346) +1, 20)</f>
        <v>documentary</v>
      </c>
      <c r="R346" s="4" t="str">
        <f t="shared" si="10"/>
        <v>film &amp; video</v>
      </c>
      <c r="S346" s="14">
        <f>Table1[[#This Row],[Date Ended Conversion]]+Table1[[#This Row],[Date Ended Conversion]]</f>
        <v>84312.194444444438</v>
      </c>
      <c r="T346" s="14">
        <f t="shared" si="11"/>
        <v>42156.097222222219</v>
      </c>
    </row>
    <row r="347" spans="1:20" ht="72" hidden="1" x14ac:dyDescent="0.6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>(Table1[[#This Row],[pledged]]/Table1[[#This Row],[goal]])*100</f>
        <v>123.27586206896552</v>
      </c>
      <c r="P347" s="9">
        <f>Table1[[#This Row],[pledged]]/Table1[[#This Row],[backers_count]]</f>
        <v>99.860335195530723</v>
      </c>
      <c r="Q347" s="4" t="str">
        <f>MID(Table1[[#This Row],[Category and Sub-Category]],SEARCH("/", N347) +1, 20)</f>
        <v>documentary</v>
      </c>
      <c r="R347" s="4" t="str">
        <f t="shared" si="10"/>
        <v>film &amp; video</v>
      </c>
      <c r="S347" s="14">
        <f>Table1[[#This Row],[Date Ended Conversion]]+Table1[[#This Row],[Date Ended Conversion]]</f>
        <v>84289.888657407399</v>
      </c>
      <c r="T347" s="14">
        <f t="shared" si="11"/>
        <v>42144.944328703699</v>
      </c>
    </row>
    <row r="348" spans="1:20" ht="72" hidden="1" x14ac:dyDescent="0.6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>(Table1[[#This Row],[pledged]]/Table1[[#This Row],[goal]])*100</f>
        <v>170.28880000000001</v>
      </c>
      <c r="P348" s="9">
        <f>Table1[[#This Row],[pledged]]/Table1[[#This Row],[backers_count]]</f>
        <v>90.579148936170213</v>
      </c>
      <c r="Q348" s="4" t="str">
        <f>MID(Table1[[#This Row],[Category and Sub-Category]],SEARCH("/", N348) +1, 20)</f>
        <v>documentary</v>
      </c>
      <c r="R348" s="4" t="str">
        <f t="shared" si="10"/>
        <v>film &amp; video</v>
      </c>
      <c r="S348" s="14">
        <f>Table1[[#This Row],[Date Ended Conversion]]+Table1[[#This Row],[Date Ended Conversion]]</f>
        <v>84583.000486111123</v>
      </c>
      <c r="T348" s="14">
        <f t="shared" si="11"/>
        <v>42291.500243055561</v>
      </c>
    </row>
    <row r="349" spans="1:20" ht="72" hidden="1" x14ac:dyDescent="0.6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>(Table1[[#This Row],[pledged]]/Table1[[#This Row],[goal]])*100</f>
        <v>111.59049999999999</v>
      </c>
      <c r="P349" s="9">
        <f>Table1[[#This Row],[pledged]]/Table1[[#This Row],[backers_count]]</f>
        <v>117.77361477572559</v>
      </c>
      <c r="Q349" s="4" t="str">
        <f>MID(Table1[[#This Row],[Category and Sub-Category]],SEARCH("/", N349) +1, 20)</f>
        <v>documentary</v>
      </c>
      <c r="R349" s="4" t="str">
        <f t="shared" si="10"/>
        <v>film &amp; video</v>
      </c>
      <c r="S349" s="14">
        <f>Table1[[#This Row],[Date Ended Conversion]]+Table1[[#This Row],[Date Ended Conversion]]</f>
        <v>84645.074282407411</v>
      </c>
      <c r="T349" s="14">
        <f t="shared" si="11"/>
        <v>42322.537141203706</v>
      </c>
    </row>
    <row r="350" spans="1:20" ht="72" hidden="1" x14ac:dyDescent="0.6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>(Table1[[#This Row],[pledged]]/Table1[[#This Row],[goal]])*100</f>
        <v>103</v>
      </c>
      <c r="P350" s="9">
        <f>Table1[[#This Row],[pledged]]/Table1[[#This Row],[backers_count]]</f>
        <v>86.554621848739501</v>
      </c>
      <c r="Q350" s="4" t="str">
        <f>MID(Table1[[#This Row],[Category and Sub-Category]],SEARCH("/", N350) +1, 20)</f>
        <v>documentary</v>
      </c>
      <c r="R350" s="4" t="str">
        <f t="shared" si="10"/>
        <v>film &amp; video</v>
      </c>
      <c r="S350" s="14">
        <f>Table1[[#This Row],[Date Ended Conversion]]+Table1[[#This Row],[Date Ended Conversion]]</f>
        <v>84475.173981481479</v>
      </c>
      <c r="T350" s="14">
        <f t="shared" si="11"/>
        <v>42237.58699074074</v>
      </c>
    </row>
    <row r="351" spans="1:20" ht="54" hidden="1" x14ac:dyDescent="0.6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>(Table1[[#This Row],[pledged]]/Table1[[#This Row],[goal]])*100</f>
        <v>106.63570159857905</v>
      </c>
      <c r="P351" s="9">
        <f>Table1[[#This Row],[pledged]]/Table1[[#This Row],[backers_count]]</f>
        <v>71.899281437125751</v>
      </c>
      <c r="Q351" s="4" t="str">
        <f>MID(Table1[[#This Row],[Category and Sub-Category]],SEARCH("/", N351) +1, 20)</f>
        <v>documentary</v>
      </c>
      <c r="R351" s="4" t="str">
        <f t="shared" si="10"/>
        <v>film &amp; video</v>
      </c>
      <c r="S351" s="14">
        <f>Table1[[#This Row],[Date Ended Conversion]]+Table1[[#This Row],[Date Ended Conversion]]</f>
        <v>85580.997870370367</v>
      </c>
      <c r="T351" s="14">
        <f t="shared" si="11"/>
        <v>42790.498935185184</v>
      </c>
    </row>
    <row r="352" spans="1:20" ht="72" hidden="1" x14ac:dyDescent="0.6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>(Table1[[#This Row],[pledged]]/Table1[[#This Row],[goal]])*100</f>
        <v>114.75999999999999</v>
      </c>
      <c r="P352" s="9">
        <f>Table1[[#This Row],[pledged]]/Table1[[#This Row],[backers_count]]</f>
        <v>129.81900452488688</v>
      </c>
      <c r="Q352" s="4" t="str">
        <f>MID(Table1[[#This Row],[Category and Sub-Category]],SEARCH("/", N352) +1, 20)</f>
        <v>documentary</v>
      </c>
      <c r="R352" s="4" t="str">
        <f t="shared" si="10"/>
        <v>film &amp; video</v>
      </c>
      <c r="S352" s="14">
        <f>Table1[[#This Row],[Date Ended Conversion]]+Table1[[#This Row],[Date Ended Conversion]]</f>
        <v>85248.33194444445</v>
      </c>
      <c r="T352" s="14">
        <f t="shared" si="11"/>
        <v>42624.165972222225</v>
      </c>
    </row>
    <row r="353" spans="1:20" ht="72" hidden="1" x14ac:dyDescent="0.6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>(Table1[[#This Row],[pledged]]/Table1[[#This Row],[goal]])*100</f>
        <v>127.34117647058822</v>
      </c>
      <c r="P353" s="9">
        <f>Table1[[#This Row],[pledged]]/Table1[[#This Row],[backers_count]]</f>
        <v>44.912863070539416</v>
      </c>
      <c r="Q353" s="4" t="str">
        <f>MID(Table1[[#This Row],[Category and Sub-Category]],SEARCH("/", N353) +1, 20)</f>
        <v>documentary</v>
      </c>
      <c r="R353" s="4" t="str">
        <f t="shared" si="10"/>
        <v>film &amp; video</v>
      </c>
      <c r="S353" s="14">
        <f>Table1[[#This Row],[Date Ended Conversion]]+Table1[[#This Row],[Date Ended Conversion]]</f>
        <v>84935.846157407417</v>
      </c>
      <c r="T353" s="14">
        <f t="shared" si="11"/>
        <v>42467.923078703709</v>
      </c>
    </row>
    <row r="354" spans="1:20" ht="72" hidden="1" x14ac:dyDescent="0.6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>(Table1[[#This Row],[pledged]]/Table1[[#This Row],[goal]])*100</f>
        <v>116.56</v>
      </c>
      <c r="P354" s="9">
        <f>Table1[[#This Row],[pledged]]/Table1[[#This Row],[backers_count]]</f>
        <v>40.755244755244753</v>
      </c>
      <c r="Q354" s="4" t="str">
        <f>MID(Table1[[#This Row],[Category and Sub-Category]],SEARCH("/", N354) +1, 20)</f>
        <v>documentary</v>
      </c>
      <c r="R354" s="4" t="str">
        <f t="shared" si="10"/>
        <v>film &amp; video</v>
      </c>
      <c r="S354" s="14">
        <f>Table1[[#This Row],[Date Ended Conversion]]+Table1[[#This Row],[Date Ended Conversion]]</f>
        <v>83840.334907407407</v>
      </c>
      <c r="T354" s="14">
        <f t="shared" si="11"/>
        <v>41920.167453703703</v>
      </c>
    </row>
    <row r="355" spans="1:20" ht="72" hidden="1" x14ac:dyDescent="0.6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>(Table1[[#This Row],[pledged]]/Table1[[#This Row],[goal]])*100</f>
        <v>108.61819426615318</v>
      </c>
      <c r="P355" s="9">
        <f>Table1[[#This Row],[pledged]]/Table1[[#This Row],[backers_count]]</f>
        <v>103.52394779771615</v>
      </c>
      <c r="Q355" s="4" t="str">
        <f>MID(Table1[[#This Row],[Category and Sub-Category]],SEARCH("/", N355) +1, 20)</f>
        <v>documentary</v>
      </c>
      <c r="R355" s="4" t="str">
        <f t="shared" si="10"/>
        <v>film &amp; video</v>
      </c>
      <c r="S355" s="14">
        <f>Table1[[#This Row],[Date Ended Conversion]]+Table1[[#This Row],[Date Ended Conversion]]</f>
        <v>84655.667106481473</v>
      </c>
      <c r="T355" s="14">
        <f t="shared" si="11"/>
        <v>42327.833553240736</v>
      </c>
    </row>
    <row r="356" spans="1:20" ht="72" hidden="1" x14ac:dyDescent="0.6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>(Table1[[#This Row],[pledged]]/Table1[[#This Row],[goal]])*100</f>
        <v>103.94285714285714</v>
      </c>
      <c r="P356" s="9">
        <f>Table1[[#This Row],[pledged]]/Table1[[#This Row],[backers_count]]</f>
        <v>125.44827586206897</v>
      </c>
      <c r="Q356" s="4" t="str">
        <f>MID(Table1[[#This Row],[Category and Sub-Category]],SEARCH("/", N356) +1, 20)</f>
        <v>documentary</v>
      </c>
      <c r="R356" s="4" t="str">
        <f t="shared" si="10"/>
        <v>film &amp; video</v>
      </c>
      <c r="S356" s="14">
        <f>Table1[[#This Row],[Date Ended Conversion]]+Table1[[#This Row],[Date Ended Conversion]]</f>
        <v>84937.572245370364</v>
      </c>
      <c r="T356" s="14">
        <f t="shared" si="11"/>
        <v>42468.786122685182</v>
      </c>
    </row>
    <row r="357" spans="1:20" ht="54" hidden="1" x14ac:dyDescent="0.6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>(Table1[[#This Row],[pledged]]/Table1[[#This Row],[goal]])*100</f>
        <v>116.25714285714285</v>
      </c>
      <c r="P357" s="9">
        <f>Table1[[#This Row],[pledged]]/Table1[[#This Row],[backers_count]]</f>
        <v>246.60606060606059</v>
      </c>
      <c r="Q357" s="4" t="str">
        <f>MID(Table1[[#This Row],[Category and Sub-Category]],SEARCH("/", N357) +1, 20)</f>
        <v>documentary</v>
      </c>
      <c r="R357" s="4" t="str">
        <f t="shared" si="10"/>
        <v>film &amp; video</v>
      </c>
      <c r="S357" s="14">
        <f>Table1[[#This Row],[Date Ended Conversion]]+Table1[[#This Row],[Date Ended Conversion]]</f>
        <v>83948.6711574074</v>
      </c>
      <c r="T357" s="14">
        <f t="shared" si="11"/>
        <v>41974.3355787037</v>
      </c>
    </row>
    <row r="358" spans="1:20" ht="54" hidden="1" x14ac:dyDescent="0.6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>(Table1[[#This Row],[pledged]]/Table1[[#This Row],[goal]])*100</f>
        <v>102.69239999999999</v>
      </c>
      <c r="P358" s="9">
        <f>Table1[[#This Row],[pledged]]/Table1[[#This Row],[backers_count]]</f>
        <v>79.401340206185566</v>
      </c>
      <c r="Q358" s="4" t="str">
        <f>MID(Table1[[#This Row],[Category and Sub-Category]],SEARCH("/", N358) +1, 20)</f>
        <v>documentary</v>
      </c>
      <c r="R358" s="4" t="str">
        <f t="shared" si="10"/>
        <v>film &amp; video</v>
      </c>
      <c r="S358" s="14">
        <f>Table1[[#This Row],[Date Ended Conversion]]+Table1[[#This Row],[Date Ended Conversion]]</f>
        <v>84891.522986111115</v>
      </c>
      <c r="T358" s="14">
        <f t="shared" si="11"/>
        <v>42445.761493055557</v>
      </c>
    </row>
    <row r="359" spans="1:20" ht="72" hidden="1" x14ac:dyDescent="0.6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>(Table1[[#This Row],[pledged]]/Table1[[#This Row],[goal]])*100</f>
        <v>174</v>
      </c>
      <c r="P359" s="9">
        <f>Table1[[#This Row],[pledged]]/Table1[[#This Row],[backers_count]]</f>
        <v>86.138613861386133</v>
      </c>
      <c r="Q359" s="4" t="str">
        <f>MID(Table1[[#This Row],[Category and Sub-Category]],SEARCH("/", N359) +1, 20)</f>
        <v>documentary</v>
      </c>
      <c r="R359" s="4" t="str">
        <f t="shared" si="10"/>
        <v>film &amp; video</v>
      </c>
      <c r="S359" s="14">
        <f>Table1[[#This Row],[Date Ended Conversion]]+Table1[[#This Row],[Date Ended Conversion]]</f>
        <v>84236.444374999992</v>
      </c>
      <c r="T359" s="14">
        <f t="shared" si="11"/>
        <v>42118.222187499996</v>
      </c>
    </row>
    <row r="360" spans="1:20" ht="72" hidden="1" x14ac:dyDescent="0.6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>(Table1[[#This Row],[pledged]]/Table1[[#This Row],[goal]])*100</f>
        <v>103.08800000000001</v>
      </c>
      <c r="P360" s="9">
        <f>Table1[[#This Row],[pledged]]/Table1[[#This Row],[backers_count]]</f>
        <v>193.04868913857678</v>
      </c>
      <c r="Q360" s="4" t="str">
        <f>MID(Table1[[#This Row],[Category and Sub-Category]],SEARCH("/", N360) +1, 20)</f>
        <v>documentary</v>
      </c>
      <c r="R360" s="4" t="str">
        <f t="shared" si="10"/>
        <v>film &amp; video</v>
      </c>
      <c r="S360" s="14">
        <f>Table1[[#This Row],[Date Ended Conversion]]+Table1[[#This Row],[Date Ended Conversion]]</f>
        <v>85073.25</v>
      </c>
      <c r="T360" s="14">
        <f t="shared" si="11"/>
        <v>42536.625</v>
      </c>
    </row>
    <row r="361" spans="1:20" ht="72" hidden="1" x14ac:dyDescent="0.6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>(Table1[[#This Row],[pledged]]/Table1[[#This Row],[goal]])*100</f>
        <v>104.85537190082646</v>
      </c>
      <c r="P361" s="9">
        <f>Table1[[#This Row],[pledged]]/Table1[[#This Row],[backers_count]]</f>
        <v>84.023178807947019</v>
      </c>
      <c r="Q361" s="4" t="str">
        <f>MID(Table1[[#This Row],[Category and Sub-Category]],SEARCH("/", N361) +1, 20)</f>
        <v>documentary</v>
      </c>
      <c r="R361" s="4" t="str">
        <f t="shared" si="10"/>
        <v>film &amp; video</v>
      </c>
      <c r="S361" s="14">
        <f>Table1[[#This Row],[Date Ended Conversion]]+Table1[[#This Row],[Date Ended Conversion]]</f>
        <v>83914.433333333334</v>
      </c>
      <c r="T361" s="14">
        <f t="shared" si="11"/>
        <v>41957.216666666667</v>
      </c>
    </row>
    <row r="362" spans="1:20" ht="72" hidden="1" x14ac:dyDescent="0.6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>(Table1[[#This Row],[pledged]]/Table1[[#This Row],[goal]])*100</f>
        <v>101.375</v>
      </c>
      <c r="P362" s="9">
        <f>Table1[[#This Row],[pledged]]/Table1[[#This Row],[backers_count]]</f>
        <v>139.82758620689654</v>
      </c>
      <c r="Q362" s="4" t="str">
        <f>MID(Table1[[#This Row],[Category and Sub-Category]],SEARCH("/", N362) +1, 20)</f>
        <v>documentary</v>
      </c>
      <c r="R362" s="4" t="str">
        <f t="shared" si="10"/>
        <v>film &amp; video</v>
      </c>
      <c r="S362" s="14">
        <f>Table1[[#This Row],[Date Ended Conversion]]+Table1[[#This Row],[Date Ended Conversion]]</f>
        <v>84416.265277777769</v>
      </c>
      <c r="T362" s="14">
        <f t="shared" si="11"/>
        <v>42208.132638888885</v>
      </c>
    </row>
    <row r="363" spans="1:20" ht="72" hidden="1" x14ac:dyDescent="0.6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>(Table1[[#This Row],[pledged]]/Table1[[#This Row],[goal]])*100</f>
        <v>111.07699999999998</v>
      </c>
      <c r="P363" s="9">
        <f>Table1[[#This Row],[pledged]]/Table1[[#This Row],[backers_count]]</f>
        <v>109.82189265536722</v>
      </c>
      <c r="Q363" s="4" t="str">
        <f>MID(Table1[[#This Row],[Category and Sub-Category]],SEARCH("/", N363) +1, 20)</f>
        <v>documentary</v>
      </c>
      <c r="R363" s="4" t="str">
        <f t="shared" si="10"/>
        <v>film &amp; video</v>
      </c>
      <c r="S363" s="14">
        <f>Table1[[#This Row],[Date Ended Conversion]]+Table1[[#This Row],[Date Ended Conversion]]</f>
        <v>83932.085787037038</v>
      </c>
      <c r="T363" s="14">
        <f t="shared" si="11"/>
        <v>41966.042893518519</v>
      </c>
    </row>
    <row r="364" spans="1:20" ht="72" hidden="1" x14ac:dyDescent="0.6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>(Table1[[#This Row],[pledged]]/Table1[[#This Row],[goal]])*100</f>
        <v>124.15933781686496</v>
      </c>
      <c r="P364" s="9">
        <f>Table1[[#This Row],[pledged]]/Table1[[#This Row],[backers_count]]</f>
        <v>139.53488372093022</v>
      </c>
      <c r="Q364" s="4" t="str">
        <f>MID(Table1[[#This Row],[Category and Sub-Category]],SEARCH("/", N364) +1, 20)</f>
        <v>documentary</v>
      </c>
      <c r="R364" s="4" t="str">
        <f t="shared" si="10"/>
        <v>film &amp; video</v>
      </c>
      <c r="S364" s="14">
        <f>Table1[[#This Row],[Date Ended Conversion]]+Table1[[#This Row],[Date Ended Conversion]]</f>
        <v>83718</v>
      </c>
      <c r="T364" s="14">
        <f t="shared" si="11"/>
        <v>41859</v>
      </c>
    </row>
    <row r="365" spans="1:20" ht="72" hidden="1" x14ac:dyDescent="0.6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>(Table1[[#This Row],[pledged]]/Table1[[#This Row],[goal]])*100</f>
        <v>101.33333333333334</v>
      </c>
      <c r="P365" s="9">
        <f>Table1[[#This Row],[pledged]]/Table1[[#This Row],[backers_count]]</f>
        <v>347.84615384615387</v>
      </c>
      <c r="Q365" s="4" t="str">
        <f>MID(Table1[[#This Row],[Category and Sub-Category]],SEARCH("/", N365) +1, 20)</f>
        <v>documentary</v>
      </c>
      <c r="R365" s="4" t="str">
        <f t="shared" si="10"/>
        <v>film &amp; video</v>
      </c>
      <c r="S365" s="14">
        <f>Table1[[#This Row],[Date Ended Conversion]]+Table1[[#This Row],[Date Ended Conversion]]</f>
        <v>80601.613888888882</v>
      </c>
      <c r="T365" s="14">
        <f t="shared" si="11"/>
        <v>40300.806944444441</v>
      </c>
    </row>
    <row r="366" spans="1:20" ht="72" hidden="1" x14ac:dyDescent="0.6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>(Table1[[#This Row],[pledged]]/Table1[[#This Row],[goal]])*100</f>
        <v>110.16142857142856</v>
      </c>
      <c r="P366" s="9">
        <f>Table1[[#This Row],[pledged]]/Table1[[#This Row],[backers_count]]</f>
        <v>68.24159292035398</v>
      </c>
      <c r="Q366" s="4" t="str">
        <f>MID(Table1[[#This Row],[Category and Sub-Category]],SEARCH("/", N366) +1, 20)</f>
        <v>documentary</v>
      </c>
      <c r="R366" s="4" t="str">
        <f t="shared" si="10"/>
        <v>film &amp; video</v>
      </c>
      <c r="S366" s="14">
        <f>Table1[[#This Row],[Date Ended Conversion]]+Table1[[#This Row],[Date Ended Conversion]]</f>
        <v>83622.33194444445</v>
      </c>
      <c r="T366" s="14">
        <f t="shared" si="11"/>
        <v>41811.165972222225</v>
      </c>
    </row>
    <row r="367" spans="1:20" ht="72" hidden="1" x14ac:dyDescent="0.6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>(Table1[[#This Row],[pledged]]/Table1[[#This Row],[goal]])*100</f>
        <v>103.97333333333334</v>
      </c>
      <c r="P367" s="9">
        <f>Table1[[#This Row],[pledged]]/Table1[[#This Row],[backers_count]]</f>
        <v>239.93846153846152</v>
      </c>
      <c r="Q367" s="4" t="str">
        <f>MID(Table1[[#This Row],[Category and Sub-Category]],SEARCH("/", N367) +1, 20)</f>
        <v>documentary</v>
      </c>
      <c r="R367" s="4" t="str">
        <f t="shared" si="10"/>
        <v>film &amp; video</v>
      </c>
      <c r="S367" s="14">
        <f>Table1[[#This Row],[Date Ended Conversion]]+Table1[[#This Row],[Date Ended Conversion]]</f>
        <v>83397.21293981481</v>
      </c>
      <c r="T367" s="14">
        <f t="shared" si="11"/>
        <v>41698.606469907405</v>
      </c>
    </row>
    <row r="368" spans="1:20" ht="72" hidden="1" x14ac:dyDescent="0.6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>(Table1[[#This Row],[pledged]]/Table1[[#This Row],[goal]])*100</f>
        <v>101.31578947368421</v>
      </c>
      <c r="P368" s="9">
        <f>Table1[[#This Row],[pledged]]/Table1[[#This Row],[backers_count]]</f>
        <v>287.31343283582089</v>
      </c>
      <c r="Q368" s="4" t="str">
        <f>MID(Table1[[#This Row],[Category and Sub-Category]],SEARCH("/", N368) +1, 20)</f>
        <v>documentary</v>
      </c>
      <c r="R368" s="4" t="str">
        <f t="shared" si="10"/>
        <v>film &amp; video</v>
      </c>
      <c r="S368" s="14">
        <f>Table1[[#This Row],[Date Ended Conversion]]+Table1[[#This Row],[Date Ended Conversion]]</f>
        <v>82099.586064814808</v>
      </c>
      <c r="T368" s="14">
        <f t="shared" si="11"/>
        <v>41049.793032407404</v>
      </c>
    </row>
    <row r="369" spans="1:20" ht="72" hidden="1" x14ac:dyDescent="0.6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>(Table1[[#This Row],[pledged]]/Table1[[#This Row],[goal]])*100</f>
        <v>103.3501</v>
      </c>
      <c r="P369" s="9">
        <f>Table1[[#This Row],[pledged]]/Table1[[#This Row],[backers_count]]</f>
        <v>86.84882352941176</v>
      </c>
      <c r="Q369" s="4" t="str">
        <f>MID(Table1[[#This Row],[Category and Sub-Category]],SEARCH("/", N369) +1, 20)</f>
        <v>documentary</v>
      </c>
      <c r="R369" s="4" t="str">
        <f t="shared" si="10"/>
        <v>film &amp; video</v>
      </c>
      <c r="S369" s="14">
        <f>Table1[[#This Row],[Date Ended Conversion]]+Table1[[#This Row],[Date Ended Conversion]]</f>
        <v>82790.415277777778</v>
      </c>
      <c r="T369" s="14">
        <f t="shared" si="11"/>
        <v>41395.207638888889</v>
      </c>
    </row>
    <row r="370" spans="1:20" ht="72" hidden="1" x14ac:dyDescent="0.6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>(Table1[[#This Row],[pledged]]/Table1[[#This Row],[goal]])*100</f>
        <v>104.11200000000001</v>
      </c>
      <c r="P370" s="9">
        <f>Table1[[#This Row],[pledged]]/Table1[[#This Row],[backers_count]]</f>
        <v>81.84905660377359</v>
      </c>
      <c r="Q370" s="4" t="str">
        <f>MID(Table1[[#This Row],[Category and Sub-Category]],SEARCH("/", N370) +1, 20)</f>
        <v>documentary</v>
      </c>
      <c r="R370" s="4" t="str">
        <f t="shared" si="10"/>
        <v>film &amp; video</v>
      </c>
      <c r="S370" s="14">
        <f>Table1[[#This Row],[Date Ended Conversion]]+Table1[[#This Row],[Date Ended Conversion]]</f>
        <v>84157.127824074065</v>
      </c>
      <c r="T370" s="14">
        <f t="shared" si="11"/>
        <v>42078.563912037032</v>
      </c>
    </row>
    <row r="371" spans="1:20" ht="72" hidden="1" x14ac:dyDescent="0.6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>(Table1[[#This Row],[pledged]]/Table1[[#This Row],[goal]])*100</f>
        <v>110.15569230769231</v>
      </c>
      <c r="P371" s="9">
        <f>Table1[[#This Row],[pledged]]/Table1[[#This Row],[backers_count]]</f>
        <v>42.874970059880241</v>
      </c>
      <c r="Q371" s="4" t="str">
        <f>MID(Table1[[#This Row],[Category and Sub-Category]],SEARCH("/", N371) +1, 20)</f>
        <v>documentary</v>
      </c>
      <c r="R371" s="4" t="str">
        <f t="shared" si="10"/>
        <v>film &amp; video</v>
      </c>
      <c r="S371" s="14">
        <f>Table1[[#This Row],[Date Ended Conversion]]+Table1[[#This Row],[Date Ended Conversion]]</f>
        <v>81847.103449074071</v>
      </c>
      <c r="T371" s="14">
        <f t="shared" si="11"/>
        <v>40923.551724537036</v>
      </c>
    </row>
    <row r="372" spans="1:20" ht="72" hidden="1" x14ac:dyDescent="0.6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>(Table1[[#This Row],[pledged]]/Table1[[#This Row],[goal]])*100</f>
        <v>122.02</v>
      </c>
      <c r="P372" s="9">
        <f>Table1[[#This Row],[pledged]]/Table1[[#This Row],[backers_count]]</f>
        <v>709.41860465116281</v>
      </c>
      <c r="Q372" s="4" t="str">
        <f>MID(Table1[[#This Row],[Category and Sub-Category]],SEARCH("/", N372) +1, 20)</f>
        <v>documentary</v>
      </c>
      <c r="R372" s="4" t="str">
        <f t="shared" si="10"/>
        <v>film &amp; video</v>
      </c>
      <c r="S372" s="14">
        <f>Table1[[#This Row],[Date Ended Conversion]]+Table1[[#This Row],[Date Ended Conversion]]</f>
        <v>85483.590277777781</v>
      </c>
      <c r="T372" s="14">
        <f t="shared" si="11"/>
        <v>42741.795138888891</v>
      </c>
    </row>
    <row r="373" spans="1:20" ht="72" hidden="1" x14ac:dyDescent="0.6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>(Table1[[#This Row],[pledged]]/Table1[[#This Row],[goal]])*100</f>
        <v>114.16866666666667</v>
      </c>
      <c r="P373" s="9">
        <f>Table1[[#This Row],[pledged]]/Table1[[#This Row],[backers_count]]</f>
        <v>161.25517890772127</v>
      </c>
      <c r="Q373" s="4" t="str">
        <f>MID(Table1[[#This Row],[Category and Sub-Category]],SEARCH("/", N373) +1, 20)</f>
        <v>documentary</v>
      </c>
      <c r="R373" s="4" t="str">
        <f t="shared" si="10"/>
        <v>film &amp; video</v>
      </c>
      <c r="S373" s="14">
        <f>Table1[[#This Row],[Date Ended Conversion]]+Table1[[#This Row],[Date Ended Conversion]]</f>
        <v>82613.535625000004</v>
      </c>
      <c r="T373" s="14">
        <f t="shared" si="11"/>
        <v>41306.767812500002</v>
      </c>
    </row>
    <row r="374" spans="1:20" ht="54" hidden="1" x14ac:dyDescent="0.6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>(Table1[[#This Row],[pledged]]/Table1[[#This Row],[goal]])*100</f>
        <v>125.33333333333334</v>
      </c>
      <c r="P374" s="9">
        <f>Table1[[#This Row],[pledged]]/Table1[[#This Row],[backers_count]]</f>
        <v>41.777777777777779</v>
      </c>
      <c r="Q374" s="4" t="str">
        <f>MID(Table1[[#This Row],[Category and Sub-Category]],SEARCH("/", N374) +1, 20)</f>
        <v>documentary</v>
      </c>
      <c r="R374" s="4" t="str">
        <f t="shared" si="10"/>
        <v>film &amp; video</v>
      </c>
      <c r="S374" s="14">
        <f>Table1[[#This Row],[Date Ended Conversion]]+Table1[[#This Row],[Date Ended Conversion]]</f>
        <v>84931.333333333343</v>
      </c>
      <c r="T374" s="14">
        <f t="shared" si="11"/>
        <v>42465.666666666672</v>
      </c>
    </row>
    <row r="375" spans="1:20" ht="72" hidden="1" x14ac:dyDescent="0.6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>(Table1[[#This Row],[pledged]]/Table1[[#This Row],[goal]])*100</f>
        <v>106.66666666666667</v>
      </c>
      <c r="P375" s="9">
        <f>Table1[[#This Row],[pledged]]/Table1[[#This Row],[backers_count]]</f>
        <v>89.887640449438209</v>
      </c>
      <c r="Q375" s="4" t="str">
        <f>MID(Table1[[#This Row],[Category and Sub-Category]],SEARCH("/", N375) +1, 20)</f>
        <v>documentary</v>
      </c>
      <c r="R375" s="4" t="str">
        <f t="shared" si="10"/>
        <v>film &amp; video</v>
      </c>
      <c r="S375" s="14">
        <f>Table1[[#This Row],[Date Ended Conversion]]+Table1[[#This Row],[Date Ended Conversion]]</f>
        <v>82217.82402777778</v>
      </c>
      <c r="T375" s="14">
        <f t="shared" si="11"/>
        <v>41108.91201388889</v>
      </c>
    </row>
    <row r="376" spans="1:20" ht="72" hidden="1" x14ac:dyDescent="0.6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>(Table1[[#This Row],[pledged]]/Table1[[#This Row],[goal]])*100</f>
        <v>130.65</v>
      </c>
      <c r="P376" s="9">
        <f>Table1[[#This Row],[pledged]]/Table1[[#This Row],[backers_count]]</f>
        <v>45.051724137931032</v>
      </c>
      <c r="Q376" s="4" t="str">
        <f>MID(Table1[[#This Row],[Category and Sub-Category]],SEARCH("/", N376) +1, 20)</f>
        <v>documentary</v>
      </c>
      <c r="R376" s="4" t="str">
        <f t="shared" si="10"/>
        <v>film &amp; video</v>
      </c>
      <c r="S376" s="14">
        <f>Table1[[#This Row],[Date Ended Conversion]]+Table1[[#This Row],[Date Ended Conversion]]</f>
        <v>81605.778495370367</v>
      </c>
      <c r="T376" s="14">
        <f t="shared" si="11"/>
        <v>40802.889247685183</v>
      </c>
    </row>
    <row r="377" spans="1:20" ht="72" hidden="1" x14ac:dyDescent="0.6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>(Table1[[#This Row],[pledged]]/Table1[[#This Row],[goal]])*100</f>
        <v>120</v>
      </c>
      <c r="P377" s="9">
        <f>Table1[[#This Row],[pledged]]/Table1[[#This Row],[backers_count]]</f>
        <v>42.857142857142854</v>
      </c>
      <c r="Q377" s="4" t="str">
        <f>MID(Table1[[#This Row],[Category and Sub-Category]],SEARCH("/", N377) +1, 20)</f>
        <v>documentary</v>
      </c>
      <c r="R377" s="4" t="str">
        <f t="shared" si="10"/>
        <v>film &amp; video</v>
      </c>
      <c r="S377" s="14">
        <f>Table1[[#This Row],[Date Ended Conversion]]+Table1[[#This Row],[Date Ended Conversion]]</f>
        <v>83399.441666666666</v>
      </c>
      <c r="T377" s="14">
        <f t="shared" si="11"/>
        <v>41699.720833333333</v>
      </c>
    </row>
    <row r="378" spans="1:20" ht="72" hidden="1" x14ac:dyDescent="0.6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>(Table1[[#This Row],[pledged]]/Table1[[#This Row],[goal]])*100</f>
        <v>105.9591836734694</v>
      </c>
      <c r="P378" s="9">
        <f>Table1[[#This Row],[pledged]]/Table1[[#This Row],[backers_count]]</f>
        <v>54.083333333333336</v>
      </c>
      <c r="Q378" s="4" t="str">
        <f>MID(Table1[[#This Row],[Category and Sub-Category]],SEARCH("/", N378) +1, 20)</f>
        <v>documentary</v>
      </c>
      <c r="R378" s="4" t="str">
        <f t="shared" si="10"/>
        <v>film &amp; video</v>
      </c>
      <c r="S378" s="14">
        <f>Table1[[#This Row],[Date Ended Conversion]]+Table1[[#This Row],[Date Ended Conversion]]</f>
        <v>85214.905462962954</v>
      </c>
      <c r="T378" s="14">
        <f t="shared" si="11"/>
        <v>42607.452731481477</v>
      </c>
    </row>
    <row r="379" spans="1:20" ht="72" hidden="1" x14ac:dyDescent="0.6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>(Table1[[#This Row],[pledged]]/Table1[[#This Row],[goal]])*100</f>
        <v>114.39999999999999</v>
      </c>
      <c r="P379" s="9">
        <f>Table1[[#This Row],[pledged]]/Table1[[#This Row],[backers_count]]</f>
        <v>103.21804511278195</v>
      </c>
      <c r="Q379" s="4" t="str">
        <f>MID(Table1[[#This Row],[Category and Sub-Category]],SEARCH("/", N379) +1, 20)</f>
        <v>documentary</v>
      </c>
      <c r="R379" s="4" t="str">
        <f t="shared" si="10"/>
        <v>film &amp; video</v>
      </c>
      <c r="S379" s="14">
        <f>Table1[[#This Row],[Date Ended Conversion]]+Table1[[#This Row],[Date Ended Conversion]]</f>
        <v>84644.584722222222</v>
      </c>
      <c r="T379" s="14">
        <f t="shared" si="11"/>
        <v>42322.292361111111</v>
      </c>
    </row>
    <row r="380" spans="1:20" ht="72" hidden="1" x14ac:dyDescent="0.6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>(Table1[[#This Row],[pledged]]/Table1[[#This Row],[goal]])*100</f>
        <v>111.76666666666665</v>
      </c>
      <c r="P380" s="9">
        <f>Table1[[#This Row],[pledged]]/Table1[[#This Row],[backers_count]]</f>
        <v>40.397590361445786</v>
      </c>
      <c r="Q380" s="4" t="str">
        <f>MID(Table1[[#This Row],[Category and Sub-Category]],SEARCH("/", N380) +1, 20)</f>
        <v>documentary</v>
      </c>
      <c r="R380" s="4" t="str">
        <f t="shared" si="10"/>
        <v>film &amp; video</v>
      </c>
      <c r="S380" s="14">
        <f>Table1[[#This Row],[Date Ended Conversion]]+Table1[[#This Row],[Date Ended Conversion]]</f>
        <v>84789.988888888882</v>
      </c>
      <c r="T380" s="14">
        <f t="shared" si="11"/>
        <v>42394.994444444441</v>
      </c>
    </row>
    <row r="381" spans="1:20" ht="72" hidden="1" x14ac:dyDescent="0.6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>(Table1[[#This Row],[pledged]]/Table1[[#This Row],[goal]])*100</f>
        <v>116.08000000000001</v>
      </c>
      <c r="P381" s="9">
        <f>Table1[[#This Row],[pledged]]/Table1[[#This Row],[backers_count]]</f>
        <v>116.85906040268456</v>
      </c>
      <c r="Q381" s="4" t="str">
        <f>MID(Table1[[#This Row],[Category and Sub-Category]],SEARCH("/", N381) +1, 20)</f>
        <v>documentary</v>
      </c>
      <c r="R381" s="4" t="str">
        <f t="shared" si="10"/>
        <v>film &amp; video</v>
      </c>
      <c r="S381" s="14">
        <f>Table1[[#This Row],[Date Ended Conversion]]+Table1[[#This Row],[Date Ended Conversion]]</f>
        <v>82065.376666666663</v>
      </c>
      <c r="T381" s="14">
        <f t="shared" si="11"/>
        <v>41032.688333333332</v>
      </c>
    </row>
    <row r="382" spans="1:20" ht="72" hidden="1" x14ac:dyDescent="0.6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>(Table1[[#This Row],[pledged]]/Table1[[#This Row],[goal]])*100</f>
        <v>141.5</v>
      </c>
      <c r="P382" s="9">
        <f>Table1[[#This Row],[pledged]]/Table1[[#This Row],[backers_count]]</f>
        <v>115.51020408163265</v>
      </c>
      <c r="Q382" s="4" t="str">
        <f>MID(Table1[[#This Row],[Category and Sub-Category]],SEARCH("/", N382) +1, 20)</f>
        <v>documentary</v>
      </c>
      <c r="R382" s="4" t="str">
        <f t="shared" si="10"/>
        <v>film &amp; video</v>
      </c>
      <c r="S382" s="14">
        <f>Table1[[#This Row],[Date Ended Conversion]]+Table1[[#This Row],[Date Ended Conversion]]</f>
        <v>84785.439629629633</v>
      </c>
      <c r="T382" s="14">
        <f t="shared" si="11"/>
        <v>42392.719814814816</v>
      </c>
    </row>
    <row r="383" spans="1:20" ht="54" hidden="1" x14ac:dyDescent="0.6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>(Table1[[#This Row],[pledged]]/Table1[[#This Row],[goal]])*100</f>
        <v>104.72999999999999</v>
      </c>
      <c r="P383" s="9">
        <f>Table1[[#This Row],[pledged]]/Table1[[#This Row],[backers_count]]</f>
        <v>104.31274900398407</v>
      </c>
      <c r="Q383" s="4" t="str">
        <f>MID(Table1[[#This Row],[Category and Sub-Category]],SEARCH("/", N383) +1, 20)</f>
        <v>documentary</v>
      </c>
      <c r="R383" s="4" t="str">
        <f t="shared" si="10"/>
        <v>film &amp; video</v>
      </c>
      <c r="S383" s="14">
        <f>Table1[[#This Row],[Date Ended Conversion]]+Table1[[#This Row],[Date Ended Conversion]]</f>
        <v>82240.416666666672</v>
      </c>
      <c r="T383" s="14">
        <f t="shared" si="11"/>
        <v>41120.208333333336</v>
      </c>
    </row>
    <row r="384" spans="1:20" ht="72" hidden="1" x14ac:dyDescent="0.6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>(Table1[[#This Row],[pledged]]/Table1[[#This Row],[goal]])*100</f>
        <v>255.83333333333331</v>
      </c>
      <c r="P384" s="9">
        <f>Table1[[#This Row],[pledged]]/Table1[[#This Row],[backers_count]]</f>
        <v>69.772727272727266</v>
      </c>
      <c r="Q384" s="4" t="str">
        <f>MID(Table1[[#This Row],[Category and Sub-Category]],SEARCH("/", N384) +1, 20)</f>
        <v>documentary</v>
      </c>
      <c r="R384" s="4" t="str">
        <f t="shared" si="10"/>
        <v>film &amp; video</v>
      </c>
      <c r="S384" s="14">
        <f>Table1[[#This Row],[Date Ended Conversion]]+Table1[[#This Row],[Date Ended Conversion]]</f>
        <v>82317.418981481489</v>
      </c>
      <c r="T384" s="14">
        <f t="shared" si="11"/>
        <v>41158.709490740745</v>
      </c>
    </row>
    <row r="385" spans="1:20" ht="72" hidden="1" x14ac:dyDescent="0.6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>(Table1[[#This Row],[pledged]]/Table1[[#This Row],[goal]])*100</f>
        <v>206.70670670670671</v>
      </c>
      <c r="P385" s="9">
        <f>Table1[[#This Row],[pledged]]/Table1[[#This Row],[backers_count]]</f>
        <v>43.020833333333336</v>
      </c>
      <c r="Q385" s="4" t="str">
        <f>MID(Table1[[#This Row],[Category and Sub-Category]],SEARCH("/", N385) +1, 20)</f>
        <v>documentary</v>
      </c>
      <c r="R385" s="4" t="str">
        <f t="shared" si="10"/>
        <v>film &amp; video</v>
      </c>
      <c r="S385" s="14">
        <f>Table1[[#This Row],[Date Ended Conversion]]+Table1[[#This Row],[Date Ended Conversion]]</f>
        <v>83556.235162037032</v>
      </c>
      <c r="T385" s="14">
        <f t="shared" si="11"/>
        <v>41778.117581018516</v>
      </c>
    </row>
    <row r="386" spans="1:20" ht="72" hidden="1" x14ac:dyDescent="0.6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>(Table1[[#This Row],[pledged]]/Table1[[#This Row],[goal]])*100</f>
        <v>112.105</v>
      </c>
      <c r="P386" s="9">
        <f>Table1[[#This Row],[pledged]]/Table1[[#This Row],[backers_count]]</f>
        <v>58.540469973890339</v>
      </c>
      <c r="Q386" s="4" t="str">
        <f>MID(Table1[[#This Row],[Category and Sub-Category]],SEARCH("/", N386) +1, 20)</f>
        <v>documentary</v>
      </c>
      <c r="R386" s="4" t="str">
        <f t="shared" ref="R386:R449" si="12">LEFT(N386,FIND("/",N386,1)-1)</f>
        <v>film &amp; video</v>
      </c>
      <c r="S386" s="14">
        <f>Table1[[#This Row],[Date Ended Conversion]]+Table1[[#This Row],[Date Ended Conversion]]</f>
        <v>84021.56358796297</v>
      </c>
      <c r="T386" s="14">
        <f t="shared" ref="T386:T449" si="13">(((I386/60)/60)/24)+DATE(1970,1,1)</f>
        <v>42010.781793981485</v>
      </c>
    </row>
    <row r="387" spans="1:20" ht="72" hidden="1" x14ac:dyDescent="0.6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>(Table1[[#This Row],[pledged]]/Table1[[#This Row],[goal]])*100</f>
        <v>105.982</v>
      </c>
      <c r="P387" s="9">
        <f>Table1[[#This Row],[pledged]]/Table1[[#This Row],[backers_count]]</f>
        <v>111.79535864978902</v>
      </c>
      <c r="Q387" s="4" t="str">
        <f>MID(Table1[[#This Row],[Category and Sub-Category]],SEARCH("/", N387) +1, 20)</f>
        <v>documentary</v>
      </c>
      <c r="R387" s="4" t="str">
        <f t="shared" si="12"/>
        <v>film &amp; video</v>
      </c>
      <c r="S387" s="14">
        <f>Table1[[#This Row],[Date Ended Conversion]]+Table1[[#This Row],[Date Ended Conversion]]</f>
        <v>83929.252337962971</v>
      </c>
      <c r="T387" s="14">
        <f t="shared" si="13"/>
        <v>41964.626168981486</v>
      </c>
    </row>
    <row r="388" spans="1:20" ht="72" hidden="1" x14ac:dyDescent="0.6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>(Table1[[#This Row],[pledged]]/Table1[[#This Row],[goal]])*100</f>
        <v>100.16666666666667</v>
      </c>
      <c r="P388" s="9">
        <f>Table1[[#This Row],[pledged]]/Table1[[#This Row],[backers_count]]</f>
        <v>46.230769230769234</v>
      </c>
      <c r="Q388" s="4" t="str">
        <f>MID(Table1[[#This Row],[Category and Sub-Category]],SEARCH("/", N388) +1, 20)</f>
        <v>documentary</v>
      </c>
      <c r="R388" s="4" t="str">
        <f t="shared" si="12"/>
        <v>film &amp; video</v>
      </c>
      <c r="S388" s="14">
        <f>Table1[[#This Row],[Date Ended Conversion]]+Table1[[#This Row],[Date Ended Conversion]]</f>
        <v>84453.902569444443</v>
      </c>
      <c r="T388" s="14">
        <f t="shared" si="13"/>
        <v>42226.951284722221</v>
      </c>
    </row>
    <row r="389" spans="1:20" ht="72" hidden="1" x14ac:dyDescent="0.6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>(Table1[[#This Row],[pledged]]/Table1[[#This Row],[goal]])*100</f>
        <v>213.98947368421051</v>
      </c>
      <c r="P389" s="9">
        <f>Table1[[#This Row],[pledged]]/Table1[[#This Row],[backers_count]]</f>
        <v>144.69039145907473</v>
      </c>
      <c r="Q389" s="4" t="str">
        <f>MID(Table1[[#This Row],[Category and Sub-Category]],SEARCH("/", N389) +1, 20)</f>
        <v>documentary</v>
      </c>
      <c r="R389" s="4" t="str">
        <f t="shared" si="12"/>
        <v>film &amp; video</v>
      </c>
      <c r="S389" s="14">
        <f>Table1[[#This Row],[Date Ended Conversion]]+Table1[[#This Row],[Date Ended Conversion]]</f>
        <v>84462.5</v>
      </c>
      <c r="T389" s="14">
        <f t="shared" si="13"/>
        <v>42231.25</v>
      </c>
    </row>
    <row r="390" spans="1:20" ht="72" hidden="1" x14ac:dyDescent="0.6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>(Table1[[#This Row],[pledged]]/Table1[[#This Row],[goal]])*100</f>
        <v>126.16000000000001</v>
      </c>
      <c r="P390" s="9">
        <f>Table1[[#This Row],[pledged]]/Table1[[#This Row],[backers_count]]</f>
        <v>88.845070422535215</v>
      </c>
      <c r="Q390" s="4" t="str">
        <f>MID(Table1[[#This Row],[Category and Sub-Category]],SEARCH("/", N390) +1, 20)</f>
        <v>documentary</v>
      </c>
      <c r="R390" s="4" t="str">
        <f t="shared" si="12"/>
        <v>film &amp; video</v>
      </c>
      <c r="S390" s="14">
        <f>Table1[[#This Row],[Date Ended Conversion]]+Table1[[#This Row],[Date Ended Conversion]]</f>
        <v>85158.152314814826</v>
      </c>
      <c r="T390" s="14">
        <f t="shared" si="13"/>
        <v>42579.076157407413</v>
      </c>
    </row>
    <row r="391" spans="1:20" ht="72" hidden="1" x14ac:dyDescent="0.6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>(Table1[[#This Row],[pledged]]/Table1[[#This Row],[goal]])*100</f>
        <v>181.53547058823528</v>
      </c>
      <c r="P391" s="9">
        <f>Table1[[#This Row],[pledged]]/Table1[[#This Row],[backers_count]]</f>
        <v>81.75107284768211</v>
      </c>
      <c r="Q391" s="4" t="str">
        <f>MID(Table1[[#This Row],[Category and Sub-Category]],SEARCH("/", N391) +1, 20)</f>
        <v>documentary</v>
      </c>
      <c r="R391" s="4" t="str">
        <f t="shared" si="12"/>
        <v>film &amp; video</v>
      </c>
      <c r="S391" s="14">
        <f>Table1[[#This Row],[Date Ended Conversion]]+Table1[[#This Row],[Date Ended Conversion]]</f>
        <v>83411.915277777778</v>
      </c>
      <c r="T391" s="14">
        <f t="shared" si="13"/>
        <v>41705.957638888889</v>
      </c>
    </row>
    <row r="392" spans="1:20" ht="72" hidden="1" x14ac:dyDescent="0.6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>(Table1[[#This Row],[pledged]]/Table1[[#This Row],[goal]])*100</f>
        <v>100</v>
      </c>
      <c r="P392" s="9">
        <f>Table1[[#This Row],[pledged]]/Table1[[#This Row],[backers_count]]</f>
        <v>71.428571428571431</v>
      </c>
      <c r="Q392" s="4" t="str">
        <f>MID(Table1[[#This Row],[Category and Sub-Category]],SEARCH("/", N392) +1, 20)</f>
        <v>documentary</v>
      </c>
      <c r="R392" s="4" t="str">
        <f t="shared" si="12"/>
        <v>film &amp; video</v>
      </c>
      <c r="S392" s="14">
        <f>Table1[[#This Row],[Date Ended Conversion]]+Table1[[#This Row],[Date Ended Conversion]]</f>
        <v>84264.073425925919</v>
      </c>
      <c r="T392" s="14">
        <f t="shared" si="13"/>
        <v>42132.036712962959</v>
      </c>
    </row>
    <row r="393" spans="1:20" ht="72" hidden="1" x14ac:dyDescent="0.6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>(Table1[[#This Row],[pledged]]/Table1[[#This Row],[goal]])*100</f>
        <v>100.61</v>
      </c>
      <c r="P393" s="9">
        <f>Table1[[#This Row],[pledged]]/Table1[[#This Row],[backers_count]]</f>
        <v>104.25906735751295</v>
      </c>
      <c r="Q393" s="4" t="str">
        <f>MID(Table1[[#This Row],[Category and Sub-Category]],SEARCH("/", N393) +1, 20)</f>
        <v>documentary</v>
      </c>
      <c r="R393" s="4" t="str">
        <f t="shared" si="12"/>
        <v>film &amp; video</v>
      </c>
      <c r="S393" s="14">
        <f>Table1[[#This Row],[Date Ended Conversion]]+Table1[[#This Row],[Date Ended Conversion]]</f>
        <v>81790.08194444445</v>
      </c>
      <c r="T393" s="14">
        <f t="shared" si="13"/>
        <v>40895.040972222225</v>
      </c>
    </row>
    <row r="394" spans="1:20" ht="72" hidden="1" x14ac:dyDescent="0.6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>(Table1[[#This Row],[pledged]]/Table1[[#This Row],[goal]])*100</f>
        <v>100.9027027027027</v>
      </c>
      <c r="P394" s="9">
        <f>Table1[[#This Row],[pledged]]/Table1[[#This Row],[backers_count]]</f>
        <v>90.616504854368927</v>
      </c>
      <c r="Q394" s="4" t="str">
        <f>MID(Table1[[#This Row],[Category and Sub-Category]],SEARCH("/", N394) +1, 20)</f>
        <v>documentary</v>
      </c>
      <c r="R394" s="4" t="str">
        <f t="shared" si="12"/>
        <v>film &amp; video</v>
      </c>
      <c r="S394" s="14">
        <f>Table1[[#This Row],[Date Ended Conversion]]+Table1[[#This Row],[Date Ended Conversion]]</f>
        <v>81588.25</v>
      </c>
      <c r="T394" s="14">
        <f t="shared" si="13"/>
        <v>40794.125</v>
      </c>
    </row>
    <row r="395" spans="1:20" ht="54" hidden="1" x14ac:dyDescent="0.6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>(Table1[[#This Row],[pledged]]/Table1[[#This Row],[goal]])*100</f>
        <v>110.446</v>
      </c>
      <c r="P395" s="9">
        <f>Table1[[#This Row],[pledged]]/Table1[[#This Row],[backers_count]]</f>
        <v>157.33048433048432</v>
      </c>
      <c r="Q395" s="4" t="str">
        <f>MID(Table1[[#This Row],[Category and Sub-Category]],SEARCH("/", N395) +1, 20)</f>
        <v>documentary</v>
      </c>
      <c r="R395" s="4" t="str">
        <f t="shared" si="12"/>
        <v>film &amp; video</v>
      </c>
      <c r="S395" s="14">
        <f>Table1[[#This Row],[Date Ended Conversion]]+Table1[[#This Row],[Date Ended Conversion]]</f>
        <v>83115.417870370366</v>
      </c>
      <c r="T395" s="14">
        <f t="shared" si="13"/>
        <v>41557.708935185183</v>
      </c>
    </row>
    <row r="396" spans="1:20" ht="72" hidden="1" x14ac:dyDescent="0.6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>(Table1[[#This Row],[pledged]]/Table1[[#This Row],[goal]])*100</f>
        <v>111.8936170212766</v>
      </c>
      <c r="P396" s="9">
        <f>Table1[[#This Row],[pledged]]/Table1[[#This Row],[backers_count]]</f>
        <v>105.18</v>
      </c>
      <c r="Q396" s="4" t="str">
        <f>MID(Table1[[#This Row],[Category and Sub-Category]],SEARCH("/", N396) +1, 20)</f>
        <v>documentary</v>
      </c>
      <c r="R396" s="4" t="str">
        <f t="shared" si="12"/>
        <v>film &amp; video</v>
      </c>
      <c r="S396" s="14">
        <f>Table1[[#This Row],[Date Ended Conversion]]+Table1[[#This Row],[Date Ended Conversion]]</f>
        <v>84955.552824074082</v>
      </c>
      <c r="T396" s="14">
        <f t="shared" si="13"/>
        <v>42477.776412037041</v>
      </c>
    </row>
    <row r="397" spans="1:20" ht="72" hidden="1" x14ac:dyDescent="0.6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>(Table1[[#This Row],[pledged]]/Table1[[#This Row],[goal]])*100</f>
        <v>108.04450000000001</v>
      </c>
      <c r="P397" s="9">
        <f>Table1[[#This Row],[pledged]]/Table1[[#This Row],[backers_count]]</f>
        <v>58.719836956521746</v>
      </c>
      <c r="Q397" s="4" t="str">
        <f>MID(Table1[[#This Row],[Category and Sub-Category]],SEARCH("/", N397) +1, 20)</f>
        <v>documentary</v>
      </c>
      <c r="R397" s="4" t="str">
        <f t="shared" si="12"/>
        <v>film &amp; video</v>
      </c>
      <c r="S397" s="14">
        <f>Table1[[#This Row],[Date Ended Conversion]]+Table1[[#This Row],[Date Ended Conversion]]</f>
        <v>82053.794444444444</v>
      </c>
      <c r="T397" s="14">
        <f t="shared" si="13"/>
        <v>41026.897222222222</v>
      </c>
    </row>
    <row r="398" spans="1:20" ht="72" hidden="1" x14ac:dyDescent="0.6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>(Table1[[#This Row],[pledged]]/Table1[[#This Row],[goal]])*100</f>
        <v>106.66666666666667</v>
      </c>
      <c r="P398" s="9">
        <f>Table1[[#This Row],[pledged]]/Table1[[#This Row],[backers_count]]</f>
        <v>81.632653061224488</v>
      </c>
      <c r="Q398" s="4" t="str">
        <f>MID(Table1[[#This Row],[Category and Sub-Category]],SEARCH("/", N398) +1, 20)</f>
        <v>documentary</v>
      </c>
      <c r="R398" s="4" t="str">
        <f t="shared" si="12"/>
        <v>film &amp; video</v>
      </c>
      <c r="S398" s="14">
        <f>Table1[[#This Row],[Date Ended Conversion]]+Table1[[#This Row],[Date Ended Conversion]]</f>
        <v>82195.129768518513</v>
      </c>
      <c r="T398" s="14">
        <f t="shared" si="13"/>
        <v>41097.564884259256</v>
      </c>
    </row>
    <row r="399" spans="1:20" ht="72" hidden="1" x14ac:dyDescent="0.6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>(Table1[[#This Row],[pledged]]/Table1[[#This Row],[goal]])*100</f>
        <v>103.90027322404372</v>
      </c>
      <c r="P399" s="9">
        <f>Table1[[#This Row],[pledged]]/Table1[[#This Row],[backers_count]]</f>
        <v>56.460043668122275</v>
      </c>
      <c r="Q399" s="4" t="str">
        <f>MID(Table1[[#This Row],[Category and Sub-Category]],SEARCH("/", N399) +1, 20)</f>
        <v>documentary</v>
      </c>
      <c r="R399" s="4" t="str">
        <f t="shared" si="12"/>
        <v>film &amp; video</v>
      </c>
      <c r="S399" s="14">
        <f>Table1[[#This Row],[Date Ended Conversion]]+Table1[[#This Row],[Date Ended Conversion]]</f>
        <v>80844.311111111107</v>
      </c>
      <c r="T399" s="14">
        <f t="shared" si="13"/>
        <v>40422.155555555553</v>
      </c>
    </row>
    <row r="400" spans="1:20" ht="72" hidden="1" x14ac:dyDescent="0.6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>(Table1[[#This Row],[pledged]]/Table1[[#This Row],[goal]])*100</f>
        <v>125.16000000000001</v>
      </c>
      <c r="P400" s="9">
        <f>Table1[[#This Row],[pledged]]/Table1[[#This Row],[backers_count]]</f>
        <v>140.1044776119403</v>
      </c>
      <c r="Q400" s="4" t="str">
        <f>MID(Table1[[#This Row],[Category and Sub-Category]],SEARCH("/", N400) +1, 20)</f>
        <v>documentary</v>
      </c>
      <c r="R400" s="4" t="str">
        <f t="shared" si="12"/>
        <v>film &amp; video</v>
      </c>
      <c r="S400" s="14">
        <f>Table1[[#This Row],[Date Ended Conversion]]+Table1[[#This Row],[Date Ended Conversion]]</f>
        <v>84247.586249999993</v>
      </c>
      <c r="T400" s="14">
        <f t="shared" si="13"/>
        <v>42123.793124999997</v>
      </c>
    </row>
    <row r="401" spans="1:20" ht="72" hidden="1" x14ac:dyDescent="0.6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>(Table1[[#This Row],[pledged]]/Table1[[#This Row],[goal]])*100</f>
        <v>106.80499999999999</v>
      </c>
      <c r="P401" s="9">
        <f>Table1[[#This Row],[pledged]]/Table1[[#This Row],[backers_count]]</f>
        <v>224.85263157894738</v>
      </c>
      <c r="Q401" s="4" t="str">
        <f>MID(Table1[[#This Row],[Category and Sub-Category]],SEARCH("/", N401) +1, 20)</f>
        <v>documentary</v>
      </c>
      <c r="R401" s="4" t="str">
        <f t="shared" si="12"/>
        <v>film &amp; video</v>
      </c>
      <c r="S401" s="14">
        <f>Table1[[#This Row],[Date Ended Conversion]]+Table1[[#This Row],[Date Ended Conversion]]</f>
        <v>85437</v>
      </c>
      <c r="T401" s="14">
        <f t="shared" si="13"/>
        <v>42718.5</v>
      </c>
    </row>
    <row r="402" spans="1:20" ht="54" hidden="1" x14ac:dyDescent="0.6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>(Table1[[#This Row],[pledged]]/Table1[[#This Row],[goal]])*100</f>
        <v>112.30249999999999</v>
      </c>
      <c r="P402" s="9">
        <f>Table1[[#This Row],[pledged]]/Table1[[#This Row],[backers_count]]</f>
        <v>181.13306451612902</v>
      </c>
      <c r="Q402" s="4" t="str">
        <f>MID(Table1[[#This Row],[Category and Sub-Category]],SEARCH("/", N402) +1, 20)</f>
        <v>documentary</v>
      </c>
      <c r="R402" s="4" t="str">
        <f t="shared" si="12"/>
        <v>film &amp; video</v>
      </c>
      <c r="S402" s="14">
        <f>Table1[[#This Row],[Date Ended Conversion]]+Table1[[#This Row],[Date Ended Conversion]]</f>
        <v>83552.291666666672</v>
      </c>
      <c r="T402" s="14">
        <f t="shared" si="13"/>
        <v>41776.145833333336</v>
      </c>
    </row>
    <row r="403" spans="1:20" ht="72" hidden="1" x14ac:dyDescent="0.6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>(Table1[[#This Row],[pledged]]/Table1[[#This Row],[goal]])*100</f>
        <v>103.812</v>
      </c>
      <c r="P403" s="9">
        <f>Table1[[#This Row],[pledged]]/Table1[[#This Row],[backers_count]]</f>
        <v>711.04109589041093</v>
      </c>
      <c r="Q403" s="4" t="str">
        <f>MID(Table1[[#This Row],[Category and Sub-Category]],SEARCH("/", N403) +1, 20)</f>
        <v>documentary</v>
      </c>
      <c r="R403" s="4" t="str">
        <f t="shared" si="12"/>
        <v>film &amp; video</v>
      </c>
      <c r="S403" s="14">
        <f>Table1[[#This Row],[Date Ended Conversion]]+Table1[[#This Row],[Date Ended Conversion]]</f>
        <v>81525.684490740736</v>
      </c>
      <c r="T403" s="14">
        <f t="shared" si="13"/>
        <v>40762.842245370368</v>
      </c>
    </row>
    <row r="404" spans="1:20" ht="72" hidden="1" x14ac:dyDescent="0.6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>(Table1[[#This Row],[pledged]]/Table1[[#This Row],[goal]])*100</f>
        <v>141.65</v>
      </c>
      <c r="P404" s="9">
        <f>Table1[[#This Row],[pledged]]/Table1[[#This Row],[backers_count]]</f>
        <v>65.883720930232556</v>
      </c>
      <c r="Q404" s="4" t="str">
        <f>MID(Table1[[#This Row],[Category and Sub-Category]],SEARCH("/", N404) +1, 20)</f>
        <v>documentary</v>
      </c>
      <c r="R404" s="4" t="str">
        <f t="shared" si="12"/>
        <v>film &amp; video</v>
      </c>
      <c r="S404" s="14">
        <f>Table1[[#This Row],[Date Ended Conversion]]+Table1[[#This Row],[Date Ended Conversion]]</f>
        <v>84627.16243055556</v>
      </c>
      <c r="T404" s="14">
        <f t="shared" si="13"/>
        <v>42313.58121527778</v>
      </c>
    </row>
    <row r="405" spans="1:20" ht="72" hidden="1" x14ac:dyDescent="0.6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>(Table1[[#This Row],[pledged]]/Table1[[#This Row],[goal]])*100</f>
        <v>105.25999999999999</v>
      </c>
      <c r="P405" s="9">
        <f>Table1[[#This Row],[pledged]]/Table1[[#This Row],[backers_count]]</f>
        <v>75.185714285714283</v>
      </c>
      <c r="Q405" s="4" t="str">
        <f>MID(Table1[[#This Row],[Category and Sub-Category]],SEARCH("/", N405) +1, 20)</f>
        <v>documentary</v>
      </c>
      <c r="R405" s="4" t="str">
        <f t="shared" si="12"/>
        <v>film &amp; video</v>
      </c>
      <c r="S405" s="14">
        <f>Table1[[#This Row],[Date Ended Conversion]]+Table1[[#This Row],[Date Ended Conversion]]</f>
        <v>81530.594444444447</v>
      </c>
      <c r="T405" s="14">
        <f t="shared" si="13"/>
        <v>40765.297222222223</v>
      </c>
    </row>
    <row r="406" spans="1:20" ht="72" hidden="1" x14ac:dyDescent="0.6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>(Table1[[#This Row],[pledged]]/Table1[[#This Row],[goal]])*100</f>
        <v>103.09142857142857</v>
      </c>
      <c r="P406" s="9">
        <f>Table1[[#This Row],[pledged]]/Table1[[#This Row],[backers_count]]</f>
        <v>133.14391143911439</v>
      </c>
      <c r="Q406" s="4" t="str">
        <f>MID(Table1[[#This Row],[Category and Sub-Category]],SEARCH("/", N406) +1, 20)</f>
        <v>documentary</v>
      </c>
      <c r="R406" s="4" t="str">
        <f t="shared" si="12"/>
        <v>film &amp; video</v>
      </c>
      <c r="S406" s="14">
        <f>Table1[[#This Row],[Date Ended Conversion]]+Table1[[#This Row],[Date Ended Conversion]]</f>
        <v>83351.922222222216</v>
      </c>
      <c r="T406" s="14">
        <f t="shared" si="13"/>
        <v>41675.961111111108</v>
      </c>
    </row>
    <row r="407" spans="1:20" ht="54" hidden="1" x14ac:dyDescent="0.6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>(Table1[[#This Row],[pledged]]/Table1[[#This Row],[goal]])*100</f>
        <v>107.65957446808511</v>
      </c>
      <c r="P407" s="9">
        <f>Table1[[#This Row],[pledged]]/Table1[[#This Row],[backers_count]]</f>
        <v>55.2</v>
      </c>
      <c r="Q407" s="4" t="str">
        <f>MID(Table1[[#This Row],[Category and Sub-Category]],SEARCH("/", N407) +1, 20)</f>
        <v>documentary</v>
      </c>
      <c r="R407" s="4" t="str">
        <f t="shared" si="12"/>
        <v>film &amp; video</v>
      </c>
      <c r="S407" s="14">
        <f>Table1[[#This Row],[Date Ended Conversion]]+Table1[[#This Row],[Date Ended Conversion]]</f>
        <v>83408.16988425926</v>
      </c>
      <c r="T407" s="14">
        <f t="shared" si="13"/>
        <v>41704.08494212963</v>
      </c>
    </row>
    <row r="408" spans="1:20" ht="72" hidden="1" x14ac:dyDescent="0.6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>(Table1[[#This Row],[pledged]]/Table1[[#This Row],[goal]])*100</f>
        <v>107.70464285714286</v>
      </c>
      <c r="P408" s="9">
        <f>Table1[[#This Row],[pledged]]/Table1[[#This Row],[backers_count]]</f>
        <v>86.163714285714292</v>
      </c>
      <c r="Q408" s="4" t="str">
        <f>MID(Table1[[#This Row],[Category and Sub-Category]],SEARCH("/", N408) +1, 20)</f>
        <v>documentary</v>
      </c>
      <c r="R408" s="4" t="str">
        <f t="shared" si="12"/>
        <v>film &amp; video</v>
      </c>
      <c r="S408" s="14">
        <f>Table1[[#This Row],[Date Ended Conversion]]+Table1[[#This Row],[Date Ended Conversion]]</f>
        <v>81344.498611111107</v>
      </c>
      <c r="T408" s="14">
        <f t="shared" si="13"/>
        <v>40672.249305555553</v>
      </c>
    </row>
    <row r="409" spans="1:20" ht="54" hidden="1" x14ac:dyDescent="0.6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>(Table1[[#This Row],[pledged]]/Table1[[#This Row],[goal]])*100</f>
        <v>101.55000000000001</v>
      </c>
      <c r="P409" s="9">
        <f>Table1[[#This Row],[pledged]]/Table1[[#This Row],[backers_count]]</f>
        <v>92.318181818181813</v>
      </c>
      <c r="Q409" s="4" t="str">
        <f>MID(Table1[[#This Row],[Category and Sub-Category]],SEARCH("/", N409) +1, 20)</f>
        <v>documentary</v>
      </c>
      <c r="R409" s="4" t="str">
        <f t="shared" si="12"/>
        <v>film &amp; video</v>
      </c>
      <c r="S409" s="14">
        <f>Table1[[#This Row],[Date Ended Conversion]]+Table1[[#This Row],[Date Ended Conversion]]</f>
        <v>81733.825231481489</v>
      </c>
      <c r="T409" s="14">
        <f t="shared" si="13"/>
        <v>40866.912615740745</v>
      </c>
    </row>
    <row r="410" spans="1:20" ht="72" hidden="1" x14ac:dyDescent="0.6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>(Table1[[#This Row],[pledged]]/Table1[[#This Row],[goal]])*100</f>
        <v>101.43766666666667</v>
      </c>
      <c r="P410" s="9">
        <f>Table1[[#This Row],[pledged]]/Table1[[#This Row],[backers_count]]</f>
        <v>160.16473684210527</v>
      </c>
      <c r="Q410" s="4" t="str">
        <f>MID(Table1[[#This Row],[Category and Sub-Category]],SEARCH("/", N410) +1, 20)</f>
        <v>documentary</v>
      </c>
      <c r="R410" s="4" t="str">
        <f t="shared" si="12"/>
        <v>film &amp; video</v>
      </c>
      <c r="S410" s="14">
        <f>Table1[[#This Row],[Date Ended Conversion]]+Table1[[#This Row],[Date Ended Conversion]]</f>
        <v>83167.55532407407</v>
      </c>
      <c r="T410" s="14">
        <f t="shared" si="13"/>
        <v>41583.777662037035</v>
      </c>
    </row>
    <row r="411" spans="1:20" ht="72" hidden="1" x14ac:dyDescent="0.6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>(Table1[[#This Row],[pledged]]/Table1[[#This Row],[goal]])*100</f>
        <v>136.80000000000001</v>
      </c>
      <c r="P411" s="9">
        <f>Table1[[#This Row],[pledged]]/Table1[[#This Row],[backers_count]]</f>
        <v>45.6</v>
      </c>
      <c r="Q411" s="4" t="str">
        <f>MID(Table1[[#This Row],[Category and Sub-Category]],SEARCH("/", N411) +1, 20)</f>
        <v>documentary</v>
      </c>
      <c r="R411" s="4" t="str">
        <f t="shared" si="12"/>
        <v>film &amp; video</v>
      </c>
      <c r="S411" s="14">
        <f>Table1[[#This Row],[Date Ended Conversion]]+Table1[[#This Row],[Date Ended Conversion]]</f>
        <v>85147.725555555546</v>
      </c>
      <c r="T411" s="14">
        <f t="shared" si="13"/>
        <v>42573.862777777773</v>
      </c>
    </row>
    <row r="412" spans="1:20" ht="72" hidden="1" x14ac:dyDescent="0.6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>(Table1[[#This Row],[pledged]]/Table1[[#This Row],[goal]])*100</f>
        <v>128.29999999999998</v>
      </c>
      <c r="P412" s="9">
        <f>Table1[[#This Row],[pledged]]/Table1[[#This Row],[backers_count]]</f>
        <v>183.28571428571428</v>
      </c>
      <c r="Q412" s="4" t="str">
        <f>MID(Table1[[#This Row],[Category and Sub-Category]],SEARCH("/", N412) +1, 20)</f>
        <v>documentary</v>
      </c>
      <c r="R412" s="4" t="str">
        <f t="shared" si="12"/>
        <v>film &amp; video</v>
      </c>
      <c r="S412" s="14">
        <f>Table1[[#This Row],[Date Ended Conversion]]+Table1[[#This Row],[Date Ended Conversion]]</f>
        <v>84347.962893518532</v>
      </c>
      <c r="T412" s="14">
        <f t="shared" si="13"/>
        <v>42173.981446759266</v>
      </c>
    </row>
    <row r="413" spans="1:20" ht="72" hidden="1" x14ac:dyDescent="0.6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>(Table1[[#This Row],[pledged]]/Table1[[#This Row],[goal]])*100</f>
        <v>101.05</v>
      </c>
      <c r="P413" s="9">
        <f>Table1[[#This Row],[pledged]]/Table1[[#This Row],[backers_count]]</f>
        <v>125.78838174273859</v>
      </c>
      <c r="Q413" s="4" t="str">
        <f>MID(Table1[[#This Row],[Category and Sub-Category]],SEARCH("/", N413) +1, 20)</f>
        <v>documentary</v>
      </c>
      <c r="R413" s="4" t="str">
        <f t="shared" si="12"/>
        <v>film &amp; video</v>
      </c>
      <c r="S413" s="14">
        <f>Table1[[#This Row],[Date Ended Conversion]]+Table1[[#This Row],[Date Ended Conversion]]</f>
        <v>83260.416666666672</v>
      </c>
      <c r="T413" s="14">
        <f t="shared" si="13"/>
        <v>41630.208333333336</v>
      </c>
    </row>
    <row r="414" spans="1:20" ht="72" hidden="1" x14ac:dyDescent="0.6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>(Table1[[#This Row],[pledged]]/Table1[[#This Row],[goal]])*100</f>
        <v>126.84</v>
      </c>
      <c r="P414" s="9">
        <f>Table1[[#This Row],[pledged]]/Table1[[#This Row],[backers_count]]</f>
        <v>57.654545454545456</v>
      </c>
      <c r="Q414" s="4" t="str">
        <f>MID(Table1[[#This Row],[Category and Sub-Category]],SEARCH("/", N414) +1, 20)</f>
        <v>documentary</v>
      </c>
      <c r="R414" s="4" t="str">
        <f t="shared" si="12"/>
        <v>film &amp; video</v>
      </c>
      <c r="S414" s="14">
        <f>Table1[[#This Row],[Date Ended Conversion]]+Table1[[#This Row],[Date Ended Conversion]]</f>
        <v>82231.485601851848</v>
      </c>
      <c r="T414" s="14">
        <f t="shared" si="13"/>
        <v>41115.742800925924</v>
      </c>
    </row>
    <row r="415" spans="1:20" ht="72" hidden="1" x14ac:dyDescent="0.6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>(Table1[[#This Row],[pledged]]/Table1[[#This Row],[goal]])*100</f>
        <v>105.0859375</v>
      </c>
      <c r="P415" s="9">
        <f>Table1[[#This Row],[pledged]]/Table1[[#This Row],[backers_count]]</f>
        <v>78.660818713450297</v>
      </c>
      <c r="Q415" s="4" t="str">
        <f>MID(Table1[[#This Row],[Category and Sub-Category]],SEARCH("/", N415) +1, 20)</f>
        <v>documentary</v>
      </c>
      <c r="R415" s="4" t="str">
        <f t="shared" si="12"/>
        <v>film &amp; video</v>
      </c>
      <c r="S415" s="14">
        <f>Table1[[#This Row],[Date Ended Conversion]]+Table1[[#This Row],[Date Ended Conversion]]</f>
        <v>82219.754884259251</v>
      </c>
      <c r="T415" s="14">
        <f t="shared" si="13"/>
        <v>41109.877442129626</v>
      </c>
    </row>
    <row r="416" spans="1:20" ht="72" hidden="1" x14ac:dyDescent="0.6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>(Table1[[#This Row],[pledged]]/Table1[[#This Row],[goal]])*100</f>
        <v>102.85405405405406</v>
      </c>
      <c r="P416" s="9">
        <f>Table1[[#This Row],[pledged]]/Table1[[#This Row],[backers_count]]</f>
        <v>91.480769230769226</v>
      </c>
      <c r="Q416" s="4" t="str">
        <f>MID(Table1[[#This Row],[Category and Sub-Category]],SEARCH("/", N416) +1, 20)</f>
        <v>documentary</v>
      </c>
      <c r="R416" s="4" t="str">
        <f t="shared" si="12"/>
        <v>film &amp; video</v>
      </c>
      <c r="S416" s="14">
        <f>Table1[[#This Row],[Date Ended Conversion]]+Table1[[#This Row],[Date Ended Conversion]]</f>
        <v>83118.126504629632</v>
      </c>
      <c r="T416" s="14">
        <f t="shared" si="13"/>
        <v>41559.063252314816</v>
      </c>
    </row>
    <row r="417" spans="1:20" ht="72" hidden="1" x14ac:dyDescent="0.6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>(Table1[[#This Row],[pledged]]/Table1[[#This Row],[goal]])*100</f>
        <v>102.14714285714285</v>
      </c>
      <c r="P417" s="9">
        <f>Table1[[#This Row],[pledged]]/Table1[[#This Row],[backers_count]]</f>
        <v>68.09809523809524</v>
      </c>
      <c r="Q417" s="4" t="str">
        <f>MID(Table1[[#This Row],[Category and Sub-Category]],SEARCH("/", N417) +1, 20)</f>
        <v>documentary</v>
      </c>
      <c r="R417" s="4" t="str">
        <f t="shared" si="12"/>
        <v>film &amp; video</v>
      </c>
      <c r="S417" s="14">
        <f>Table1[[#This Row],[Date Ended Conversion]]+Table1[[#This Row],[Date Ended Conversion]]</f>
        <v>83859</v>
      </c>
      <c r="T417" s="14">
        <f t="shared" si="13"/>
        <v>41929.5</v>
      </c>
    </row>
    <row r="418" spans="1:20" ht="54" hidden="1" x14ac:dyDescent="0.6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>(Table1[[#This Row],[pledged]]/Table1[[#This Row],[goal]])*100</f>
        <v>120.21700000000001</v>
      </c>
      <c r="P418" s="9">
        <f>Table1[[#This Row],[pledged]]/Table1[[#This Row],[backers_count]]</f>
        <v>48.086800000000004</v>
      </c>
      <c r="Q418" s="4" t="str">
        <f>MID(Table1[[#This Row],[Category and Sub-Category]],SEARCH("/", N418) +1, 20)</f>
        <v>documentary</v>
      </c>
      <c r="R418" s="4" t="str">
        <f t="shared" si="12"/>
        <v>film &amp; video</v>
      </c>
      <c r="S418" s="14">
        <f>Table1[[#This Row],[Date Ended Conversion]]+Table1[[#This Row],[Date Ended Conversion]]</f>
        <v>83356.792384259257</v>
      </c>
      <c r="T418" s="14">
        <f t="shared" si="13"/>
        <v>41678.396192129629</v>
      </c>
    </row>
    <row r="419" spans="1:20" ht="72" hidden="1" x14ac:dyDescent="0.6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>(Table1[[#This Row],[pledged]]/Table1[[#This Row],[goal]])*100</f>
        <v>100.24761904761905</v>
      </c>
      <c r="P419" s="9">
        <f>Table1[[#This Row],[pledged]]/Table1[[#This Row],[backers_count]]</f>
        <v>202.42307692307693</v>
      </c>
      <c r="Q419" s="4" t="str">
        <f>MID(Table1[[#This Row],[Category and Sub-Category]],SEARCH("/", N419) +1, 20)</f>
        <v>documentary</v>
      </c>
      <c r="R419" s="4" t="str">
        <f t="shared" si="12"/>
        <v>film &amp; video</v>
      </c>
      <c r="S419" s="14">
        <f>Table1[[#This Row],[Date Ended Conversion]]+Table1[[#This Row],[Date Ended Conversion]]</f>
        <v>82744.379166666666</v>
      </c>
      <c r="T419" s="14">
        <f t="shared" si="13"/>
        <v>41372.189583333333</v>
      </c>
    </row>
    <row r="420" spans="1:20" ht="72" hidden="1" x14ac:dyDescent="0.6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>(Table1[[#This Row],[pledged]]/Table1[[#This Row],[goal]])*100</f>
        <v>100.63392857142857</v>
      </c>
      <c r="P420" s="9">
        <f>Table1[[#This Row],[pledged]]/Table1[[#This Row],[backers_count]]</f>
        <v>216.75</v>
      </c>
      <c r="Q420" s="4" t="str">
        <f>MID(Table1[[#This Row],[Category and Sub-Category]],SEARCH("/", N420) +1, 20)</f>
        <v>documentary</v>
      </c>
      <c r="R420" s="4" t="str">
        <f t="shared" si="12"/>
        <v>film &amp; video</v>
      </c>
      <c r="S420" s="14">
        <f>Table1[[#This Row],[Date Ended Conversion]]+Table1[[#This Row],[Date Ended Conversion]]</f>
        <v>84416.564745370371</v>
      </c>
      <c r="T420" s="14">
        <f t="shared" si="13"/>
        <v>42208.282372685186</v>
      </c>
    </row>
    <row r="421" spans="1:20" ht="72" hidden="1" x14ac:dyDescent="0.6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>(Table1[[#This Row],[pledged]]/Table1[[#This Row],[goal]])*100</f>
        <v>100.4375</v>
      </c>
      <c r="P421" s="9">
        <f>Table1[[#This Row],[pledged]]/Table1[[#This Row],[backers_count]]</f>
        <v>110.06849315068493</v>
      </c>
      <c r="Q421" s="4" t="str">
        <f>MID(Table1[[#This Row],[Category and Sub-Category]],SEARCH("/", N421) +1, 20)</f>
        <v>documentary</v>
      </c>
      <c r="R421" s="4" t="str">
        <f t="shared" si="12"/>
        <v>film &amp; video</v>
      </c>
      <c r="S421" s="14">
        <f>Table1[[#This Row],[Date Ended Conversion]]+Table1[[#This Row],[Date Ended Conversion]]</f>
        <v>82909.684884259259</v>
      </c>
      <c r="T421" s="14">
        <f t="shared" si="13"/>
        <v>41454.842442129629</v>
      </c>
    </row>
    <row r="422" spans="1:20" ht="72" hidden="1" x14ac:dyDescent="0.6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>(Table1[[#This Row],[pledged]]/Table1[[#This Row],[goal]])*100</f>
        <v>0.43939393939393934</v>
      </c>
      <c r="P422" s="9">
        <f>Table1[[#This Row],[pledged]]/Table1[[#This Row],[backers_count]]</f>
        <v>4.833333333333333</v>
      </c>
      <c r="Q422" s="4" t="str">
        <f>MID(Table1[[#This Row],[Category and Sub-Category]],SEARCH("/", N422) +1, 20)</f>
        <v>animation</v>
      </c>
      <c r="R422" s="4" t="str">
        <f t="shared" si="12"/>
        <v>film &amp; video</v>
      </c>
      <c r="S422" s="14">
        <f>Table1[[#This Row],[Date Ended Conversion]]+Table1[[#This Row],[Date Ended Conversion]]</f>
        <v>83424.389606481476</v>
      </c>
      <c r="T422" s="14">
        <f t="shared" si="13"/>
        <v>41712.194803240738</v>
      </c>
    </row>
    <row r="423" spans="1:20" ht="72" hidden="1" x14ac:dyDescent="0.6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>(Table1[[#This Row],[pledged]]/Table1[[#This Row],[goal]])*100</f>
        <v>2.0066666666666668</v>
      </c>
      <c r="P423" s="9">
        <f>Table1[[#This Row],[pledged]]/Table1[[#This Row],[backers_count]]</f>
        <v>50.166666666666664</v>
      </c>
      <c r="Q423" s="4" t="str">
        <f>MID(Table1[[#This Row],[Category and Sub-Category]],SEARCH("/", N423) +1, 20)</f>
        <v>animation</v>
      </c>
      <c r="R423" s="4" t="str">
        <f t="shared" si="12"/>
        <v>film &amp; video</v>
      </c>
      <c r="S423" s="14">
        <f>Table1[[#This Row],[Date Ended Conversion]]+Table1[[#This Row],[Date Ended Conversion]]</f>
        <v>84474.982777777768</v>
      </c>
      <c r="T423" s="14">
        <f t="shared" si="13"/>
        <v>42237.491388888884</v>
      </c>
    </row>
    <row r="424" spans="1:20" ht="72" hidden="1" x14ac:dyDescent="0.6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>(Table1[[#This Row],[pledged]]/Table1[[#This Row],[goal]])*100</f>
        <v>1.075</v>
      </c>
      <c r="P424" s="9">
        <f>Table1[[#This Row],[pledged]]/Table1[[#This Row],[backers_count]]</f>
        <v>35.833333333333336</v>
      </c>
      <c r="Q424" s="4" t="str">
        <f>MID(Table1[[#This Row],[Category and Sub-Category]],SEARCH("/", N424) +1, 20)</f>
        <v>animation</v>
      </c>
      <c r="R424" s="4" t="str">
        <f t="shared" si="12"/>
        <v>film &amp; video</v>
      </c>
      <c r="S424" s="14">
        <f>Table1[[#This Row],[Date Ended Conversion]]+Table1[[#This Row],[Date Ended Conversion]]</f>
        <v>83786.520763888882</v>
      </c>
      <c r="T424" s="14">
        <f t="shared" si="13"/>
        <v>41893.260381944441</v>
      </c>
    </row>
    <row r="425" spans="1:20" ht="72" hidden="1" x14ac:dyDescent="0.6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>(Table1[[#This Row],[pledged]]/Table1[[#This Row],[goal]])*100</f>
        <v>0.76500000000000001</v>
      </c>
      <c r="P425" s="9">
        <f>Table1[[#This Row],[pledged]]/Table1[[#This Row],[backers_count]]</f>
        <v>11.76923076923077</v>
      </c>
      <c r="Q425" s="4" t="str">
        <f>MID(Table1[[#This Row],[Category and Sub-Category]],SEARCH("/", N425) +1, 20)</f>
        <v>animation</v>
      </c>
      <c r="R425" s="4" t="str">
        <f t="shared" si="12"/>
        <v>film &amp; video</v>
      </c>
      <c r="S425" s="14">
        <f>Table1[[#This Row],[Date Ended Conversion]]+Table1[[#This Row],[Date Ended Conversion]]</f>
        <v>82861.852546296301</v>
      </c>
      <c r="T425" s="14">
        <f t="shared" si="13"/>
        <v>41430.92627314815</v>
      </c>
    </row>
    <row r="426" spans="1:20" ht="72" hidden="1" x14ac:dyDescent="0.6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>(Table1[[#This Row],[pledged]]/Table1[[#This Row],[goal]])*100</f>
        <v>6.7966666666666677</v>
      </c>
      <c r="P426" s="9">
        <f>Table1[[#This Row],[pledged]]/Table1[[#This Row],[backers_count]]</f>
        <v>40.78</v>
      </c>
      <c r="Q426" s="4" t="str">
        <f>MID(Table1[[#This Row],[Category and Sub-Category]],SEARCH("/", N426) +1, 20)</f>
        <v>animation</v>
      </c>
      <c r="R426" s="4" t="str">
        <f t="shared" si="12"/>
        <v>film &amp; video</v>
      </c>
      <c r="S426" s="14">
        <f>Table1[[#This Row],[Date Ended Conversion]]+Table1[[#This Row],[Date Ended Conversion]]</f>
        <v>81988.668958333335</v>
      </c>
      <c r="T426" s="14">
        <f t="shared" si="13"/>
        <v>40994.334479166668</v>
      </c>
    </row>
    <row r="427" spans="1:20" ht="72" hidden="1" x14ac:dyDescent="0.6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>(Table1[[#This Row],[pledged]]/Table1[[#This Row],[goal]])*100</f>
        <v>1.2E-2</v>
      </c>
      <c r="P427" s="9">
        <f>Table1[[#This Row],[pledged]]/Table1[[#This Row],[backers_count]]</f>
        <v>3</v>
      </c>
      <c r="Q427" s="4" t="str">
        <f>MID(Table1[[#This Row],[Category and Sub-Category]],SEARCH("/", N427) +1, 20)</f>
        <v>animation</v>
      </c>
      <c r="R427" s="4" t="str">
        <f t="shared" si="12"/>
        <v>film &amp; video</v>
      </c>
      <c r="S427" s="14">
        <f>Table1[[#This Row],[Date Ended Conversion]]+Table1[[#This Row],[Date Ended Conversion]]</f>
        <v>84671.805648148147</v>
      </c>
      <c r="T427" s="14">
        <f t="shared" si="13"/>
        <v>42335.902824074074</v>
      </c>
    </row>
    <row r="428" spans="1:20" ht="72" hidden="1" x14ac:dyDescent="0.6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>(Table1[[#This Row],[pledged]]/Table1[[#This Row],[goal]])*100</f>
        <v>1.3299999999999998</v>
      </c>
      <c r="P428" s="9">
        <f>Table1[[#This Row],[pledged]]/Table1[[#This Row],[backers_count]]</f>
        <v>16.625</v>
      </c>
      <c r="Q428" s="4" t="str">
        <f>MID(Table1[[#This Row],[Category and Sub-Category]],SEARCH("/", N428) +1, 20)</f>
        <v>animation</v>
      </c>
      <c r="R428" s="4" t="str">
        <f t="shared" si="12"/>
        <v>film &amp; video</v>
      </c>
      <c r="S428" s="14">
        <f>Table1[[#This Row],[Date Ended Conversion]]+Table1[[#This Row],[Date Ended Conversion]]</f>
        <v>84861.423935185187</v>
      </c>
      <c r="T428" s="14">
        <f t="shared" si="13"/>
        <v>42430.711967592593</v>
      </c>
    </row>
    <row r="429" spans="1:20" ht="72" hidden="1" x14ac:dyDescent="0.6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>(Table1[[#This Row],[pledged]]/Table1[[#This Row],[goal]])*100</f>
        <v>0</v>
      </c>
      <c r="P429" s="9" t="e">
        <f>Table1[[#This Row],[pledged]]/Table1[[#This Row],[backers_count]]</f>
        <v>#DIV/0!</v>
      </c>
      <c r="Q429" s="4" t="str">
        <f>MID(Table1[[#This Row],[Category and Sub-Category]],SEARCH("/", N429) +1, 20)</f>
        <v>animation</v>
      </c>
      <c r="R429" s="4" t="str">
        <f t="shared" si="12"/>
        <v>film &amp; video</v>
      </c>
      <c r="S429" s="14">
        <f>Table1[[#This Row],[Date Ended Conversion]]+Table1[[#This Row],[Date Ended Conversion]]</f>
        <v>84599.58194444445</v>
      </c>
      <c r="T429" s="14">
        <f t="shared" si="13"/>
        <v>42299.790972222225</v>
      </c>
    </row>
    <row r="430" spans="1:20" ht="36" hidden="1" x14ac:dyDescent="0.6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>(Table1[[#This Row],[pledged]]/Table1[[#This Row],[goal]])*100</f>
        <v>5.6333333333333329</v>
      </c>
      <c r="P430" s="9">
        <f>Table1[[#This Row],[pledged]]/Table1[[#This Row],[backers_count]]</f>
        <v>52</v>
      </c>
      <c r="Q430" s="4" t="str">
        <f>MID(Table1[[#This Row],[Category and Sub-Category]],SEARCH("/", N430) +1, 20)</f>
        <v>animation</v>
      </c>
      <c r="R430" s="4" t="str">
        <f t="shared" si="12"/>
        <v>film &amp; video</v>
      </c>
      <c r="S430" s="14">
        <f>Table1[[#This Row],[Date Ended Conversion]]+Table1[[#This Row],[Date Ended Conversion]]</f>
        <v>83613.833333333328</v>
      </c>
      <c r="T430" s="14">
        <f t="shared" si="13"/>
        <v>41806.916666666664</v>
      </c>
    </row>
    <row r="431" spans="1:20" ht="90" hidden="1" x14ac:dyDescent="0.6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>(Table1[[#This Row],[pledged]]/Table1[[#This Row],[goal]])*100</f>
        <v>0</v>
      </c>
      <c r="P431" s="9" t="e">
        <f>Table1[[#This Row],[pledged]]/Table1[[#This Row],[backers_count]]</f>
        <v>#DIV/0!</v>
      </c>
      <c r="Q431" s="4" t="str">
        <f>MID(Table1[[#This Row],[Category and Sub-Category]],SEARCH("/", N431) +1, 20)</f>
        <v>animation</v>
      </c>
      <c r="R431" s="4" t="str">
        <f t="shared" si="12"/>
        <v>film &amp; video</v>
      </c>
      <c r="S431" s="14">
        <f>Table1[[#This Row],[Date Ended Conversion]]+Table1[[#This Row],[Date Ended Conversion]]</f>
        <v>80288.415277777778</v>
      </c>
      <c r="T431" s="14">
        <f t="shared" si="13"/>
        <v>40144.207638888889</v>
      </c>
    </row>
    <row r="432" spans="1:20" ht="72" hidden="1" x14ac:dyDescent="0.6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>(Table1[[#This Row],[pledged]]/Table1[[#This Row],[goal]])*100</f>
        <v>2.4</v>
      </c>
      <c r="P432" s="9">
        <f>Table1[[#This Row],[pledged]]/Table1[[#This Row],[backers_count]]</f>
        <v>4.8</v>
      </c>
      <c r="Q432" s="4" t="str">
        <f>MID(Table1[[#This Row],[Category and Sub-Category]],SEARCH("/", N432) +1, 20)</f>
        <v>animation</v>
      </c>
      <c r="R432" s="4" t="str">
        <f t="shared" si="12"/>
        <v>film &amp; video</v>
      </c>
      <c r="S432" s="14">
        <f>Table1[[#This Row],[Date Ended Conversion]]+Table1[[#This Row],[Date Ended Conversion]]</f>
        <v>83056.214513888888</v>
      </c>
      <c r="T432" s="14">
        <f t="shared" si="13"/>
        <v>41528.107256944444</v>
      </c>
    </row>
    <row r="433" spans="1:20" ht="72" hidden="1" x14ac:dyDescent="0.6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>(Table1[[#This Row],[pledged]]/Table1[[#This Row],[goal]])*100</f>
        <v>13.833333333333334</v>
      </c>
      <c r="P433" s="9">
        <f>Table1[[#This Row],[pledged]]/Table1[[#This Row],[backers_count]]</f>
        <v>51.875</v>
      </c>
      <c r="Q433" s="4" t="str">
        <f>MID(Table1[[#This Row],[Category and Sub-Category]],SEARCH("/", N433) +1, 20)</f>
        <v>animation</v>
      </c>
      <c r="R433" s="4" t="str">
        <f t="shared" si="12"/>
        <v>film &amp; video</v>
      </c>
      <c r="S433" s="14">
        <f>Table1[[#This Row],[Date Ended Conversion]]+Table1[[#This Row],[Date Ended Conversion]]</f>
        <v>85113.742662037024</v>
      </c>
      <c r="T433" s="14">
        <f t="shared" si="13"/>
        <v>42556.871331018512</v>
      </c>
    </row>
    <row r="434" spans="1:20" ht="72" hidden="1" x14ac:dyDescent="0.6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>(Table1[[#This Row],[pledged]]/Table1[[#This Row],[goal]])*100</f>
        <v>9.5</v>
      </c>
      <c r="P434" s="9">
        <f>Table1[[#This Row],[pledged]]/Table1[[#This Row],[backers_count]]</f>
        <v>71.25</v>
      </c>
      <c r="Q434" s="4" t="str">
        <f>MID(Table1[[#This Row],[Category and Sub-Category]],SEARCH("/", N434) +1, 20)</f>
        <v>animation</v>
      </c>
      <c r="R434" s="4" t="str">
        <f t="shared" si="12"/>
        <v>film &amp; video</v>
      </c>
      <c r="S434" s="14">
        <f>Table1[[#This Row],[Date Ended Conversion]]+Table1[[#This Row],[Date Ended Conversion]]</f>
        <v>84597.453263888892</v>
      </c>
      <c r="T434" s="14">
        <f t="shared" si="13"/>
        <v>42298.726631944446</v>
      </c>
    </row>
    <row r="435" spans="1:20" ht="108" hidden="1" x14ac:dyDescent="0.6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>(Table1[[#This Row],[pledged]]/Table1[[#This Row],[goal]])*100</f>
        <v>0</v>
      </c>
      <c r="P435" s="9" t="e">
        <f>Table1[[#This Row],[pledged]]/Table1[[#This Row],[backers_count]]</f>
        <v>#DIV/0!</v>
      </c>
      <c r="Q435" s="4" t="str">
        <f>MID(Table1[[#This Row],[Category and Sub-Category]],SEARCH("/", N435) +1, 20)</f>
        <v>animation</v>
      </c>
      <c r="R435" s="4" t="str">
        <f t="shared" si="12"/>
        <v>film &amp; video</v>
      </c>
      <c r="S435" s="14">
        <f>Table1[[#This Row],[Date Ended Conversion]]+Table1[[#This Row],[Date Ended Conversion]]</f>
        <v>84577.259768518532</v>
      </c>
      <c r="T435" s="14">
        <f t="shared" si="13"/>
        <v>42288.629884259266</v>
      </c>
    </row>
    <row r="436" spans="1:20" ht="72" hidden="1" x14ac:dyDescent="0.6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>(Table1[[#This Row],[pledged]]/Table1[[#This Row],[goal]])*100</f>
        <v>5</v>
      </c>
      <c r="P436" s="9">
        <f>Table1[[#This Row],[pledged]]/Table1[[#This Row],[backers_count]]</f>
        <v>62.5</v>
      </c>
      <c r="Q436" s="4" t="str">
        <f>MID(Table1[[#This Row],[Category and Sub-Category]],SEARCH("/", N436) +1, 20)</f>
        <v>animation</v>
      </c>
      <c r="R436" s="4" t="str">
        <f t="shared" si="12"/>
        <v>film &amp; video</v>
      </c>
      <c r="S436" s="14">
        <f>Table1[[#This Row],[Date Ended Conversion]]+Table1[[#This Row],[Date Ended Conversion]]</f>
        <v>83219.75236111111</v>
      </c>
      <c r="T436" s="14">
        <f t="shared" si="13"/>
        <v>41609.876180555555</v>
      </c>
    </row>
    <row r="437" spans="1:20" ht="72" hidden="1" x14ac:dyDescent="0.6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>(Table1[[#This Row],[pledged]]/Table1[[#This Row],[goal]])*100</f>
        <v>2.7272727272727275E-3</v>
      </c>
      <c r="P437" s="9">
        <f>Table1[[#This Row],[pledged]]/Table1[[#This Row],[backers_count]]</f>
        <v>1</v>
      </c>
      <c r="Q437" s="4" t="str">
        <f>MID(Table1[[#This Row],[Category and Sub-Category]],SEARCH("/", N437) +1, 20)</f>
        <v>animation</v>
      </c>
      <c r="R437" s="4" t="str">
        <f t="shared" si="12"/>
        <v>film &amp; video</v>
      </c>
      <c r="S437" s="14">
        <f>Table1[[#This Row],[Date Ended Conversion]]+Table1[[#This Row],[Date Ended Conversion]]</f>
        <v>83061.49490740741</v>
      </c>
      <c r="T437" s="14">
        <f t="shared" si="13"/>
        <v>41530.747453703705</v>
      </c>
    </row>
    <row r="438" spans="1:20" ht="72" hidden="1" x14ac:dyDescent="0.6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>(Table1[[#This Row],[pledged]]/Table1[[#This Row],[goal]])*100</f>
        <v>0</v>
      </c>
      <c r="P438" s="9" t="e">
        <f>Table1[[#This Row],[pledged]]/Table1[[#This Row],[backers_count]]</f>
        <v>#DIV/0!</v>
      </c>
      <c r="Q438" s="4" t="str">
        <f>MID(Table1[[#This Row],[Category and Sub-Category]],SEARCH("/", N438) +1, 20)</f>
        <v>animation</v>
      </c>
      <c r="R438" s="4" t="str">
        <f t="shared" si="12"/>
        <v>film &amp; video</v>
      </c>
      <c r="S438" s="14">
        <f>Table1[[#This Row],[Date Ended Conversion]]+Table1[[#This Row],[Date Ended Conversion]]</f>
        <v>82972.72483796296</v>
      </c>
      <c r="T438" s="14">
        <f t="shared" si="13"/>
        <v>41486.36241898148</v>
      </c>
    </row>
    <row r="439" spans="1:20" ht="72" hidden="1" x14ac:dyDescent="0.6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>(Table1[[#This Row],[pledged]]/Table1[[#This Row],[goal]])*100</f>
        <v>0</v>
      </c>
      <c r="P439" s="9" t="e">
        <f>Table1[[#This Row],[pledged]]/Table1[[#This Row],[backers_count]]</f>
        <v>#DIV/0!</v>
      </c>
      <c r="Q439" s="4" t="str">
        <f>MID(Table1[[#This Row],[Category and Sub-Category]],SEARCH("/", N439) +1, 20)</f>
        <v>animation</v>
      </c>
      <c r="R439" s="4" t="str">
        <f t="shared" si="12"/>
        <v>film &amp; video</v>
      </c>
      <c r="S439" s="14">
        <f>Table1[[#This Row],[Date Ended Conversion]]+Table1[[#This Row],[Date Ended Conversion]]</f>
        <v>85302.63717592592</v>
      </c>
      <c r="T439" s="14">
        <f t="shared" si="13"/>
        <v>42651.31858796296</v>
      </c>
    </row>
    <row r="440" spans="1:20" ht="54" hidden="1" x14ac:dyDescent="0.6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>(Table1[[#This Row],[pledged]]/Table1[[#This Row],[goal]])*100</f>
        <v>9.379999999999999</v>
      </c>
      <c r="P440" s="9">
        <f>Table1[[#This Row],[pledged]]/Table1[[#This Row],[backers_count]]</f>
        <v>170.54545454545453</v>
      </c>
      <c r="Q440" s="4" t="str">
        <f>MID(Table1[[#This Row],[Category and Sub-Category]],SEARCH("/", N440) +1, 20)</f>
        <v>animation</v>
      </c>
      <c r="R440" s="4" t="str">
        <f t="shared" si="12"/>
        <v>film &amp; video</v>
      </c>
      <c r="S440" s="14">
        <f>Table1[[#This Row],[Date Ended Conversion]]+Table1[[#This Row],[Date Ended Conversion]]</f>
        <v>84652.605509259258</v>
      </c>
      <c r="T440" s="14">
        <f t="shared" si="13"/>
        <v>42326.302754629629</v>
      </c>
    </row>
    <row r="441" spans="1:20" ht="72" hidden="1" x14ac:dyDescent="0.6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>(Table1[[#This Row],[pledged]]/Table1[[#This Row],[goal]])*100</f>
        <v>0</v>
      </c>
      <c r="P441" s="9" t="e">
        <f>Table1[[#This Row],[pledged]]/Table1[[#This Row],[backers_count]]</f>
        <v>#DIV/0!</v>
      </c>
      <c r="Q441" s="4" t="str">
        <f>MID(Table1[[#This Row],[Category and Sub-Category]],SEARCH("/", N441) +1, 20)</f>
        <v>animation</v>
      </c>
      <c r="R441" s="4" t="str">
        <f t="shared" si="12"/>
        <v>film &amp; video</v>
      </c>
      <c r="S441" s="14">
        <f>Table1[[#This Row],[Date Ended Conversion]]+Table1[[#This Row],[Date Ended Conversion]]</f>
        <v>83859.523564814808</v>
      </c>
      <c r="T441" s="14">
        <f t="shared" si="13"/>
        <v>41929.761782407404</v>
      </c>
    </row>
    <row r="442" spans="1:20" ht="54" hidden="1" x14ac:dyDescent="0.6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>(Table1[[#This Row],[pledged]]/Table1[[#This Row],[goal]])*100</f>
        <v>0.1</v>
      </c>
      <c r="P442" s="9">
        <f>Table1[[#This Row],[pledged]]/Table1[[#This Row],[backers_count]]</f>
        <v>5</v>
      </c>
      <c r="Q442" s="4" t="str">
        <f>MID(Table1[[#This Row],[Category and Sub-Category]],SEARCH("/", N442) +1, 20)</f>
        <v>animation</v>
      </c>
      <c r="R442" s="4" t="str">
        <f t="shared" si="12"/>
        <v>film &amp; video</v>
      </c>
      <c r="S442" s="14">
        <f>Table1[[#This Row],[Date Ended Conversion]]+Table1[[#This Row],[Date Ended Conversion]]</f>
        <v>84907.887800925935</v>
      </c>
      <c r="T442" s="14">
        <f t="shared" si="13"/>
        <v>42453.943900462968</v>
      </c>
    </row>
    <row r="443" spans="1:20" ht="72" hidden="1" x14ac:dyDescent="0.6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>(Table1[[#This Row],[pledged]]/Table1[[#This Row],[goal]])*100</f>
        <v>0</v>
      </c>
      <c r="P443" s="9" t="e">
        <f>Table1[[#This Row],[pledged]]/Table1[[#This Row],[backers_count]]</f>
        <v>#DIV/0!</v>
      </c>
      <c r="Q443" s="4" t="str">
        <f>MID(Table1[[#This Row],[Category and Sub-Category]],SEARCH("/", N443) +1, 20)</f>
        <v>animation</v>
      </c>
      <c r="R443" s="4" t="str">
        <f t="shared" si="12"/>
        <v>film &amp; video</v>
      </c>
      <c r="S443" s="14">
        <f>Table1[[#This Row],[Date Ended Conversion]]+Table1[[#This Row],[Date Ended Conversion]]</f>
        <v>83161.587870370364</v>
      </c>
      <c r="T443" s="14">
        <f t="shared" si="13"/>
        <v>41580.793935185182</v>
      </c>
    </row>
    <row r="444" spans="1:20" ht="18" hidden="1" x14ac:dyDescent="0.6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>(Table1[[#This Row],[pledged]]/Table1[[#This Row],[goal]])*100</f>
        <v>39.358823529411765</v>
      </c>
      <c r="P444" s="9">
        <f>Table1[[#This Row],[pledged]]/Table1[[#This Row],[backers_count]]</f>
        <v>393.58823529411762</v>
      </c>
      <c r="Q444" s="4" t="str">
        <f>MID(Table1[[#This Row],[Category and Sub-Category]],SEARCH("/", N444) +1, 20)</f>
        <v>animation</v>
      </c>
      <c r="R444" s="4" t="str">
        <f t="shared" si="12"/>
        <v>film &amp; video</v>
      </c>
      <c r="S444" s="14">
        <f>Table1[[#This Row],[Date Ended Conversion]]+Table1[[#This Row],[Date Ended Conversion]]</f>
        <v>84109.777384259258</v>
      </c>
      <c r="T444" s="14">
        <f t="shared" si="13"/>
        <v>42054.888692129629</v>
      </c>
    </row>
    <row r="445" spans="1:20" ht="72" hidden="1" x14ac:dyDescent="0.6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>(Table1[[#This Row],[pledged]]/Table1[[#This Row],[goal]])*100</f>
        <v>0.1</v>
      </c>
      <c r="P445" s="9">
        <f>Table1[[#This Row],[pledged]]/Table1[[#This Row],[backers_count]]</f>
        <v>5</v>
      </c>
      <c r="Q445" s="4" t="str">
        <f>MID(Table1[[#This Row],[Category and Sub-Category]],SEARCH("/", N445) +1, 20)</f>
        <v>animation</v>
      </c>
      <c r="R445" s="4" t="str">
        <f t="shared" si="12"/>
        <v>film &amp; video</v>
      </c>
      <c r="S445" s="14">
        <f>Table1[[#This Row],[Date Ended Conversion]]+Table1[[#This Row],[Date Ended Conversion]]</f>
        <v>83360.030115740738</v>
      </c>
      <c r="T445" s="14">
        <f t="shared" si="13"/>
        <v>41680.015057870369</v>
      </c>
    </row>
    <row r="446" spans="1:20" ht="54" hidden="1" x14ac:dyDescent="0.6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>(Table1[[#This Row],[pledged]]/Table1[[#This Row],[goal]])*100</f>
        <v>5</v>
      </c>
      <c r="P446" s="9">
        <f>Table1[[#This Row],[pledged]]/Table1[[#This Row],[backers_count]]</f>
        <v>50</v>
      </c>
      <c r="Q446" s="4" t="str">
        <f>MID(Table1[[#This Row],[Category and Sub-Category]],SEARCH("/", N446) +1, 20)</f>
        <v>animation</v>
      </c>
      <c r="R446" s="4" t="str">
        <f t="shared" si="12"/>
        <v>film &amp; video</v>
      </c>
      <c r="S446" s="14">
        <f>Table1[[#This Row],[Date Ended Conversion]]+Table1[[#This Row],[Date Ended Conversion]]</f>
        <v>81909.813912037032</v>
      </c>
      <c r="T446" s="14">
        <f t="shared" si="13"/>
        <v>40954.906956018516</v>
      </c>
    </row>
    <row r="447" spans="1:20" ht="72" hidden="1" x14ac:dyDescent="0.6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>(Table1[[#This Row],[pledged]]/Table1[[#This Row],[goal]])*100</f>
        <v>3.3333333333333335E-3</v>
      </c>
      <c r="P447" s="9">
        <f>Table1[[#This Row],[pledged]]/Table1[[#This Row],[backers_count]]</f>
        <v>1</v>
      </c>
      <c r="Q447" s="4" t="str">
        <f>MID(Table1[[#This Row],[Category and Sub-Category]],SEARCH("/", N447) +1, 20)</f>
        <v>animation</v>
      </c>
      <c r="R447" s="4" t="str">
        <f t="shared" si="12"/>
        <v>film &amp; video</v>
      </c>
      <c r="S447" s="14">
        <f>Table1[[#This Row],[Date Ended Conversion]]+Table1[[#This Row],[Date Ended Conversion]]</f>
        <v>84290.670717592584</v>
      </c>
      <c r="T447" s="14">
        <f t="shared" si="13"/>
        <v>42145.335358796292</v>
      </c>
    </row>
    <row r="448" spans="1:20" ht="72" hidden="1" x14ac:dyDescent="0.6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>(Table1[[#This Row],[pledged]]/Table1[[#This Row],[goal]])*100</f>
        <v>7.2952380952380951</v>
      </c>
      <c r="P448" s="9">
        <f>Table1[[#This Row],[pledged]]/Table1[[#This Row],[backers_count]]</f>
        <v>47.875</v>
      </c>
      <c r="Q448" s="4" t="str">
        <f>MID(Table1[[#This Row],[Category and Sub-Category]],SEARCH("/", N448) +1, 20)</f>
        <v>animation</v>
      </c>
      <c r="R448" s="4" t="str">
        <f t="shared" si="12"/>
        <v>film &amp; video</v>
      </c>
      <c r="S448" s="14">
        <f>Table1[[#This Row],[Date Ended Conversion]]+Table1[[#This Row],[Date Ended Conversion]]</f>
        <v>84134.167129629626</v>
      </c>
      <c r="T448" s="14">
        <f t="shared" si="13"/>
        <v>42067.083564814813</v>
      </c>
    </row>
    <row r="449" spans="1:20" ht="72" hidden="1" x14ac:dyDescent="0.6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>(Table1[[#This Row],[pledged]]/Table1[[#This Row],[goal]])*100</f>
        <v>1.6666666666666666E-2</v>
      </c>
      <c r="P449" s="9">
        <f>Table1[[#This Row],[pledged]]/Table1[[#This Row],[backers_count]]</f>
        <v>5</v>
      </c>
      <c r="Q449" s="4" t="str">
        <f>MID(Table1[[#This Row],[Category and Sub-Category]],SEARCH("/", N449) +1, 20)</f>
        <v>animation</v>
      </c>
      <c r="R449" s="4" t="str">
        <f t="shared" si="12"/>
        <v>film &amp; video</v>
      </c>
      <c r="S449" s="14">
        <f>Table1[[#This Row],[Date Ended Conversion]]+Table1[[#This Row],[Date Ended Conversion]]</f>
        <v>82713.026921296288</v>
      </c>
      <c r="T449" s="14">
        <f t="shared" si="13"/>
        <v>41356.513460648144</v>
      </c>
    </row>
    <row r="450" spans="1:20" ht="72" hidden="1" x14ac:dyDescent="0.6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>(Table1[[#This Row],[pledged]]/Table1[[#This Row],[goal]])*100</f>
        <v>3.2804000000000002</v>
      </c>
      <c r="P450" s="9">
        <f>Table1[[#This Row],[pledged]]/Table1[[#This Row],[backers_count]]</f>
        <v>20.502500000000001</v>
      </c>
      <c r="Q450" s="4" t="str">
        <f>MID(Table1[[#This Row],[Category and Sub-Category]],SEARCH("/", N450) +1, 20)</f>
        <v>animation</v>
      </c>
      <c r="R450" s="4" t="str">
        <f t="shared" ref="R450:R513" si="14">LEFT(N450,FIND("/",N450,1)-1)</f>
        <v>film &amp; video</v>
      </c>
      <c r="S450" s="14">
        <f>Table1[[#This Row],[Date Ended Conversion]]+Table1[[#This Row],[Date Ended Conversion]]</f>
        <v>83547.516087962955</v>
      </c>
      <c r="T450" s="14">
        <f t="shared" ref="T450:T513" si="15">(((I450/60)/60)/24)+DATE(1970,1,1)</f>
        <v>41773.758043981477</v>
      </c>
    </row>
    <row r="451" spans="1:20" ht="72" hidden="1" x14ac:dyDescent="0.6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>(Table1[[#This Row],[pledged]]/Table1[[#This Row],[goal]])*100</f>
        <v>2.25</v>
      </c>
      <c r="P451" s="9">
        <f>Table1[[#This Row],[pledged]]/Table1[[#This Row],[backers_count]]</f>
        <v>9</v>
      </c>
      <c r="Q451" s="4" t="str">
        <f>MID(Table1[[#This Row],[Category and Sub-Category]],SEARCH("/", N451) +1, 20)</f>
        <v>animation</v>
      </c>
      <c r="R451" s="4" t="str">
        <f t="shared" si="14"/>
        <v>film &amp; video</v>
      </c>
      <c r="S451" s="14">
        <f>Table1[[#This Row],[Date Ended Conversion]]+Table1[[#This Row],[Date Ended Conversion]]</f>
        <v>83129.136226851857</v>
      </c>
      <c r="T451" s="14">
        <f t="shared" si="15"/>
        <v>41564.568113425928</v>
      </c>
    </row>
    <row r="452" spans="1:20" ht="72" hidden="1" x14ac:dyDescent="0.6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>(Table1[[#This Row],[pledged]]/Table1[[#This Row],[goal]])*100</f>
        <v>0.79200000000000004</v>
      </c>
      <c r="P452" s="9">
        <f>Table1[[#This Row],[pledged]]/Table1[[#This Row],[backers_count]]</f>
        <v>56.571428571428569</v>
      </c>
      <c r="Q452" s="4" t="str">
        <f>MID(Table1[[#This Row],[Category and Sub-Category]],SEARCH("/", N452) +1, 20)</f>
        <v>animation</v>
      </c>
      <c r="R452" s="4" t="str">
        <f t="shared" si="14"/>
        <v>film &amp; video</v>
      </c>
      <c r="S452" s="14">
        <f>Table1[[#This Row],[Date Ended Conversion]]+Table1[[#This Row],[Date Ended Conversion]]</f>
        <v>83369.893518518511</v>
      </c>
      <c r="T452" s="14">
        <f t="shared" si="15"/>
        <v>41684.946759259255</v>
      </c>
    </row>
    <row r="453" spans="1:20" ht="90" hidden="1" x14ac:dyDescent="0.6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>(Table1[[#This Row],[pledged]]/Table1[[#This Row],[goal]])*100</f>
        <v>0</v>
      </c>
      <c r="P453" s="9" t="e">
        <f>Table1[[#This Row],[pledged]]/Table1[[#This Row],[backers_count]]</f>
        <v>#DIV/0!</v>
      </c>
      <c r="Q453" s="4" t="str">
        <f>MID(Table1[[#This Row],[Category and Sub-Category]],SEARCH("/", N453) +1, 20)</f>
        <v>animation</v>
      </c>
      <c r="R453" s="4" t="str">
        <f t="shared" si="14"/>
        <v>film &amp; video</v>
      </c>
      <c r="S453" s="14">
        <f>Table1[[#This Row],[Date Ended Conversion]]+Table1[[#This Row],[Date Ended Conversion]]</f>
        <v>83329.430347222224</v>
      </c>
      <c r="T453" s="14">
        <f t="shared" si="15"/>
        <v>41664.715173611112</v>
      </c>
    </row>
    <row r="454" spans="1:20" ht="54" hidden="1" x14ac:dyDescent="0.6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>(Table1[[#This Row],[pledged]]/Table1[[#This Row],[goal]])*100</f>
        <v>64</v>
      </c>
      <c r="P454" s="9">
        <f>Table1[[#This Row],[pledged]]/Table1[[#This Row],[backers_count]]</f>
        <v>40</v>
      </c>
      <c r="Q454" s="4" t="str">
        <f>MID(Table1[[#This Row],[Category and Sub-Category]],SEARCH("/", N454) +1, 20)</f>
        <v>animation</v>
      </c>
      <c r="R454" s="4" t="str">
        <f t="shared" si="14"/>
        <v>film &amp; video</v>
      </c>
      <c r="S454" s="14">
        <f>Table1[[#This Row],[Date Ended Conversion]]+Table1[[#This Row],[Date Ended Conversion]]</f>
        <v>84275.407754629618</v>
      </c>
      <c r="T454" s="14">
        <f t="shared" si="15"/>
        <v>42137.703877314809</v>
      </c>
    </row>
    <row r="455" spans="1:20" ht="72" hidden="1" x14ac:dyDescent="0.6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>(Table1[[#This Row],[pledged]]/Table1[[#This Row],[goal]])*100</f>
        <v>2.7404479578392621E-2</v>
      </c>
      <c r="P455" s="9">
        <f>Table1[[#This Row],[pledged]]/Table1[[#This Row],[backers_count]]</f>
        <v>13</v>
      </c>
      <c r="Q455" s="4" t="str">
        <f>MID(Table1[[#This Row],[Category and Sub-Category]],SEARCH("/", N455) +1, 20)</f>
        <v>animation</v>
      </c>
      <c r="R455" s="4" t="str">
        <f t="shared" si="14"/>
        <v>film &amp; video</v>
      </c>
      <c r="S455" s="14">
        <f>Table1[[#This Row],[Date Ended Conversion]]+Table1[[#This Row],[Date Ended Conversion]]</f>
        <v>84109.649976851855</v>
      </c>
      <c r="T455" s="14">
        <f t="shared" si="15"/>
        <v>42054.824988425928</v>
      </c>
    </row>
    <row r="456" spans="1:20" ht="72" hidden="1" x14ac:dyDescent="0.6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>(Table1[[#This Row],[pledged]]/Table1[[#This Row],[goal]])*100</f>
        <v>0.82000000000000006</v>
      </c>
      <c r="P456" s="9">
        <f>Table1[[#This Row],[pledged]]/Table1[[#This Row],[backers_count]]</f>
        <v>16.399999999999999</v>
      </c>
      <c r="Q456" s="4" t="str">
        <f>MID(Table1[[#This Row],[Category and Sub-Category]],SEARCH("/", N456) +1, 20)</f>
        <v>animation</v>
      </c>
      <c r="R456" s="4" t="str">
        <f t="shared" si="14"/>
        <v>film &amp; video</v>
      </c>
      <c r="S456" s="14">
        <f>Table1[[#This Row],[Date Ended Conversion]]+Table1[[#This Row],[Date Ended Conversion]]</f>
        <v>83939.102777777778</v>
      </c>
      <c r="T456" s="14">
        <f t="shared" si="15"/>
        <v>41969.551388888889</v>
      </c>
    </row>
    <row r="457" spans="1:20" ht="72" hidden="1" x14ac:dyDescent="0.6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>(Table1[[#This Row],[pledged]]/Table1[[#This Row],[goal]])*100</f>
        <v>6.9230769230769221E-2</v>
      </c>
      <c r="P457" s="9">
        <f>Table1[[#This Row],[pledged]]/Table1[[#This Row],[backers_count]]</f>
        <v>22.5</v>
      </c>
      <c r="Q457" s="4" t="str">
        <f>MID(Table1[[#This Row],[Category and Sub-Category]],SEARCH("/", N457) +1, 20)</f>
        <v>animation</v>
      </c>
      <c r="R457" s="4" t="str">
        <f t="shared" si="14"/>
        <v>film &amp; video</v>
      </c>
      <c r="S457" s="14">
        <f>Table1[[#This Row],[Date Ended Conversion]]+Table1[[#This Row],[Date Ended Conversion]]</f>
        <v>82032.04305555555</v>
      </c>
      <c r="T457" s="14">
        <f t="shared" si="15"/>
        <v>41016.021527777775</v>
      </c>
    </row>
    <row r="458" spans="1:20" ht="90" hidden="1" x14ac:dyDescent="0.6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>(Table1[[#This Row],[pledged]]/Table1[[#This Row],[goal]])*100</f>
        <v>0.68631863186318631</v>
      </c>
      <c r="P458" s="9">
        <f>Table1[[#This Row],[pledged]]/Table1[[#This Row],[backers_count]]</f>
        <v>20.333333333333332</v>
      </c>
      <c r="Q458" s="4" t="str">
        <f>MID(Table1[[#This Row],[Category and Sub-Category]],SEARCH("/", N458) +1, 20)</f>
        <v>animation</v>
      </c>
      <c r="R458" s="4" t="str">
        <f t="shared" si="14"/>
        <v>film &amp; video</v>
      </c>
      <c r="S458" s="14">
        <f>Table1[[#This Row],[Date Ended Conversion]]+Table1[[#This Row],[Date Ended Conversion]]</f>
        <v>83138.33194444445</v>
      </c>
      <c r="T458" s="14">
        <f t="shared" si="15"/>
        <v>41569.165972222225</v>
      </c>
    </row>
    <row r="459" spans="1:20" ht="72" hidden="1" x14ac:dyDescent="0.6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>(Table1[[#This Row],[pledged]]/Table1[[#This Row],[goal]])*100</f>
        <v>0</v>
      </c>
      <c r="P459" s="9" t="e">
        <f>Table1[[#This Row],[pledged]]/Table1[[#This Row],[backers_count]]</f>
        <v>#DIV/0!</v>
      </c>
      <c r="Q459" s="4" t="str">
        <f>MID(Table1[[#This Row],[Category and Sub-Category]],SEARCH("/", N459) +1, 20)</f>
        <v>animation</v>
      </c>
      <c r="R459" s="4" t="str">
        <f t="shared" si="14"/>
        <v>film &amp; video</v>
      </c>
      <c r="S459" s="14">
        <f>Table1[[#This Row],[Date Ended Conversion]]+Table1[[#This Row],[Date Ended Conversion]]</f>
        <v>83735.535000000003</v>
      </c>
      <c r="T459" s="14">
        <f t="shared" si="15"/>
        <v>41867.767500000002</v>
      </c>
    </row>
    <row r="460" spans="1:20" ht="72" hidden="1" x14ac:dyDescent="0.6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>(Table1[[#This Row],[pledged]]/Table1[[#This Row],[goal]])*100</f>
        <v>8.2100000000000009</v>
      </c>
      <c r="P460" s="9">
        <f>Table1[[#This Row],[pledged]]/Table1[[#This Row],[backers_count]]</f>
        <v>16.755102040816325</v>
      </c>
      <c r="Q460" s="4" t="str">
        <f>MID(Table1[[#This Row],[Category and Sub-Category]],SEARCH("/", N460) +1, 20)</f>
        <v>animation</v>
      </c>
      <c r="R460" s="4" t="str">
        <f t="shared" si="14"/>
        <v>film &amp; video</v>
      </c>
      <c r="S460" s="14">
        <f>Table1[[#This Row],[Date Ended Conversion]]+Table1[[#This Row],[Date Ended Conversion]]</f>
        <v>82817.399537037039</v>
      </c>
      <c r="T460" s="14">
        <f t="shared" si="15"/>
        <v>41408.69976851852</v>
      </c>
    </row>
    <row r="461" spans="1:20" ht="72" hidden="1" x14ac:dyDescent="0.6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>(Table1[[#This Row],[pledged]]/Table1[[#This Row],[goal]])*100</f>
        <v>6.4102564102564097E-2</v>
      </c>
      <c r="P461" s="9">
        <f>Table1[[#This Row],[pledged]]/Table1[[#This Row],[backers_count]]</f>
        <v>25</v>
      </c>
      <c r="Q461" s="4" t="str">
        <f>MID(Table1[[#This Row],[Category and Sub-Category]],SEARCH("/", N461) +1, 20)</f>
        <v>animation</v>
      </c>
      <c r="R461" s="4" t="str">
        <f t="shared" si="14"/>
        <v>film &amp; video</v>
      </c>
      <c r="S461" s="14">
        <f>Table1[[#This Row],[Date Ended Conversion]]+Table1[[#This Row],[Date Ended Conversion]]</f>
        <v>81721.364050925928</v>
      </c>
      <c r="T461" s="14">
        <f t="shared" si="15"/>
        <v>40860.682025462964</v>
      </c>
    </row>
    <row r="462" spans="1:20" ht="36" hidden="1" x14ac:dyDescent="0.6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>(Table1[[#This Row],[pledged]]/Table1[[#This Row],[goal]])*100</f>
        <v>0.29411764705882354</v>
      </c>
      <c r="P462" s="9">
        <f>Table1[[#This Row],[pledged]]/Table1[[#This Row],[backers_count]]</f>
        <v>12.5</v>
      </c>
      <c r="Q462" s="4" t="str">
        <f>MID(Table1[[#This Row],[Category and Sub-Category]],SEARCH("/", N462) +1, 20)</f>
        <v>animation</v>
      </c>
      <c r="R462" s="4" t="str">
        <f t="shared" si="14"/>
        <v>film &amp; video</v>
      </c>
      <c r="S462" s="14">
        <f>Table1[[#This Row],[Date Ended Conversion]]+Table1[[#This Row],[Date Ended Conversion]]</f>
        <v>83582.333333333328</v>
      </c>
      <c r="T462" s="14">
        <f t="shared" si="15"/>
        <v>41791.166666666664</v>
      </c>
    </row>
    <row r="463" spans="1:20" ht="72" hidden="1" x14ac:dyDescent="0.6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>(Table1[[#This Row],[pledged]]/Table1[[#This Row],[goal]])*100</f>
        <v>0</v>
      </c>
      <c r="P463" s="9" t="e">
        <f>Table1[[#This Row],[pledged]]/Table1[[#This Row],[backers_count]]</f>
        <v>#DIV/0!</v>
      </c>
      <c r="Q463" s="4" t="str">
        <f>MID(Table1[[#This Row],[Category and Sub-Category]],SEARCH("/", N463) +1, 20)</f>
        <v>animation</v>
      </c>
      <c r="R463" s="4" t="str">
        <f t="shared" si="14"/>
        <v>film &amp; video</v>
      </c>
      <c r="S463" s="14">
        <f>Table1[[#This Row],[Date Ended Conversion]]+Table1[[#This Row],[Date Ended Conversion]]</f>
        <v>82855.69368055556</v>
      </c>
      <c r="T463" s="14">
        <f t="shared" si="15"/>
        <v>41427.84684027778</v>
      </c>
    </row>
    <row r="464" spans="1:20" ht="72" hidden="1" x14ac:dyDescent="0.6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>(Table1[[#This Row],[pledged]]/Table1[[#This Row],[goal]])*100</f>
        <v>0</v>
      </c>
      <c r="P464" s="9" t="e">
        <f>Table1[[#This Row],[pledged]]/Table1[[#This Row],[backers_count]]</f>
        <v>#DIV/0!</v>
      </c>
      <c r="Q464" s="4" t="str">
        <f>MID(Table1[[#This Row],[Category and Sub-Category]],SEARCH("/", N464) +1, 20)</f>
        <v>animation</v>
      </c>
      <c r="R464" s="4" t="str">
        <f t="shared" si="14"/>
        <v>film &amp; video</v>
      </c>
      <c r="S464" s="14">
        <f>Table1[[#This Row],[Date Ended Conversion]]+Table1[[#This Row],[Date Ended Conversion]]</f>
        <v>81530.253263888895</v>
      </c>
      <c r="T464" s="14">
        <f t="shared" si="15"/>
        <v>40765.126631944448</v>
      </c>
    </row>
    <row r="465" spans="1:20" ht="72" hidden="1" x14ac:dyDescent="0.6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>(Table1[[#This Row],[pledged]]/Table1[[#This Row],[goal]])*100</f>
        <v>2.2727272727272729</v>
      </c>
      <c r="P465" s="9">
        <f>Table1[[#This Row],[pledged]]/Table1[[#This Row],[backers_count]]</f>
        <v>113.63636363636364</v>
      </c>
      <c r="Q465" s="4" t="str">
        <f>MID(Table1[[#This Row],[Category and Sub-Category]],SEARCH("/", N465) +1, 20)</f>
        <v>animation</v>
      </c>
      <c r="R465" s="4" t="str">
        <f t="shared" si="14"/>
        <v>film &amp; video</v>
      </c>
      <c r="S465" s="14">
        <f>Table1[[#This Row],[Date Ended Conversion]]+Table1[[#This Row],[Date Ended Conversion]]</f>
        <v>81621.420208333337</v>
      </c>
      <c r="T465" s="14">
        <f t="shared" si="15"/>
        <v>40810.710104166668</v>
      </c>
    </row>
    <row r="466" spans="1:20" ht="54" hidden="1" x14ac:dyDescent="0.6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>(Table1[[#This Row],[pledged]]/Table1[[#This Row],[goal]])*100</f>
        <v>9.9009900990099015E-2</v>
      </c>
      <c r="P466" s="9">
        <f>Table1[[#This Row],[pledged]]/Table1[[#This Row],[backers_count]]</f>
        <v>1</v>
      </c>
      <c r="Q466" s="4" t="str">
        <f>MID(Table1[[#This Row],[Category and Sub-Category]],SEARCH("/", N466) +1, 20)</f>
        <v>animation</v>
      </c>
      <c r="R466" s="4" t="str">
        <f t="shared" si="14"/>
        <v>film &amp; video</v>
      </c>
      <c r="S466" s="14">
        <f>Table1[[#This Row],[Date Ended Conversion]]+Table1[[#This Row],[Date Ended Conversion]]</f>
        <v>85017.697569444455</v>
      </c>
      <c r="T466" s="14">
        <f t="shared" si="15"/>
        <v>42508.848784722228</v>
      </c>
    </row>
    <row r="467" spans="1:20" ht="36" hidden="1" x14ac:dyDescent="0.6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>(Table1[[#This Row],[pledged]]/Table1[[#This Row],[goal]])*100</f>
        <v>26.953125</v>
      </c>
      <c r="P467" s="9">
        <f>Table1[[#This Row],[pledged]]/Table1[[#This Row],[backers_count]]</f>
        <v>17.25</v>
      </c>
      <c r="Q467" s="4" t="str">
        <f>MID(Table1[[#This Row],[Category and Sub-Category]],SEARCH("/", N467) +1, 20)</f>
        <v>animation</v>
      </c>
      <c r="R467" s="4" t="str">
        <f t="shared" si="14"/>
        <v>film &amp; video</v>
      </c>
      <c r="S467" s="14">
        <f>Table1[[#This Row],[Date Ended Conversion]]+Table1[[#This Row],[Date Ended Conversion]]</f>
        <v>83634.240138888883</v>
      </c>
      <c r="T467" s="14">
        <f t="shared" si="15"/>
        <v>41817.120069444441</v>
      </c>
    </row>
    <row r="468" spans="1:20" ht="72" hidden="1" x14ac:dyDescent="0.6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>(Table1[[#This Row],[pledged]]/Table1[[#This Row],[goal]])*100</f>
        <v>0.76</v>
      </c>
      <c r="P468" s="9">
        <f>Table1[[#This Row],[pledged]]/Table1[[#This Row],[backers_count]]</f>
        <v>15.2</v>
      </c>
      <c r="Q468" s="4" t="str">
        <f>MID(Table1[[#This Row],[Category and Sub-Category]],SEARCH("/", N468) +1, 20)</f>
        <v>animation</v>
      </c>
      <c r="R468" s="4" t="str">
        <f t="shared" si="14"/>
        <v>film &amp; video</v>
      </c>
      <c r="S468" s="14">
        <f>Table1[[#This Row],[Date Ended Conversion]]+Table1[[#This Row],[Date Ended Conversion]]</f>
        <v>82319.885740740749</v>
      </c>
      <c r="T468" s="14">
        <f t="shared" si="15"/>
        <v>41159.942870370374</v>
      </c>
    </row>
    <row r="469" spans="1:20" ht="72" hidden="1" x14ac:dyDescent="0.6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>(Table1[[#This Row],[pledged]]/Table1[[#This Row],[goal]])*100</f>
        <v>21.574999999999999</v>
      </c>
      <c r="P469" s="9">
        <f>Table1[[#This Row],[pledged]]/Table1[[#This Row],[backers_count]]</f>
        <v>110.64102564102564</v>
      </c>
      <c r="Q469" s="4" t="str">
        <f>MID(Table1[[#This Row],[Category and Sub-Category]],SEARCH("/", N469) +1, 20)</f>
        <v>animation</v>
      </c>
      <c r="R469" s="4" t="str">
        <f t="shared" si="14"/>
        <v>film &amp; video</v>
      </c>
      <c r="S469" s="14">
        <f>Table1[[#This Row],[Date Ended Conversion]]+Table1[[#This Row],[Date Ended Conversion]]</f>
        <v>82361.359583333338</v>
      </c>
      <c r="T469" s="14">
        <f t="shared" si="15"/>
        <v>41180.679791666669</v>
      </c>
    </row>
    <row r="470" spans="1:20" ht="72" hidden="1" x14ac:dyDescent="0.6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>(Table1[[#This Row],[pledged]]/Table1[[#This Row],[goal]])*100</f>
        <v>0</v>
      </c>
      <c r="P470" s="9" t="e">
        <f>Table1[[#This Row],[pledged]]/Table1[[#This Row],[backers_count]]</f>
        <v>#DIV/0!</v>
      </c>
      <c r="Q470" s="4" t="str">
        <f>MID(Table1[[#This Row],[Category and Sub-Category]],SEARCH("/", N470) +1, 20)</f>
        <v>animation</v>
      </c>
      <c r="R470" s="4" t="str">
        <f t="shared" si="14"/>
        <v>film &amp; video</v>
      </c>
      <c r="S470" s="14">
        <f>Table1[[#This Row],[Date Ended Conversion]]+Table1[[#This Row],[Date Ended Conversion]]</f>
        <v>82202.32094907407</v>
      </c>
      <c r="T470" s="14">
        <f t="shared" si="15"/>
        <v>41101.160474537035</v>
      </c>
    </row>
    <row r="471" spans="1:20" ht="36" hidden="1" x14ac:dyDescent="0.6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>(Table1[[#This Row],[pledged]]/Table1[[#This Row],[goal]])*100</f>
        <v>0</v>
      </c>
      <c r="P471" s="9" t="e">
        <f>Table1[[#This Row],[pledged]]/Table1[[#This Row],[backers_count]]</f>
        <v>#DIV/0!</v>
      </c>
      <c r="Q471" s="4" t="str">
        <f>MID(Table1[[#This Row],[Category and Sub-Category]],SEARCH("/", N471) +1, 20)</f>
        <v>animation</v>
      </c>
      <c r="R471" s="4" t="str">
        <f t="shared" si="14"/>
        <v>film &amp; video</v>
      </c>
      <c r="S471" s="14">
        <f>Table1[[#This Row],[Date Ended Conversion]]+Table1[[#This Row],[Date Ended Conversion]]</f>
        <v>83775.979722222226</v>
      </c>
      <c r="T471" s="14">
        <f t="shared" si="15"/>
        <v>41887.989861111113</v>
      </c>
    </row>
    <row r="472" spans="1:20" ht="72" hidden="1" x14ac:dyDescent="0.6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>(Table1[[#This Row],[pledged]]/Table1[[#This Row],[goal]])*100</f>
        <v>1.02</v>
      </c>
      <c r="P472" s="9">
        <f>Table1[[#This Row],[pledged]]/Table1[[#This Row],[backers_count]]</f>
        <v>25.5</v>
      </c>
      <c r="Q472" s="4" t="str">
        <f>MID(Table1[[#This Row],[Category and Sub-Category]],SEARCH("/", N472) +1, 20)</f>
        <v>animation</v>
      </c>
      <c r="R472" s="4" t="str">
        <f t="shared" si="14"/>
        <v>film &amp; video</v>
      </c>
      <c r="S472" s="14">
        <f>Table1[[#This Row],[Date Ended Conversion]]+Table1[[#This Row],[Date Ended Conversion]]</f>
        <v>83310.333333333328</v>
      </c>
      <c r="T472" s="14">
        <f t="shared" si="15"/>
        <v>41655.166666666664</v>
      </c>
    </row>
    <row r="473" spans="1:20" ht="72" hidden="1" x14ac:dyDescent="0.6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>(Table1[[#This Row],[pledged]]/Table1[[#This Row],[goal]])*100</f>
        <v>11.892727272727273</v>
      </c>
      <c r="P473" s="9">
        <f>Table1[[#This Row],[pledged]]/Table1[[#This Row],[backers_count]]</f>
        <v>38.476470588235294</v>
      </c>
      <c r="Q473" s="4" t="str">
        <f>MID(Table1[[#This Row],[Category and Sub-Category]],SEARCH("/", N473) +1, 20)</f>
        <v>animation</v>
      </c>
      <c r="R473" s="4" t="str">
        <f t="shared" si="14"/>
        <v>film &amp; video</v>
      </c>
      <c r="S473" s="14">
        <f>Table1[[#This Row],[Date Ended Conversion]]+Table1[[#This Row],[Date Ended Conversion]]</f>
        <v>83497.360625000001</v>
      </c>
      <c r="T473" s="14">
        <f t="shared" si="15"/>
        <v>41748.680312500001</v>
      </c>
    </row>
    <row r="474" spans="1:20" ht="72" hidden="1" x14ac:dyDescent="0.6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>(Table1[[#This Row],[pledged]]/Table1[[#This Row],[goal]])*100</f>
        <v>17.625</v>
      </c>
      <c r="P474" s="9">
        <f>Table1[[#This Row],[pledged]]/Table1[[#This Row],[backers_count]]</f>
        <v>28.2</v>
      </c>
      <c r="Q474" s="4" t="str">
        <f>MID(Table1[[#This Row],[Category and Sub-Category]],SEARCH("/", N474) +1, 20)</f>
        <v>animation</v>
      </c>
      <c r="R474" s="4" t="str">
        <f t="shared" si="14"/>
        <v>film &amp; video</v>
      </c>
      <c r="S474" s="14">
        <f>Table1[[#This Row],[Date Ended Conversion]]+Table1[[#This Row],[Date Ended Conversion]]</f>
        <v>83749.845324074078</v>
      </c>
      <c r="T474" s="14">
        <f t="shared" si="15"/>
        <v>41874.922662037039</v>
      </c>
    </row>
    <row r="475" spans="1:20" ht="72" hidden="1" x14ac:dyDescent="0.6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>(Table1[[#This Row],[pledged]]/Table1[[#This Row],[goal]])*100</f>
        <v>2.87</v>
      </c>
      <c r="P475" s="9">
        <f>Table1[[#This Row],[pledged]]/Table1[[#This Row],[backers_count]]</f>
        <v>61.5</v>
      </c>
      <c r="Q475" s="4" t="str">
        <f>MID(Table1[[#This Row],[Category and Sub-Category]],SEARCH("/", N475) +1, 20)</f>
        <v>animation</v>
      </c>
      <c r="R475" s="4" t="str">
        <f t="shared" si="14"/>
        <v>film &amp; video</v>
      </c>
      <c r="S475" s="14">
        <f>Table1[[#This Row],[Date Ended Conversion]]+Table1[[#This Row],[Date Ended Conversion]]</f>
        <v>83799.396273148144</v>
      </c>
      <c r="T475" s="14">
        <f t="shared" si="15"/>
        <v>41899.698136574072</v>
      </c>
    </row>
    <row r="476" spans="1:20" ht="72" hidden="1" x14ac:dyDescent="0.6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>(Table1[[#This Row],[pledged]]/Table1[[#This Row],[goal]])*100</f>
        <v>3.0303030303030304E-2</v>
      </c>
      <c r="P476" s="9">
        <f>Table1[[#This Row],[pledged]]/Table1[[#This Row],[backers_count]]</f>
        <v>1</v>
      </c>
      <c r="Q476" s="4" t="str">
        <f>MID(Table1[[#This Row],[Category and Sub-Category]],SEARCH("/", N476) +1, 20)</f>
        <v>animation</v>
      </c>
      <c r="R476" s="4" t="str">
        <f t="shared" si="14"/>
        <v>film &amp; video</v>
      </c>
      <c r="S476" s="14">
        <f>Table1[[#This Row],[Date Ended Conversion]]+Table1[[#This Row],[Date Ended Conversion]]</f>
        <v>85566.658078703709</v>
      </c>
      <c r="T476" s="14">
        <f t="shared" si="15"/>
        <v>42783.329039351855</v>
      </c>
    </row>
    <row r="477" spans="1:20" ht="72" hidden="1" x14ac:dyDescent="0.6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>(Table1[[#This Row],[pledged]]/Table1[[#This Row],[goal]])*100</f>
        <v>0</v>
      </c>
      <c r="P477" s="9" t="e">
        <f>Table1[[#This Row],[pledged]]/Table1[[#This Row],[backers_count]]</f>
        <v>#DIV/0!</v>
      </c>
      <c r="Q477" s="4" t="str">
        <f>MID(Table1[[#This Row],[Category and Sub-Category]],SEARCH("/", N477) +1, 20)</f>
        <v>animation</v>
      </c>
      <c r="R477" s="4" t="str">
        <f t="shared" si="14"/>
        <v>film &amp; video</v>
      </c>
      <c r="S477" s="14">
        <f>Table1[[#This Row],[Date Ended Conversion]]+Table1[[#This Row],[Date Ended Conversion]]</f>
        <v>84260.172291666677</v>
      </c>
      <c r="T477" s="14">
        <f t="shared" si="15"/>
        <v>42130.086145833338</v>
      </c>
    </row>
    <row r="478" spans="1:20" ht="36" hidden="1" x14ac:dyDescent="0.6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>(Table1[[#This Row],[pledged]]/Table1[[#This Row],[goal]])*100</f>
        <v>2.230268181818182</v>
      </c>
      <c r="P478" s="9">
        <f>Table1[[#This Row],[pledged]]/Table1[[#This Row],[backers_count]]</f>
        <v>39.569274193548388</v>
      </c>
      <c r="Q478" s="4" t="str">
        <f>MID(Table1[[#This Row],[Category and Sub-Category]],SEARCH("/", N478) +1, 20)</f>
        <v>animation</v>
      </c>
      <c r="R478" s="4" t="str">
        <f t="shared" si="14"/>
        <v>film &amp; video</v>
      </c>
      <c r="S478" s="14">
        <f>Table1[[#This Row],[Date Ended Conversion]]+Table1[[#This Row],[Date Ended Conversion]]</f>
        <v>83586.33194444445</v>
      </c>
      <c r="T478" s="14">
        <f t="shared" si="15"/>
        <v>41793.165972222225</v>
      </c>
    </row>
    <row r="479" spans="1:20" ht="72" hidden="1" x14ac:dyDescent="0.6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>(Table1[[#This Row],[pledged]]/Table1[[#This Row],[goal]])*100</f>
        <v>0</v>
      </c>
      <c r="P479" s="9" t="e">
        <f>Table1[[#This Row],[pledged]]/Table1[[#This Row],[backers_count]]</f>
        <v>#DIV/0!</v>
      </c>
      <c r="Q479" s="4" t="str">
        <f>MID(Table1[[#This Row],[Category and Sub-Category]],SEARCH("/", N479) +1, 20)</f>
        <v>animation</v>
      </c>
      <c r="R479" s="4" t="str">
        <f t="shared" si="14"/>
        <v>film &amp; video</v>
      </c>
      <c r="S479" s="14">
        <f>Table1[[#This Row],[Date Ended Conversion]]+Table1[[#This Row],[Date Ended Conversion]]</f>
        <v>82095.669768518521</v>
      </c>
      <c r="T479" s="14">
        <f t="shared" si="15"/>
        <v>41047.83488425926</v>
      </c>
    </row>
    <row r="480" spans="1:20" ht="72" hidden="1" x14ac:dyDescent="0.6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>(Table1[[#This Row],[pledged]]/Table1[[#This Row],[goal]])*100</f>
        <v>0</v>
      </c>
      <c r="P480" s="9" t="e">
        <f>Table1[[#This Row],[pledged]]/Table1[[#This Row],[backers_count]]</f>
        <v>#DIV/0!</v>
      </c>
      <c r="Q480" s="4" t="str">
        <f>MID(Table1[[#This Row],[Category and Sub-Category]],SEARCH("/", N480) +1, 20)</f>
        <v>animation</v>
      </c>
      <c r="R480" s="4" t="str">
        <f t="shared" si="14"/>
        <v>film &amp; video</v>
      </c>
      <c r="S480" s="14">
        <f>Table1[[#This Row],[Date Ended Conversion]]+Table1[[#This Row],[Date Ended Conversion]]</f>
        <v>84191.738634259265</v>
      </c>
      <c r="T480" s="14">
        <f t="shared" si="15"/>
        <v>42095.869317129633</v>
      </c>
    </row>
    <row r="481" spans="1:20" ht="72" hidden="1" x14ac:dyDescent="0.6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>(Table1[[#This Row],[pledged]]/Table1[[#This Row],[goal]])*100</f>
        <v>32.56</v>
      </c>
      <c r="P481" s="9">
        <f>Table1[[#This Row],[pledged]]/Table1[[#This Row],[backers_count]]</f>
        <v>88.8</v>
      </c>
      <c r="Q481" s="4" t="str">
        <f>MID(Table1[[#This Row],[Category and Sub-Category]],SEARCH("/", N481) +1, 20)</f>
        <v>animation</v>
      </c>
      <c r="R481" s="4" t="str">
        <f t="shared" si="14"/>
        <v>film &amp; video</v>
      </c>
      <c r="S481" s="14">
        <f>Table1[[#This Row],[Date Ended Conversion]]+Table1[[#This Row],[Date Ended Conversion]]</f>
        <v>83928.898958333331</v>
      </c>
      <c r="T481" s="14">
        <f t="shared" si="15"/>
        <v>41964.449479166666</v>
      </c>
    </row>
    <row r="482" spans="1:20" ht="72" hidden="1" x14ac:dyDescent="0.6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>(Table1[[#This Row],[pledged]]/Table1[[#This Row],[goal]])*100</f>
        <v>19.41</v>
      </c>
      <c r="P482" s="9">
        <f>Table1[[#This Row],[pledged]]/Table1[[#This Row],[backers_count]]</f>
        <v>55.457142857142856</v>
      </c>
      <c r="Q482" s="4" t="str">
        <f>MID(Table1[[#This Row],[Category and Sub-Category]],SEARCH("/", N482) +1, 20)</f>
        <v>animation</v>
      </c>
      <c r="R482" s="4" t="str">
        <f t="shared" si="14"/>
        <v>film &amp; video</v>
      </c>
      <c r="S482" s="14">
        <f>Table1[[#This Row],[Date Ended Conversion]]+Table1[[#This Row],[Date Ended Conversion]]</f>
        <v>82991.000347222216</v>
      </c>
      <c r="T482" s="14">
        <f t="shared" si="15"/>
        <v>41495.500173611108</v>
      </c>
    </row>
    <row r="483" spans="1:20" ht="72" hidden="1" x14ac:dyDescent="0.6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>(Table1[[#This Row],[pledged]]/Table1[[#This Row],[goal]])*100</f>
        <v>6.1</v>
      </c>
      <c r="P483" s="9">
        <f>Table1[[#This Row],[pledged]]/Table1[[#This Row],[backers_count]]</f>
        <v>87.142857142857139</v>
      </c>
      <c r="Q483" s="4" t="str">
        <f>MID(Table1[[#This Row],[Category and Sub-Category]],SEARCH("/", N483) +1, 20)</f>
        <v>animation</v>
      </c>
      <c r="R483" s="4" t="str">
        <f t="shared" si="14"/>
        <v>film &amp; video</v>
      </c>
      <c r="S483" s="14">
        <f>Table1[[#This Row],[Date Ended Conversion]]+Table1[[#This Row],[Date Ended Conversion]]</f>
        <v>82385.344652777771</v>
      </c>
      <c r="T483" s="14">
        <f t="shared" si="15"/>
        <v>41192.672326388885</v>
      </c>
    </row>
    <row r="484" spans="1:20" ht="54" hidden="1" x14ac:dyDescent="0.6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>(Table1[[#This Row],[pledged]]/Table1[[#This Row],[goal]])*100</f>
        <v>0.1</v>
      </c>
      <c r="P484" s="9">
        <f>Table1[[#This Row],[pledged]]/Table1[[#This Row],[backers_count]]</f>
        <v>10</v>
      </c>
      <c r="Q484" s="4" t="str">
        <f>MID(Table1[[#This Row],[Category and Sub-Category]],SEARCH("/", N484) +1, 20)</f>
        <v>animation</v>
      </c>
      <c r="R484" s="4" t="str">
        <f t="shared" si="14"/>
        <v>film &amp; video</v>
      </c>
      <c r="S484" s="14">
        <f>Table1[[#This Row],[Date Ended Conversion]]+Table1[[#This Row],[Date Ended Conversion]]</f>
        <v>84949.213888888888</v>
      </c>
      <c r="T484" s="14">
        <f t="shared" si="15"/>
        <v>42474.606944444444</v>
      </c>
    </row>
    <row r="485" spans="1:20" ht="72" hidden="1" x14ac:dyDescent="0.6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>(Table1[[#This Row],[pledged]]/Table1[[#This Row],[goal]])*100</f>
        <v>50.2</v>
      </c>
      <c r="P485" s="9">
        <f>Table1[[#This Row],[pledged]]/Table1[[#This Row],[backers_count]]</f>
        <v>51.224489795918366</v>
      </c>
      <c r="Q485" s="4" t="str">
        <f>MID(Table1[[#This Row],[Category and Sub-Category]],SEARCH("/", N485) +1, 20)</f>
        <v>animation</v>
      </c>
      <c r="R485" s="4" t="str">
        <f t="shared" si="14"/>
        <v>film &amp; video</v>
      </c>
      <c r="S485" s="14">
        <f>Table1[[#This Row],[Date Ended Conversion]]+Table1[[#This Row],[Date Ended Conversion]]</f>
        <v>82606.395185185189</v>
      </c>
      <c r="T485" s="14">
        <f t="shared" si="15"/>
        <v>41303.197592592594</v>
      </c>
    </row>
    <row r="486" spans="1:20" ht="72" hidden="1" x14ac:dyDescent="0.6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>(Table1[[#This Row],[pledged]]/Table1[[#This Row],[goal]])*100</f>
        <v>0.18625</v>
      </c>
      <c r="P486" s="9">
        <f>Table1[[#This Row],[pledged]]/Table1[[#This Row],[backers_count]]</f>
        <v>13.545454545454545</v>
      </c>
      <c r="Q486" s="4" t="str">
        <f>MID(Table1[[#This Row],[Category and Sub-Category]],SEARCH("/", N486) +1, 20)</f>
        <v>animation</v>
      </c>
      <c r="R486" s="4" t="str">
        <f t="shared" si="14"/>
        <v>film &amp; video</v>
      </c>
      <c r="S486" s="14">
        <f>Table1[[#This Row],[Date Ended Conversion]]+Table1[[#This Row],[Date Ended Conversion]]</f>
        <v>84627.962314814824</v>
      </c>
      <c r="T486" s="14">
        <f t="shared" si="15"/>
        <v>42313.981157407412</v>
      </c>
    </row>
    <row r="487" spans="1:20" ht="54" hidden="1" x14ac:dyDescent="0.6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>(Table1[[#This Row],[pledged]]/Table1[[#This Row],[goal]])*100</f>
        <v>21.906971229845084</v>
      </c>
      <c r="P487" s="9">
        <f>Table1[[#This Row],[pledged]]/Table1[[#This Row],[backers_count]]</f>
        <v>66.520080000000007</v>
      </c>
      <c r="Q487" s="4" t="str">
        <f>MID(Table1[[#This Row],[Category and Sub-Category]],SEARCH("/", N487) +1, 20)</f>
        <v>animation</v>
      </c>
      <c r="R487" s="4" t="str">
        <f t="shared" si="14"/>
        <v>film &amp; video</v>
      </c>
      <c r="S487" s="14">
        <f>Table1[[#This Row],[Date Ended Conversion]]+Table1[[#This Row],[Date Ended Conversion]]</f>
        <v>82823.011550925919</v>
      </c>
      <c r="T487" s="14">
        <f t="shared" si="15"/>
        <v>41411.50577546296</v>
      </c>
    </row>
    <row r="488" spans="1:20" ht="72" hidden="1" x14ac:dyDescent="0.6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>(Table1[[#This Row],[pledged]]/Table1[[#This Row],[goal]])*100</f>
        <v>9.0909090909090905E-3</v>
      </c>
      <c r="P488" s="9">
        <f>Table1[[#This Row],[pledged]]/Table1[[#This Row],[backers_count]]</f>
        <v>50</v>
      </c>
      <c r="Q488" s="4" t="str">
        <f>MID(Table1[[#This Row],[Category and Sub-Category]],SEARCH("/", N488) +1, 20)</f>
        <v>animation</v>
      </c>
      <c r="R488" s="4" t="str">
        <f t="shared" si="14"/>
        <v>film &amp; video</v>
      </c>
      <c r="S488" s="14">
        <f>Table1[[#This Row],[Date Ended Conversion]]+Table1[[#This Row],[Date Ended Conversion]]</f>
        <v>83583.885162037041</v>
      </c>
      <c r="T488" s="14">
        <f t="shared" si="15"/>
        <v>41791.94258101852</v>
      </c>
    </row>
    <row r="489" spans="1:20" ht="72" hidden="1" x14ac:dyDescent="0.6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>(Table1[[#This Row],[pledged]]/Table1[[#This Row],[goal]])*100</f>
        <v>0</v>
      </c>
      <c r="P489" s="9" t="e">
        <f>Table1[[#This Row],[pledged]]/Table1[[#This Row],[backers_count]]</f>
        <v>#DIV/0!</v>
      </c>
      <c r="Q489" s="4" t="str">
        <f>MID(Table1[[#This Row],[Category and Sub-Category]],SEARCH("/", N489) +1, 20)</f>
        <v>animation</v>
      </c>
      <c r="R489" s="4" t="str">
        <f t="shared" si="14"/>
        <v>film &amp; video</v>
      </c>
      <c r="S489" s="14">
        <f>Table1[[#This Row],[Date Ended Conversion]]+Table1[[#This Row],[Date Ended Conversion]]</f>
        <v>85459.273009259254</v>
      </c>
      <c r="T489" s="14">
        <f t="shared" si="15"/>
        <v>42729.636504629627</v>
      </c>
    </row>
    <row r="490" spans="1:20" ht="54" hidden="1" x14ac:dyDescent="0.6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>(Table1[[#This Row],[pledged]]/Table1[[#This Row],[goal]])*100</f>
        <v>0</v>
      </c>
      <c r="P490" s="9" t="e">
        <f>Table1[[#This Row],[pledged]]/Table1[[#This Row],[backers_count]]</f>
        <v>#DIV/0!</v>
      </c>
      <c r="Q490" s="4" t="str">
        <f>MID(Table1[[#This Row],[Category and Sub-Category]],SEARCH("/", N490) +1, 20)</f>
        <v>animation</v>
      </c>
      <c r="R490" s="4" t="str">
        <f t="shared" si="14"/>
        <v>film &amp; video</v>
      </c>
      <c r="S490" s="14">
        <f>Table1[[#This Row],[Date Ended Conversion]]+Table1[[#This Row],[Date Ended Conversion]]</f>
        <v>85488.108796296292</v>
      </c>
      <c r="T490" s="14">
        <f t="shared" si="15"/>
        <v>42744.054398148146</v>
      </c>
    </row>
    <row r="491" spans="1:20" ht="72" hidden="1" x14ac:dyDescent="0.6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>(Table1[[#This Row],[pledged]]/Table1[[#This Row],[goal]])*100</f>
        <v>0.28667813379201834</v>
      </c>
      <c r="P491" s="9">
        <f>Table1[[#This Row],[pledged]]/Table1[[#This Row],[backers_count]]</f>
        <v>71.666666666666671</v>
      </c>
      <c r="Q491" s="4" t="str">
        <f>MID(Table1[[#This Row],[Category and Sub-Category]],SEARCH("/", N491) +1, 20)</f>
        <v>animation</v>
      </c>
      <c r="R491" s="4" t="str">
        <f t="shared" si="14"/>
        <v>film &amp; video</v>
      </c>
      <c r="S491" s="14">
        <f>Table1[[#This Row],[Date Ended Conversion]]+Table1[[#This Row],[Date Ended Conversion]]</f>
        <v>81826.962499999994</v>
      </c>
      <c r="T491" s="14">
        <f t="shared" si="15"/>
        <v>40913.481249999997</v>
      </c>
    </row>
    <row r="492" spans="1:20" ht="18" hidden="1" x14ac:dyDescent="0.6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>(Table1[[#This Row],[pledged]]/Table1[[#This Row],[goal]])*100</f>
        <v>0</v>
      </c>
      <c r="P492" s="9" t="e">
        <f>Table1[[#This Row],[pledged]]/Table1[[#This Row],[backers_count]]</f>
        <v>#DIV/0!</v>
      </c>
      <c r="Q492" s="4" t="str">
        <f>MID(Table1[[#This Row],[Category and Sub-Category]],SEARCH("/", N492) +1, 20)</f>
        <v>animation</v>
      </c>
      <c r="R492" s="4" t="str">
        <f t="shared" si="14"/>
        <v>film &amp; video</v>
      </c>
      <c r="S492" s="14">
        <f>Table1[[#This Row],[Date Ended Conversion]]+Table1[[#This Row],[Date Ended Conversion]]</f>
        <v>82287.937152777784</v>
      </c>
      <c r="T492" s="14">
        <f t="shared" si="15"/>
        <v>41143.968576388892</v>
      </c>
    </row>
    <row r="493" spans="1:20" ht="72" hidden="1" x14ac:dyDescent="0.6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>(Table1[[#This Row],[pledged]]/Table1[[#This Row],[goal]])*100</f>
        <v>0</v>
      </c>
      <c r="P493" s="9" t="e">
        <f>Table1[[#This Row],[pledged]]/Table1[[#This Row],[backers_count]]</f>
        <v>#DIV/0!</v>
      </c>
      <c r="Q493" s="4" t="str">
        <f>MID(Table1[[#This Row],[Category and Sub-Category]],SEARCH("/", N493) +1, 20)</f>
        <v>animation</v>
      </c>
      <c r="R493" s="4" t="str">
        <f t="shared" si="14"/>
        <v>film &amp; video</v>
      </c>
      <c r="S493" s="14">
        <f>Table1[[#This Row],[Date Ended Conversion]]+Table1[[#This Row],[Date Ended Conversion]]</f>
        <v>84793.965254629642</v>
      </c>
      <c r="T493" s="14">
        <f t="shared" si="15"/>
        <v>42396.982627314821</v>
      </c>
    </row>
    <row r="494" spans="1:20" ht="72" hidden="1" x14ac:dyDescent="0.6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>(Table1[[#This Row],[pledged]]/Table1[[#This Row],[goal]])*100</f>
        <v>0</v>
      </c>
      <c r="P494" s="9" t="e">
        <f>Table1[[#This Row],[pledged]]/Table1[[#This Row],[backers_count]]</f>
        <v>#DIV/0!</v>
      </c>
      <c r="Q494" s="4" t="str">
        <f>MID(Table1[[#This Row],[Category and Sub-Category]],SEARCH("/", N494) +1, 20)</f>
        <v>animation</v>
      </c>
      <c r="R494" s="4" t="str">
        <f t="shared" si="14"/>
        <v>film &amp; video</v>
      </c>
      <c r="S494" s="14">
        <f>Table1[[#This Row],[Date Ended Conversion]]+Table1[[#This Row],[Date Ended Conversion]]</f>
        <v>85312.070138888899</v>
      </c>
      <c r="T494" s="14">
        <f t="shared" si="15"/>
        <v>42656.03506944445</v>
      </c>
    </row>
    <row r="495" spans="1:20" ht="72" hidden="1" x14ac:dyDescent="0.6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>(Table1[[#This Row],[pledged]]/Table1[[#This Row],[goal]])*100</f>
        <v>0</v>
      </c>
      <c r="P495" s="9" t="e">
        <f>Table1[[#This Row],[pledged]]/Table1[[#This Row],[backers_count]]</f>
        <v>#DIV/0!</v>
      </c>
      <c r="Q495" s="4" t="str">
        <f>MID(Table1[[#This Row],[Category and Sub-Category]],SEARCH("/", N495) +1, 20)</f>
        <v>animation</v>
      </c>
      <c r="R495" s="4" t="str">
        <f t="shared" si="14"/>
        <v>film &amp; video</v>
      </c>
      <c r="S495" s="14">
        <f>Table1[[#This Row],[Date Ended Conversion]]+Table1[[#This Row],[Date Ended Conversion]]</f>
        <v>84289.452268518507</v>
      </c>
      <c r="T495" s="14">
        <f t="shared" si="15"/>
        <v>42144.726134259254</v>
      </c>
    </row>
    <row r="496" spans="1:20" ht="72" hidden="1" x14ac:dyDescent="0.6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>(Table1[[#This Row],[pledged]]/Table1[[#This Row],[goal]])*100</f>
        <v>0.155</v>
      </c>
      <c r="P496" s="9">
        <f>Table1[[#This Row],[pledged]]/Table1[[#This Row],[backers_count]]</f>
        <v>10.333333333333334</v>
      </c>
      <c r="Q496" s="4" t="str">
        <f>MID(Table1[[#This Row],[Category and Sub-Category]],SEARCH("/", N496) +1, 20)</f>
        <v>animation</v>
      </c>
      <c r="R496" s="4" t="str">
        <f t="shared" si="14"/>
        <v>film &amp; video</v>
      </c>
      <c r="S496" s="14">
        <f>Table1[[#This Row],[Date Ended Conversion]]+Table1[[#This Row],[Date Ended Conversion]]</f>
        <v>83646.25</v>
      </c>
      <c r="T496" s="14">
        <f t="shared" si="15"/>
        <v>41823.125</v>
      </c>
    </row>
    <row r="497" spans="1:20" ht="72" hidden="1" x14ac:dyDescent="0.6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>(Table1[[#This Row],[pledged]]/Table1[[#This Row],[goal]])*100</f>
        <v>0</v>
      </c>
      <c r="P497" s="9" t="e">
        <f>Table1[[#This Row],[pledged]]/Table1[[#This Row],[backers_count]]</f>
        <v>#DIV/0!</v>
      </c>
      <c r="Q497" s="4" t="str">
        <f>MID(Table1[[#This Row],[Category and Sub-Category]],SEARCH("/", N497) +1, 20)</f>
        <v>animation</v>
      </c>
      <c r="R497" s="4" t="str">
        <f t="shared" si="14"/>
        <v>film &amp; video</v>
      </c>
      <c r="S497" s="14">
        <f>Table1[[#This Row],[Date Ended Conversion]]+Table1[[#This Row],[Date Ended Conversion]]</f>
        <v>84403.655208333337</v>
      </c>
      <c r="T497" s="14">
        <f t="shared" si="15"/>
        <v>42201.827604166669</v>
      </c>
    </row>
    <row r="498" spans="1:20" ht="54" hidden="1" x14ac:dyDescent="0.6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>(Table1[[#This Row],[pledged]]/Table1[[#This Row],[goal]])*100</f>
        <v>1.6666666666666668E-3</v>
      </c>
      <c r="P498" s="9">
        <f>Table1[[#This Row],[pledged]]/Table1[[#This Row],[backers_count]]</f>
        <v>1</v>
      </c>
      <c r="Q498" s="4" t="str">
        <f>MID(Table1[[#This Row],[Category and Sub-Category]],SEARCH("/", N498) +1, 20)</f>
        <v>animation</v>
      </c>
      <c r="R498" s="4" t="str">
        <f t="shared" si="14"/>
        <v>film &amp; video</v>
      </c>
      <c r="S498" s="14">
        <f>Table1[[#This Row],[Date Ended Conversion]]+Table1[[#This Row],[Date Ended Conversion]]</f>
        <v>83361.86282407408</v>
      </c>
      <c r="T498" s="14">
        <f t="shared" si="15"/>
        <v>41680.93141203704</v>
      </c>
    </row>
    <row r="499" spans="1:20" ht="18" hidden="1" x14ac:dyDescent="0.6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>(Table1[[#This Row],[pledged]]/Table1[[#This Row],[goal]])*100</f>
        <v>0.6696428571428571</v>
      </c>
      <c r="P499" s="9">
        <f>Table1[[#This Row],[pledged]]/Table1[[#This Row],[backers_count]]</f>
        <v>10</v>
      </c>
      <c r="Q499" s="4" t="str">
        <f>MID(Table1[[#This Row],[Category and Sub-Category]],SEARCH("/", N499) +1, 20)</f>
        <v>animation</v>
      </c>
      <c r="R499" s="4" t="str">
        <f t="shared" si="14"/>
        <v>film &amp; video</v>
      </c>
      <c r="S499" s="14">
        <f>Table1[[#This Row],[Date Ended Conversion]]+Table1[[#This Row],[Date Ended Conversion]]</f>
        <v>83996.416666666657</v>
      </c>
      <c r="T499" s="14">
        <f t="shared" si="15"/>
        <v>41998.208333333328</v>
      </c>
    </row>
    <row r="500" spans="1:20" ht="72" hidden="1" x14ac:dyDescent="0.6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>(Table1[[#This Row],[pledged]]/Table1[[#This Row],[goal]])*100</f>
        <v>4.5985132395404564</v>
      </c>
      <c r="P500" s="9">
        <f>Table1[[#This Row],[pledged]]/Table1[[#This Row],[backers_count]]</f>
        <v>136.09090909090909</v>
      </c>
      <c r="Q500" s="4" t="str">
        <f>MID(Table1[[#This Row],[Category and Sub-Category]],SEARCH("/", N500) +1, 20)</f>
        <v>animation</v>
      </c>
      <c r="R500" s="4" t="str">
        <f t="shared" si="14"/>
        <v>film &amp; video</v>
      </c>
      <c r="S500" s="14">
        <f>Table1[[#This Row],[Date Ended Conversion]]+Table1[[#This Row],[Date Ended Conversion]]</f>
        <v>81801.524282407408</v>
      </c>
      <c r="T500" s="14">
        <f t="shared" si="15"/>
        <v>40900.762141203704</v>
      </c>
    </row>
    <row r="501" spans="1:20" ht="72" hidden="1" x14ac:dyDescent="0.6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>(Table1[[#This Row],[pledged]]/Table1[[#This Row],[goal]])*100</f>
        <v>9.5500000000000007</v>
      </c>
      <c r="P501" s="9">
        <f>Table1[[#This Row],[pledged]]/Table1[[#This Row],[backers_count]]</f>
        <v>73.461538461538467</v>
      </c>
      <c r="Q501" s="4" t="str">
        <f>MID(Table1[[#This Row],[Category and Sub-Category]],SEARCH("/", N501) +1, 20)</f>
        <v>animation</v>
      </c>
      <c r="R501" s="4" t="str">
        <f t="shared" si="14"/>
        <v>film &amp; video</v>
      </c>
      <c r="S501" s="14">
        <f>Table1[[#This Row],[Date Ended Conversion]]+Table1[[#This Row],[Date Ended Conversion]]</f>
        <v>80197.748611111107</v>
      </c>
      <c r="T501" s="14">
        <f t="shared" si="15"/>
        <v>40098.874305555553</v>
      </c>
    </row>
    <row r="502" spans="1:20" ht="90" hidden="1" x14ac:dyDescent="0.6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>(Table1[[#This Row],[pledged]]/Table1[[#This Row],[goal]])*100</f>
        <v>3.3076923076923079</v>
      </c>
      <c r="P502" s="9">
        <f>Table1[[#This Row],[pledged]]/Table1[[#This Row],[backers_count]]</f>
        <v>53.75</v>
      </c>
      <c r="Q502" s="4" t="str">
        <f>MID(Table1[[#This Row],[Category and Sub-Category]],SEARCH("/", N502) +1, 20)</f>
        <v>animation</v>
      </c>
      <c r="R502" s="4" t="str">
        <f t="shared" si="14"/>
        <v>film &amp; video</v>
      </c>
      <c r="S502" s="14">
        <f>Table1[[#This Row],[Date Ended Conversion]]+Table1[[#This Row],[Date Ended Conversion]]</f>
        <v>80613.85555555555</v>
      </c>
      <c r="T502" s="14">
        <f t="shared" si="15"/>
        <v>40306.927777777775</v>
      </c>
    </row>
    <row r="503" spans="1:20" ht="72" hidden="1" x14ac:dyDescent="0.6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>(Table1[[#This Row],[pledged]]/Table1[[#This Row],[goal]])*100</f>
        <v>0</v>
      </c>
      <c r="P503" s="9" t="e">
        <f>Table1[[#This Row],[pledged]]/Table1[[#This Row],[backers_count]]</f>
        <v>#DIV/0!</v>
      </c>
      <c r="Q503" s="4" t="str">
        <f>MID(Table1[[#This Row],[Category and Sub-Category]],SEARCH("/", N503) +1, 20)</f>
        <v>animation</v>
      </c>
      <c r="R503" s="4" t="str">
        <f t="shared" si="14"/>
        <v>film &amp; video</v>
      </c>
      <c r="S503" s="14">
        <f>Table1[[#This Row],[Date Ended Conversion]]+Table1[[#This Row],[Date Ended Conversion]]</f>
        <v>81466.468773148154</v>
      </c>
      <c r="T503" s="14">
        <f t="shared" si="15"/>
        <v>40733.234386574077</v>
      </c>
    </row>
    <row r="504" spans="1:20" ht="72" hidden="1" x14ac:dyDescent="0.6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>(Table1[[#This Row],[pledged]]/Table1[[#This Row],[goal]])*100</f>
        <v>1.1499999999999999</v>
      </c>
      <c r="P504" s="9">
        <f>Table1[[#This Row],[pledged]]/Table1[[#This Row],[backers_count]]</f>
        <v>57.5</v>
      </c>
      <c r="Q504" s="4" t="str">
        <f>MID(Table1[[#This Row],[Category and Sub-Category]],SEARCH("/", N504) +1, 20)</f>
        <v>animation</v>
      </c>
      <c r="R504" s="4" t="str">
        <f t="shared" si="14"/>
        <v>film &amp; video</v>
      </c>
      <c r="S504" s="14">
        <f>Table1[[#This Row],[Date Ended Conversion]]+Table1[[#This Row],[Date Ended Conversion]]</f>
        <v>81973.023726851854</v>
      </c>
      <c r="T504" s="14">
        <f t="shared" si="15"/>
        <v>40986.511863425927</v>
      </c>
    </row>
    <row r="505" spans="1:20" ht="72" hidden="1" x14ac:dyDescent="0.6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>(Table1[[#This Row],[pledged]]/Table1[[#This Row],[goal]])*100</f>
        <v>1.7538461538461538</v>
      </c>
      <c r="P505" s="9">
        <f>Table1[[#This Row],[pledged]]/Table1[[#This Row],[backers_count]]</f>
        <v>12.666666666666666</v>
      </c>
      <c r="Q505" s="4" t="str">
        <f>MID(Table1[[#This Row],[Category and Sub-Category]],SEARCH("/", N505) +1, 20)</f>
        <v>animation</v>
      </c>
      <c r="R505" s="4" t="str">
        <f t="shared" si="14"/>
        <v>film &amp; video</v>
      </c>
      <c r="S505" s="14">
        <f>Table1[[#This Row],[Date Ended Conversion]]+Table1[[#This Row],[Date Ended Conversion]]</f>
        <v>84043.053310185176</v>
      </c>
      <c r="T505" s="14">
        <f t="shared" si="15"/>
        <v>42021.526655092588</v>
      </c>
    </row>
    <row r="506" spans="1:20" ht="72" hidden="1" x14ac:dyDescent="0.6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>(Table1[[#This Row],[pledged]]/Table1[[#This Row],[goal]])*100</f>
        <v>1.3673469387755102</v>
      </c>
      <c r="P506" s="9">
        <f>Table1[[#This Row],[pledged]]/Table1[[#This Row],[backers_count]]</f>
        <v>67</v>
      </c>
      <c r="Q506" s="4" t="str">
        <f>MID(Table1[[#This Row],[Category and Sub-Category]],SEARCH("/", N506) +1, 20)</f>
        <v>animation</v>
      </c>
      <c r="R506" s="4" t="str">
        <f t="shared" si="14"/>
        <v>film &amp; video</v>
      </c>
      <c r="S506" s="14">
        <f>Table1[[#This Row],[Date Ended Conversion]]+Table1[[#This Row],[Date Ended Conversion]]</f>
        <v>82019.883958333332</v>
      </c>
      <c r="T506" s="14">
        <f t="shared" si="15"/>
        <v>41009.941979166666</v>
      </c>
    </row>
    <row r="507" spans="1:20" ht="72" hidden="1" x14ac:dyDescent="0.6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>(Table1[[#This Row],[pledged]]/Table1[[#This Row],[goal]])*100</f>
        <v>0.43333333333333329</v>
      </c>
      <c r="P507" s="9">
        <f>Table1[[#This Row],[pledged]]/Table1[[#This Row],[backers_count]]</f>
        <v>3.7142857142857144</v>
      </c>
      <c r="Q507" s="4" t="str">
        <f>MID(Table1[[#This Row],[Category and Sub-Category]],SEARCH("/", N507) +1, 20)</f>
        <v>animation</v>
      </c>
      <c r="R507" s="4" t="str">
        <f t="shared" si="14"/>
        <v>film &amp; video</v>
      </c>
      <c r="S507" s="14">
        <f>Table1[[#This Row],[Date Ended Conversion]]+Table1[[#This Row],[Date Ended Conversion]]</f>
        <v>84726.196435185178</v>
      </c>
      <c r="T507" s="14">
        <f t="shared" si="15"/>
        <v>42363.098217592589</v>
      </c>
    </row>
    <row r="508" spans="1:20" ht="54" hidden="1" x14ac:dyDescent="0.6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>(Table1[[#This Row],[pledged]]/Table1[[#This Row],[goal]])*100</f>
        <v>0.125</v>
      </c>
      <c r="P508" s="9">
        <f>Table1[[#This Row],[pledged]]/Table1[[#This Row],[backers_count]]</f>
        <v>250</v>
      </c>
      <c r="Q508" s="4" t="str">
        <f>MID(Table1[[#This Row],[Category and Sub-Category]],SEARCH("/", N508) +1, 20)</f>
        <v>animation</v>
      </c>
      <c r="R508" s="4" t="str">
        <f t="shared" si="14"/>
        <v>film &amp; video</v>
      </c>
      <c r="S508" s="14">
        <f>Table1[[#This Row],[Date Ended Conversion]]+Table1[[#This Row],[Date Ended Conversion]]</f>
        <v>82993.104629629626</v>
      </c>
      <c r="T508" s="14">
        <f t="shared" si="15"/>
        <v>41496.552314814813</v>
      </c>
    </row>
    <row r="509" spans="1:20" ht="72" hidden="1" x14ac:dyDescent="0.6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>(Table1[[#This Row],[pledged]]/Table1[[#This Row],[goal]])*100</f>
        <v>3.2</v>
      </c>
      <c r="P509" s="9">
        <f>Table1[[#This Row],[pledged]]/Table1[[#This Row],[backers_count]]</f>
        <v>64</v>
      </c>
      <c r="Q509" s="4" t="str">
        <f>MID(Table1[[#This Row],[Category and Sub-Category]],SEARCH("/", N509) +1, 20)</f>
        <v>animation</v>
      </c>
      <c r="R509" s="4" t="str">
        <f t="shared" si="14"/>
        <v>film &amp; video</v>
      </c>
      <c r="S509" s="14">
        <f>Table1[[#This Row],[Date Ended Conversion]]+Table1[[#This Row],[Date Ended Conversion]]</f>
        <v>82403.917986111104</v>
      </c>
      <c r="T509" s="14">
        <f t="shared" si="15"/>
        <v>41201.958993055552</v>
      </c>
    </row>
    <row r="510" spans="1:20" ht="72" hidden="1" x14ac:dyDescent="0.6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>(Table1[[#This Row],[pledged]]/Table1[[#This Row],[goal]])*100</f>
        <v>0.8</v>
      </c>
      <c r="P510" s="9">
        <f>Table1[[#This Row],[pledged]]/Table1[[#This Row],[backers_count]]</f>
        <v>133.33333333333334</v>
      </c>
      <c r="Q510" s="4" t="str">
        <f>MID(Table1[[#This Row],[Category and Sub-Category]],SEARCH("/", N510) +1, 20)</f>
        <v>animation</v>
      </c>
      <c r="R510" s="4" t="str">
        <f t="shared" si="14"/>
        <v>film &amp; video</v>
      </c>
      <c r="S510" s="14">
        <f>Table1[[#This Row],[Date Ended Conversion]]+Table1[[#This Row],[Date Ended Conversion]]</f>
        <v>82109.186111111107</v>
      </c>
      <c r="T510" s="14">
        <f t="shared" si="15"/>
        <v>41054.593055555553</v>
      </c>
    </row>
    <row r="511" spans="1:20" ht="54" hidden="1" x14ac:dyDescent="0.6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>(Table1[[#This Row],[pledged]]/Table1[[#This Row],[goal]])*100</f>
        <v>0.2</v>
      </c>
      <c r="P511" s="9">
        <f>Table1[[#This Row],[pledged]]/Table1[[#This Row],[backers_count]]</f>
        <v>10</v>
      </c>
      <c r="Q511" s="4" t="str">
        <f>MID(Table1[[#This Row],[Category and Sub-Category]],SEARCH("/", N511) +1, 20)</f>
        <v>animation</v>
      </c>
      <c r="R511" s="4" t="str">
        <f t="shared" si="14"/>
        <v>film &amp; video</v>
      </c>
      <c r="S511" s="14">
        <f>Table1[[#This Row],[Date Ended Conversion]]+Table1[[#This Row],[Date Ended Conversion]]</f>
        <v>84367.263194444444</v>
      </c>
      <c r="T511" s="14">
        <f t="shared" si="15"/>
        <v>42183.631597222222</v>
      </c>
    </row>
    <row r="512" spans="1:20" ht="72" hidden="1" x14ac:dyDescent="0.6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>(Table1[[#This Row],[pledged]]/Table1[[#This Row],[goal]])*100</f>
        <v>0</v>
      </c>
      <c r="P512" s="9" t="e">
        <f>Table1[[#This Row],[pledged]]/Table1[[#This Row],[backers_count]]</f>
        <v>#DIV/0!</v>
      </c>
      <c r="Q512" s="4" t="str">
        <f>MID(Table1[[#This Row],[Category and Sub-Category]],SEARCH("/", N512) +1, 20)</f>
        <v>animation</v>
      </c>
      <c r="R512" s="4" t="str">
        <f t="shared" si="14"/>
        <v>film &amp; video</v>
      </c>
      <c r="S512" s="14">
        <f>Table1[[#This Row],[Date Ended Conversion]]+Table1[[#This Row],[Date Ended Conversion]]</f>
        <v>84860.352754629625</v>
      </c>
      <c r="T512" s="14">
        <f t="shared" si="15"/>
        <v>42430.176377314812</v>
      </c>
    </row>
    <row r="513" spans="1:20" ht="72" hidden="1" x14ac:dyDescent="0.6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>(Table1[[#This Row],[pledged]]/Table1[[#This Row],[goal]])*100</f>
        <v>3</v>
      </c>
      <c r="P513" s="9">
        <f>Table1[[#This Row],[pledged]]/Table1[[#This Row],[backers_count]]</f>
        <v>30</v>
      </c>
      <c r="Q513" s="4" t="str">
        <f>MID(Table1[[#This Row],[Category and Sub-Category]],SEARCH("/", N513) +1, 20)</f>
        <v>animation</v>
      </c>
      <c r="R513" s="4" t="str">
        <f t="shared" si="14"/>
        <v>film &amp; video</v>
      </c>
      <c r="S513" s="14">
        <f>Table1[[#This Row],[Date Ended Conversion]]+Table1[[#This Row],[Date Ended Conversion]]</f>
        <v>82740.522731481484</v>
      </c>
      <c r="T513" s="14">
        <f t="shared" si="15"/>
        <v>41370.261365740742</v>
      </c>
    </row>
    <row r="514" spans="1:20" ht="72" hidden="1" x14ac:dyDescent="0.6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>(Table1[[#This Row],[pledged]]/Table1[[#This Row],[goal]])*100</f>
        <v>0.13749999999999998</v>
      </c>
      <c r="P514" s="9">
        <f>Table1[[#This Row],[pledged]]/Table1[[#This Row],[backers_count]]</f>
        <v>5.5</v>
      </c>
      <c r="Q514" s="4" t="str">
        <f>MID(Table1[[#This Row],[Category and Sub-Category]],SEARCH("/", N514) +1, 20)</f>
        <v>animation</v>
      </c>
      <c r="R514" s="4" t="str">
        <f t="shared" ref="R514:R577" si="16">LEFT(N514,FIND("/",N514,1)-1)</f>
        <v>film &amp; video</v>
      </c>
      <c r="S514" s="14">
        <f>Table1[[#This Row],[Date Ended Conversion]]+Table1[[#This Row],[Date Ended Conversion]]</f>
        <v>85389.567754629621</v>
      </c>
      <c r="T514" s="14">
        <f t="shared" ref="T514:T577" si="17">(((I514/60)/60)/24)+DATE(1970,1,1)</f>
        <v>42694.783877314811</v>
      </c>
    </row>
    <row r="515" spans="1:20" ht="54" hidden="1" x14ac:dyDescent="0.6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>(Table1[[#This Row],[pledged]]/Table1[[#This Row],[goal]])*100</f>
        <v>13.923999999999999</v>
      </c>
      <c r="P515" s="9">
        <f>Table1[[#This Row],[pledged]]/Table1[[#This Row],[backers_count]]</f>
        <v>102.38235294117646</v>
      </c>
      <c r="Q515" s="4" t="str">
        <f>MID(Table1[[#This Row],[Category and Sub-Category]],SEARCH("/", N515) +1, 20)</f>
        <v>animation</v>
      </c>
      <c r="R515" s="4" t="str">
        <f t="shared" si="16"/>
        <v>film &amp; video</v>
      </c>
      <c r="S515" s="14">
        <f>Table1[[#This Row],[Date Ended Conversion]]+Table1[[#This Row],[Date Ended Conversion]]</f>
        <v>85194.583333333343</v>
      </c>
      <c r="T515" s="14">
        <f t="shared" si="17"/>
        <v>42597.291666666672</v>
      </c>
    </row>
    <row r="516" spans="1:20" ht="72" hidden="1" x14ac:dyDescent="0.6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>(Table1[[#This Row],[pledged]]/Table1[[#This Row],[goal]])*100</f>
        <v>3.3333333333333335</v>
      </c>
      <c r="P516" s="9">
        <f>Table1[[#This Row],[pledged]]/Table1[[#This Row],[backers_count]]</f>
        <v>16.666666666666668</v>
      </c>
      <c r="Q516" s="4" t="str">
        <f>MID(Table1[[#This Row],[Category and Sub-Category]],SEARCH("/", N516) +1, 20)</f>
        <v>animation</v>
      </c>
      <c r="R516" s="4" t="str">
        <f t="shared" si="16"/>
        <v>film &amp; video</v>
      </c>
      <c r="S516" s="14">
        <f>Table1[[#This Row],[Date Ended Conversion]]+Table1[[#This Row],[Date Ended Conversion]]</f>
        <v>83721.227939814809</v>
      </c>
      <c r="T516" s="14">
        <f t="shared" si="17"/>
        <v>41860.613969907405</v>
      </c>
    </row>
    <row r="517" spans="1:20" ht="54" hidden="1" x14ac:dyDescent="0.6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>(Table1[[#This Row],[pledged]]/Table1[[#This Row],[goal]])*100</f>
        <v>25.41340206185567</v>
      </c>
      <c r="P517" s="9">
        <f>Table1[[#This Row],[pledged]]/Table1[[#This Row],[backers_count]]</f>
        <v>725.02941176470586</v>
      </c>
      <c r="Q517" s="4" t="str">
        <f>MID(Table1[[#This Row],[Category and Sub-Category]],SEARCH("/", N517) +1, 20)</f>
        <v>animation</v>
      </c>
      <c r="R517" s="4" t="str">
        <f t="shared" si="16"/>
        <v>film &amp; video</v>
      </c>
      <c r="S517" s="14">
        <f>Table1[[#This Row],[Date Ended Conversion]]+Table1[[#This Row],[Date Ended Conversion]]</f>
        <v>84734.981504629628</v>
      </c>
      <c r="T517" s="14">
        <f t="shared" si="17"/>
        <v>42367.490752314814</v>
      </c>
    </row>
    <row r="518" spans="1:20" ht="36" hidden="1" x14ac:dyDescent="0.6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>(Table1[[#This Row],[pledged]]/Table1[[#This Row],[goal]])*100</f>
        <v>0</v>
      </c>
      <c r="P518" s="9" t="e">
        <f>Table1[[#This Row],[pledged]]/Table1[[#This Row],[backers_count]]</f>
        <v>#DIV/0!</v>
      </c>
      <c r="Q518" s="4" t="str">
        <f>MID(Table1[[#This Row],[Category and Sub-Category]],SEARCH("/", N518) +1, 20)</f>
        <v>animation</v>
      </c>
      <c r="R518" s="4" t="str">
        <f t="shared" si="16"/>
        <v>film &amp; video</v>
      </c>
      <c r="S518" s="14">
        <f>Table1[[#This Row],[Date Ended Conversion]]+Table1[[#This Row],[Date Ended Conversion]]</f>
        <v>84303.55740740741</v>
      </c>
      <c r="T518" s="14">
        <f t="shared" si="17"/>
        <v>42151.778703703705</v>
      </c>
    </row>
    <row r="519" spans="1:20" ht="72" hidden="1" x14ac:dyDescent="0.6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>(Table1[[#This Row],[pledged]]/Table1[[#This Row],[goal]])*100</f>
        <v>1.3666666666666667</v>
      </c>
      <c r="P519" s="9">
        <f>Table1[[#This Row],[pledged]]/Table1[[#This Row],[backers_count]]</f>
        <v>68.333333333333329</v>
      </c>
      <c r="Q519" s="4" t="str">
        <f>MID(Table1[[#This Row],[Category and Sub-Category]],SEARCH("/", N519) +1, 20)</f>
        <v>animation</v>
      </c>
      <c r="R519" s="4" t="str">
        <f t="shared" si="16"/>
        <v>film &amp; video</v>
      </c>
      <c r="S519" s="14">
        <f>Table1[[#This Row],[Date Ended Conversion]]+Table1[[#This Row],[Date Ended Conversion]]</f>
        <v>85537.230578703704</v>
      </c>
      <c r="T519" s="14">
        <f t="shared" si="17"/>
        <v>42768.615289351852</v>
      </c>
    </row>
    <row r="520" spans="1:20" ht="72" hidden="1" x14ac:dyDescent="0.6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>(Table1[[#This Row],[pledged]]/Table1[[#This Row],[goal]])*100</f>
        <v>0</v>
      </c>
      <c r="P520" s="9" t="e">
        <f>Table1[[#This Row],[pledged]]/Table1[[#This Row],[backers_count]]</f>
        <v>#DIV/0!</v>
      </c>
      <c r="Q520" s="4" t="str">
        <f>MID(Table1[[#This Row],[Category and Sub-Category]],SEARCH("/", N520) +1, 20)</f>
        <v>animation</v>
      </c>
      <c r="R520" s="4" t="str">
        <f t="shared" si="16"/>
        <v>film &amp; video</v>
      </c>
      <c r="S520" s="14">
        <f>Table1[[#This Row],[Date Ended Conversion]]+Table1[[#This Row],[Date Ended Conversion]]</f>
        <v>84507.23055555555</v>
      </c>
      <c r="T520" s="14">
        <f t="shared" si="17"/>
        <v>42253.615277777775</v>
      </c>
    </row>
    <row r="521" spans="1:20" ht="72" hidden="1" x14ac:dyDescent="0.6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>(Table1[[#This Row],[pledged]]/Table1[[#This Row],[goal]])*100</f>
        <v>22.881426547787683</v>
      </c>
      <c r="P521" s="9">
        <f>Table1[[#This Row],[pledged]]/Table1[[#This Row],[backers_count]]</f>
        <v>39.228571428571428</v>
      </c>
      <c r="Q521" s="4" t="str">
        <f>MID(Table1[[#This Row],[Category and Sub-Category]],SEARCH("/", N521) +1, 20)</f>
        <v>animation</v>
      </c>
      <c r="R521" s="4" t="str">
        <f t="shared" si="16"/>
        <v>film &amp; video</v>
      </c>
      <c r="S521" s="14">
        <f>Table1[[#This Row],[Date Ended Conversion]]+Table1[[#This Row],[Date Ended Conversion]]</f>
        <v>82496.782893518524</v>
      </c>
      <c r="T521" s="14">
        <f t="shared" si="17"/>
        <v>41248.391446759262</v>
      </c>
    </row>
    <row r="522" spans="1:20" ht="72" hidden="1" x14ac:dyDescent="0.6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>(Table1[[#This Row],[pledged]]/Table1[[#This Row],[goal]])*100</f>
        <v>102.1</v>
      </c>
      <c r="P522" s="9">
        <f>Table1[[#This Row],[pledged]]/Table1[[#This Row],[backers_count]]</f>
        <v>150.14705882352942</v>
      </c>
      <c r="Q522" s="4" t="str">
        <f>MID(Table1[[#This Row],[Category and Sub-Category]],SEARCH("/", N522) +1, 20)</f>
        <v>plays</v>
      </c>
      <c r="R522" s="4" t="str">
        <f t="shared" si="16"/>
        <v>theater</v>
      </c>
      <c r="S522" s="14">
        <f>Table1[[#This Row],[Date Ended Conversion]]+Table1[[#This Row],[Date Ended Conversion]]</f>
        <v>84697.404189814813</v>
      </c>
      <c r="T522" s="14">
        <f t="shared" si="17"/>
        <v>42348.702094907407</v>
      </c>
    </row>
    <row r="523" spans="1:20" ht="72" hidden="1" x14ac:dyDescent="0.6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>(Table1[[#This Row],[pledged]]/Table1[[#This Row],[goal]])*100</f>
        <v>104.64</v>
      </c>
      <c r="P523" s="9">
        <f>Table1[[#This Row],[pledged]]/Table1[[#This Row],[backers_count]]</f>
        <v>93.428571428571431</v>
      </c>
      <c r="Q523" s="4" t="str">
        <f>MID(Table1[[#This Row],[Category and Sub-Category]],SEARCH("/", N523) +1, 20)</f>
        <v>plays</v>
      </c>
      <c r="R523" s="4" t="str">
        <f t="shared" si="16"/>
        <v>theater</v>
      </c>
      <c r="S523" s="14">
        <f>Table1[[#This Row],[Date Ended Conversion]]+Table1[[#This Row],[Date Ended Conversion]]</f>
        <v>85350.415277777778</v>
      </c>
      <c r="T523" s="14">
        <f t="shared" si="17"/>
        <v>42675.207638888889</v>
      </c>
    </row>
    <row r="524" spans="1:20" ht="72" hidden="1" x14ac:dyDescent="0.6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>(Table1[[#This Row],[pledged]]/Table1[[#This Row],[goal]])*100</f>
        <v>114.66666666666667</v>
      </c>
      <c r="P524" s="9">
        <f>Table1[[#This Row],[pledged]]/Table1[[#This Row],[backers_count]]</f>
        <v>110.96774193548387</v>
      </c>
      <c r="Q524" s="4" t="str">
        <f>MID(Table1[[#This Row],[Category and Sub-Category]],SEARCH("/", N524) +1, 20)</f>
        <v>plays</v>
      </c>
      <c r="R524" s="4" t="str">
        <f t="shared" si="16"/>
        <v>theater</v>
      </c>
      <c r="S524" s="14">
        <f>Table1[[#This Row],[Date Ended Conversion]]+Table1[[#This Row],[Date Ended Conversion]]</f>
        <v>84899.998263888891</v>
      </c>
      <c r="T524" s="14">
        <f t="shared" si="17"/>
        <v>42449.999131944445</v>
      </c>
    </row>
    <row r="525" spans="1:20" ht="72" hidden="1" x14ac:dyDescent="0.6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>(Table1[[#This Row],[pledged]]/Table1[[#This Row],[goal]])*100</f>
        <v>120.6</v>
      </c>
      <c r="P525" s="9">
        <f>Table1[[#This Row],[pledged]]/Table1[[#This Row],[backers_count]]</f>
        <v>71.785714285714292</v>
      </c>
      <c r="Q525" s="4" t="str">
        <f>MID(Table1[[#This Row],[Category and Sub-Category]],SEARCH("/", N525) +1, 20)</f>
        <v>plays</v>
      </c>
      <c r="R525" s="4" t="str">
        <f t="shared" si="16"/>
        <v>theater</v>
      </c>
      <c r="S525" s="14">
        <f>Table1[[#This Row],[Date Ended Conversion]]+Table1[[#This Row],[Date Ended Conversion]]</f>
        <v>84536.265648148139</v>
      </c>
      <c r="T525" s="14">
        <f t="shared" si="17"/>
        <v>42268.13282407407</v>
      </c>
    </row>
    <row r="526" spans="1:20" ht="72" hidden="1" x14ac:dyDescent="0.6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>(Table1[[#This Row],[pledged]]/Table1[[#This Row],[goal]])*100</f>
        <v>108.67285714285715</v>
      </c>
      <c r="P526" s="9">
        <f>Table1[[#This Row],[pledged]]/Table1[[#This Row],[backers_count]]</f>
        <v>29.258076923076924</v>
      </c>
      <c r="Q526" s="4" t="str">
        <f>MID(Table1[[#This Row],[Category and Sub-Category]],SEARCH("/", N526) +1, 20)</f>
        <v>plays</v>
      </c>
      <c r="R526" s="4" t="str">
        <f t="shared" si="16"/>
        <v>theater</v>
      </c>
      <c r="S526" s="14">
        <f>Table1[[#This Row],[Date Ended Conversion]]+Table1[[#This Row],[Date Ended Conversion]]</f>
        <v>85045.434467592597</v>
      </c>
      <c r="T526" s="14">
        <f t="shared" si="17"/>
        <v>42522.717233796298</v>
      </c>
    </row>
    <row r="527" spans="1:20" ht="72" hidden="1" x14ac:dyDescent="0.6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>(Table1[[#This Row],[pledged]]/Table1[[#This Row],[goal]])*100</f>
        <v>100</v>
      </c>
      <c r="P527" s="9">
        <f>Table1[[#This Row],[pledged]]/Table1[[#This Row],[backers_count]]</f>
        <v>1000</v>
      </c>
      <c r="Q527" s="4" t="str">
        <f>MID(Table1[[#This Row],[Category and Sub-Category]],SEARCH("/", N527) +1, 20)</f>
        <v>plays</v>
      </c>
      <c r="R527" s="4" t="str">
        <f t="shared" si="16"/>
        <v>theater</v>
      </c>
      <c r="S527" s="14">
        <f>Table1[[#This Row],[Date Ended Conversion]]+Table1[[#This Row],[Date Ended Conversion]]</f>
        <v>83790.801875000005</v>
      </c>
      <c r="T527" s="14">
        <f t="shared" si="17"/>
        <v>41895.400937500002</v>
      </c>
    </row>
    <row r="528" spans="1:20" ht="72" hidden="1" x14ac:dyDescent="0.6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>(Table1[[#This Row],[pledged]]/Table1[[#This Row],[goal]])*100</f>
        <v>113.99999999999999</v>
      </c>
      <c r="P528" s="9">
        <f>Table1[[#This Row],[pledged]]/Table1[[#This Row],[backers_count]]</f>
        <v>74.347826086956516</v>
      </c>
      <c r="Q528" s="4" t="str">
        <f>MID(Table1[[#This Row],[Category and Sub-Category]],SEARCH("/", N528) +1, 20)</f>
        <v>plays</v>
      </c>
      <c r="R528" s="4" t="str">
        <f t="shared" si="16"/>
        <v>theater</v>
      </c>
      <c r="S528" s="14">
        <f>Table1[[#This Row],[Date Ended Conversion]]+Table1[[#This Row],[Date Ended Conversion]]</f>
        <v>84447.416666666657</v>
      </c>
      <c r="T528" s="14">
        <f t="shared" si="17"/>
        <v>42223.708333333328</v>
      </c>
    </row>
    <row r="529" spans="1:20" ht="90" hidden="1" x14ac:dyDescent="0.6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>(Table1[[#This Row],[pledged]]/Table1[[#This Row],[goal]])*100</f>
        <v>100.85</v>
      </c>
      <c r="P529" s="9">
        <f>Table1[[#This Row],[pledged]]/Table1[[#This Row],[backers_count]]</f>
        <v>63.829113924050631</v>
      </c>
      <c r="Q529" s="4" t="str">
        <f>MID(Table1[[#This Row],[Category and Sub-Category]],SEARCH("/", N529) +1, 20)</f>
        <v>plays</v>
      </c>
      <c r="R529" s="4" t="str">
        <f t="shared" si="16"/>
        <v>theater</v>
      </c>
      <c r="S529" s="14">
        <f>Table1[[#This Row],[Date Ended Conversion]]+Table1[[#This Row],[Date Ended Conversion]]</f>
        <v>85567.340277777781</v>
      </c>
      <c r="T529" s="14">
        <f t="shared" si="17"/>
        <v>42783.670138888891</v>
      </c>
    </row>
    <row r="530" spans="1:20" ht="36" hidden="1" x14ac:dyDescent="0.6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>(Table1[[#This Row],[pledged]]/Table1[[#This Row],[goal]])*100</f>
        <v>115.65217391304347</v>
      </c>
      <c r="P530" s="9">
        <f>Table1[[#This Row],[pledged]]/Table1[[#This Row],[backers_count]]</f>
        <v>44.333333333333336</v>
      </c>
      <c r="Q530" s="4" t="str">
        <f>MID(Table1[[#This Row],[Category and Sub-Category]],SEARCH("/", N530) +1, 20)</f>
        <v>plays</v>
      </c>
      <c r="R530" s="4" t="str">
        <f t="shared" si="16"/>
        <v>theater</v>
      </c>
      <c r="S530" s="14">
        <f>Table1[[#This Row],[Date Ended Conversion]]+Table1[[#This Row],[Date Ended Conversion]]</f>
        <v>84353.777777777781</v>
      </c>
      <c r="T530" s="14">
        <f t="shared" si="17"/>
        <v>42176.888888888891</v>
      </c>
    </row>
    <row r="531" spans="1:20" ht="90" hidden="1" x14ac:dyDescent="0.6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>(Table1[[#This Row],[pledged]]/Table1[[#This Row],[goal]])*100</f>
        <v>130.41666666666666</v>
      </c>
      <c r="P531" s="9">
        <f>Table1[[#This Row],[pledged]]/Table1[[#This Row],[backers_count]]</f>
        <v>86.944444444444443</v>
      </c>
      <c r="Q531" s="4" t="str">
        <f>MID(Table1[[#This Row],[Category and Sub-Category]],SEARCH("/", N531) +1, 20)</f>
        <v>plays</v>
      </c>
      <c r="R531" s="4" t="str">
        <f t="shared" si="16"/>
        <v>theater</v>
      </c>
      <c r="S531" s="14">
        <f>Table1[[#This Row],[Date Ended Conversion]]+Table1[[#This Row],[Date Ended Conversion]]</f>
        <v>85492.416666666657</v>
      </c>
      <c r="T531" s="14">
        <f t="shared" si="17"/>
        <v>42746.208333333328</v>
      </c>
    </row>
    <row r="532" spans="1:20" ht="72" hidden="1" x14ac:dyDescent="0.6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>(Table1[[#This Row],[pledged]]/Table1[[#This Row],[goal]])*100</f>
        <v>107.78267254038178</v>
      </c>
      <c r="P532" s="9">
        <f>Table1[[#This Row],[pledged]]/Table1[[#This Row],[backers_count]]</f>
        <v>126.55172413793103</v>
      </c>
      <c r="Q532" s="4" t="str">
        <f>MID(Table1[[#This Row],[Category and Sub-Category]],SEARCH("/", N532) +1, 20)</f>
        <v>plays</v>
      </c>
      <c r="R532" s="4" t="str">
        <f t="shared" si="16"/>
        <v>theater</v>
      </c>
      <c r="S532" s="14">
        <f>Table1[[#This Row],[Date Ended Conversion]]+Table1[[#This Row],[Date Ended Conversion]]</f>
        <v>84358.166666666657</v>
      </c>
      <c r="T532" s="14">
        <f t="shared" si="17"/>
        <v>42179.083333333328</v>
      </c>
    </row>
    <row r="533" spans="1:20" ht="72" hidden="1" x14ac:dyDescent="0.6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>(Table1[[#This Row],[pledged]]/Table1[[#This Row],[goal]])*100</f>
        <v>100</v>
      </c>
      <c r="P533" s="9">
        <f>Table1[[#This Row],[pledged]]/Table1[[#This Row],[backers_count]]</f>
        <v>129.03225806451613</v>
      </c>
      <c r="Q533" s="4" t="str">
        <f>MID(Table1[[#This Row],[Category and Sub-Category]],SEARCH("/", N533) +1, 20)</f>
        <v>plays</v>
      </c>
      <c r="R533" s="4" t="str">
        <f t="shared" si="16"/>
        <v>theater</v>
      </c>
      <c r="S533" s="14">
        <f>Table1[[#This Row],[Date Ended Conversion]]+Table1[[#This Row],[Date Ended Conversion]]</f>
        <v>85442.58194444445</v>
      </c>
      <c r="T533" s="14">
        <f t="shared" si="17"/>
        <v>42721.290972222225</v>
      </c>
    </row>
    <row r="534" spans="1:20" ht="72" hidden="1" x14ac:dyDescent="0.6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>(Table1[[#This Row],[pledged]]/Table1[[#This Row],[goal]])*100</f>
        <v>123.25</v>
      </c>
      <c r="P534" s="9">
        <f>Table1[[#This Row],[pledged]]/Table1[[#This Row],[backers_count]]</f>
        <v>71.242774566473983</v>
      </c>
      <c r="Q534" s="4" t="str">
        <f>MID(Table1[[#This Row],[Category and Sub-Category]],SEARCH("/", N534) +1, 20)</f>
        <v>plays</v>
      </c>
      <c r="R534" s="4" t="str">
        <f t="shared" si="16"/>
        <v>theater</v>
      </c>
      <c r="S534" s="14">
        <f>Table1[[#This Row],[Date Ended Conversion]]+Table1[[#This Row],[Date Ended Conversion]]</f>
        <v>85006.014074074075</v>
      </c>
      <c r="T534" s="14">
        <f t="shared" si="17"/>
        <v>42503.007037037038</v>
      </c>
    </row>
    <row r="535" spans="1:20" ht="72" hidden="1" x14ac:dyDescent="0.6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>(Table1[[#This Row],[pledged]]/Table1[[#This Row],[goal]])*100</f>
        <v>100.2</v>
      </c>
      <c r="P535" s="9">
        <f>Table1[[#This Row],[pledged]]/Table1[[#This Row],[backers_count]]</f>
        <v>117.88235294117646</v>
      </c>
      <c r="Q535" s="4" t="str">
        <f>MID(Table1[[#This Row],[Category and Sub-Category]],SEARCH("/", N535) +1, 20)</f>
        <v>plays</v>
      </c>
      <c r="R535" s="4" t="str">
        <f t="shared" si="16"/>
        <v>theater</v>
      </c>
      <c r="S535" s="14">
        <f>Table1[[#This Row],[Date Ended Conversion]]+Table1[[#This Row],[Date Ended Conversion]]</f>
        <v>85012.86956018518</v>
      </c>
      <c r="T535" s="14">
        <f t="shared" si="17"/>
        <v>42506.43478009259</v>
      </c>
    </row>
    <row r="536" spans="1:20" ht="72" hidden="1" x14ac:dyDescent="0.6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>(Table1[[#This Row],[pledged]]/Table1[[#This Row],[goal]])*100</f>
        <v>104.66666666666666</v>
      </c>
      <c r="P536" s="9">
        <f>Table1[[#This Row],[pledged]]/Table1[[#This Row],[backers_count]]</f>
        <v>327.08333333333331</v>
      </c>
      <c r="Q536" s="4" t="str">
        <f>MID(Table1[[#This Row],[Category and Sub-Category]],SEARCH("/", N536) +1, 20)</f>
        <v>plays</v>
      </c>
      <c r="R536" s="4" t="str">
        <f t="shared" si="16"/>
        <v>theater</v>
      </c>
      <c r="S536" s="14">
        <f>Table1[[#This Row],[Date Ended Conversion]]+Table1[[#This Row],[Date Ended Conversion]]</f>
        <v>84619.916666666657</v>
      </c>
      <c r="T536" s="14">
        <f t="shared" si="17"/>
        <v>42309.958333333328</v>
      </c>
    </row>
    <row r="537" spans="1:20" ht="54" hidden="1" x14ac:dyDescent="0.6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>(Table1[[#This Row],[pledged]]/Table1[[#This Row],[goal]])*100</f>
        <v>102.49999999999999</v>
      </c>
      <c r="P537" s="9">
        <f>Table1[[#This Row],[pledged]]/Table1[[#This Row],[backers_count]]</f>
        <v>34.745762711864408</v>
      </c>
      <c r="Q537" s="4" t="str">
        <f>MID(Table1[[#This Row],[Category and Sub-Category]],SEARCH("/", N537) +1, 20)</f>
        <v>plays</v>
      </c>
      <c r="R537" s="4" t="str">
        <f t="shared" si="16"/>
        <v>theater</v>
      </c>
      <c r="S537" s="14">
        <f>Table1[[#This Row],[Date Ended Conversion]]+Table1[[#This Row],[Date Ended Conversion]]</f>
        <v>85483.090393518505</v>
      </c>
      <c r="T537" s="14">
        <f t="shared" si="17"/>
        <v>42741.545196759253</v>
      </c>
    </row>
    <row r="538" spans="1:20" ht="72" hidden="1" x14ac:dyDescent="0.6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>(Table1[[#This Row],[pledged]]/Table1[[#This Row],[goal]])*100</f>
        <v>118.25757575757576</v>
      </c>
      <c r="P538" s="9">
        <f>Table1[[#This Row],[pledged]]/Table1[[#This Row],[backers_count]]</f>
        <v>100.06410256410257</v>
      </c>
      <c r="Q538" s="4" t="str">
        <f>MID(Table1[[#This Row],[Category and Sub-Category]],SEARCH("/", N538) +1, 20)</f>
        <v>plays</v>
      </c>
      <c r="R538" s="4" t="str">
        <f t="shared" si="16"/>
        <v>theater</v>
      </c>
      <c r="S538" s="14">
        <f>Table1[[#This Row],[Date Ended Conversion]]+Table1[[#This Row],[Date Ended Conversion]]</f>
        <v>84439.5</v>
      </c>
      <c r="T538" s="14">
        <f t="shared" si="17"/>
        <v>42219.75</v>
      </c>
    </row>
    <row r="539" spans="1:20" ht="72" hidden="1" x14ac:dyDescent="0.6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>(Table1[[#This Row],[pledged]]/Table1[[#This Row],[goal]])*100</f>
        <v>120.5</v>
      </c>
      <c r="P539" s="9">
        <f>Table1[[#This Row],[pledged]]/Table1[[#This Row],[backers_count]]</f>
        <v>40.847457627118644</v>
      </c>
      <c r="Q539" s="4" t="str">
        <f>MID(Table1[[#This Row],[Category and Sub-Category]],SEARCH("/", N539) +1, 20)</f>
        <v>plays</v>
      </c>
      <c r="R539" s="4" t="str">
        <f t="shared" si="16"/>
        <v>theater</v>
      </c>
      <c r="S539" s="14">
        <f>Table1[[#This Row],[Date Ended Conversion]]+Table1[[#This Row],[Date Ended Conversion]]</f>
        <v>84625.620162037027</v>
      </c>
      <c r="T539" s="14">
        <f t="shared" si="17"/>
        <v>42312.810081018513</v>
      </c>
    </row>
    <row r="540" spans="1:20" ht="72" hidden="1" x14ac:dyDescent="0.6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>(Table1[[#This Row],[pledged]]/Table1[[#This Row],[goal]])*100</f>
        <v>302.42</v>
      </c>
      <c r="P540" s="9">
        <f>Table1[[#This Row],[pledged]]/Table1[[#This Row],[backers_count]]</f>
        <v>252.01666666666668</v>
      </c>
      <c r="Q540" s="4" t="str">
        <f>MID(Table1[[#This Row],[Category and Sub-Category]],SEARCH("/", N540) +1, 20)</f>
        <v>plays</v>
      </c>
      <c r="R540" s="4" t="str">
        <f t="shared" si="16"/>
        <v>theater</v>
      </c>
      <c r="S540" s="14">
        <f>Table1[[#This Row],[Date Ended Conversion]]+Table1[[#This Row],[Date Ended Conversion]]</f>
        <v>85007.589421296288</v>
      </c>
      <c r="T540" s="14">
        <f t="shared" si="17"/>
        <v>42503.794710648144</v>
      </c>
    </row>
    <row r="541" spans="1:20" ht="72" hidden="1" x14ac:dyDescent="0.6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>(Table1[[#This Row],[pledged]]/Table1[[#This Row],[goal]])*100</f>
        <v>100.64400000000001</v>
      </c>
      <c r="P541" s="9">
        <f>Table1[[#This Row],[pledged]]/Table1[[#This Row],[backers_count]]</f>
        <v>25.161000000000001</v>
      </c>
      <c r="Q541" s="4" t="str">
        <f>MID(Table1[[#This Row],[Category and Sub-Category]],SEARCH("/", N541) +1, 20)</f>
        <v>plays</v>
      </c>
      <c r="R541" s="4" t="str">
        <f t="shared" si="16"/>
        <v>theater</v>
      </c>
      <c r="S541" s="14">
        <f>Table1[[#This Row],[Date Ended Conversion]]+Table1[[#This Row],[Date Ended Conversion]]</f>
        <v>85112.099699074082</v>
      </c>
      <c r="T541" s="14">
        <f t="shared" si="17"/>
        <v>42556.049849537041</v>
      </c>
    </row>
    <row r="542" spans="1:20" ht="72" hidden="1" x14ac:dyDescent="0.6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>(Table1[[#This Row],[pledged]]/Table1[[#This Row],[goal]])*100</f>
        <v>6.6666666666666671E-3</v>
      </c>
      <c r="P542" s="9">
        <f>Table1[[#This Row],[pledged]]/Table1[[#This Row],[backers_count]]</f>
        <v>1</v>
      </c>
      <c r="Q542" s="4" t="str">
        <f>MID(Table1[[#This Row],[Category and Sub-Category]],SEARCH("/", N542) +1, 20)</f>
        <v>web</v>
      </c>
      <c r="R542" s="4" t="str">
        <f t="shared" si="16"/>
        <v>technology</v>
      </c>
      <c r="S542" s="14">
        <f>Table1[[#This Row],[Date Ended Conversion]]+Table1[[#This Row],[Date Ended Conversion]]</f>
        <v>84079.634398148148</v>
      </c>
      <c r="T542" s="14">
        <f t="shared" si="17"/>
        <v>42039.817199074074</v>
      </c>
    </row>
    <row r="543" spans="1:20" ht="72" hidden="1" x14ac:dyDescent="0.6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>(Table1[[#This Row],[pledged]]/Table1[[#This Row],[goal]])*100</f>
        <v>0.55555555555555558</v>
      </c>
      <c r="P543" s="9">
        <f>Table1[[#This Row],[pledged]]/Table1[[#This Row],[backers_count]]</f>
        <v>25</v>
      </c>
      <c r="Q543" s="4" t="str">
        <f>MID(Table1[[#This Row],[Category and Sub-Category]],SEARCH("/", N543) +1, 20)</f>
        <v>web</v>
      </c>
      <c r="R543" s="4" t="str">
        <f t="shared" si="16"/>
        <v>technology</v>
      </c>
      <c r="S543" s="14">
        <f>Table1[[#This Row],[Date Ended Conversion]]+Table1[[#This Row],[Date Ended Conversion]]</f>
        <v>84612.09337962963</v>
      </c>
      <c r="T543" s="14">
        <f t="shared" si="17"/>
        <v>42306.046689814815</v>
      </c>
    </row>
    <row r="544" spans="1:20" ht="72" hidden="1" x14ac:dyDescent="0.6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>(Table1[[#This Row],[pledged]]/Table1[[#This Row],[goal]])*100</f>
        <v>3.9999999999999996E-4</v>
      </c>
      <c r="P544" s="9">
        <f>Table1[[#This Row],[pledged]]/Table1[[#This Row],[backers_count]]</f>
        <v>1</v>
      </c>
      <c r="Q544" s="4" t="str">
        <f>MID(Table1[[#This Row],[Category and Sub-Category]],SEARCH("/", N544) +1, 20)</f>
        <v>web</v>
      </c>
      <c r="R544" s="4" t="str">
        <f t="shared" si="16"/>
        <v>technology</v>
      </c>
      <c r="S544" s="14">
        <f>Table1[[#This Row],[Date Ended Conversion]]+Table1[[#This Row],[Date Ended Conversion]]</f>
        <v>84987.391574074078</v>
      </c>
      <c r="T544" s="14">
        <f t="shared" si="17"/>
        <v>42493.695787037039</v>
      </c>
    </row>
    <row r="545" spans="1:20" ht="72" hidden="1" x14ac:dyDescent="0.6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>(Table1[[#This Row],[pledged]]/Table1[[#This Row],[goal]])*100</f>
        <v>0.31818181818181818</v>
      </c>
      <c r="P545" s="9">
        <f>Table1[[#This Row],[pledged]]/Table1[[#This Row],[backers_count]]</f>
        <v>35</v>
      </c>
      <c r="Q545" s="4" t="str">
        <f>MID(Table1[[#This Row],[Category and Sub-Category]],SEARCH("/", N545) +1, 20)</f>
        <v>web</v>
      </c>
      <c r="R545" s="4" t="str">
        <f t="shared" si="16"/>
        <v>technology</v>
      </c>
      <c r="S545" s="14">
        <f>Table1[[#This Row],[Date Ended Conversion]]+Table1[[#This Row],[Date Ended Conversion]]</f>
        <v>83888.184305555551</v>
      </c>
      <c r="T545" s="14">
        <f t="shared" si="17"/>
        <v>41944.092152777775</v>
      </c>
    </row>
    <row r="546" spans="1:20" ht="72" hidden="1" x14ac:dyDescent="0.6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>(Table1[[#This Row],[pledged]]/Table1[[#This Row],[goal]])*100</f>
        <v>1.2</v>
      </c>
      <c r="P546" s="9">
        <f>Table1[[#This Row],[pledged]]/Table1[[#This Row],[backers_count]]</f>
        <v>3</v>
      </c>
      <c r="Q546" s="4" t="str">
        <f>MID(Table1[[#This Row],[Category and Sub-Category]],SEARCH("/", N546) +1, 20)</f>
        <v>web</v>
      </c>
      <c r="R546" s="4" t="str">
        <f t="shared" si="16"/>
        <v>technology</v>
      </c>
      <c r="S546" s="14">
        <f>Table1[[#This Row],[Date Ended Conversion]]+Table1[[#This Row],[Date Ended Conversion]]</f>
        <v>85111.313888888893</v>
      </c>
      <c r="T546" s="14">
        <f t="shared" si="17"/>
        <v>42555.656944444447</v>
      </c>
    </row>
    <row r="547" spans="1:20" ht="72" hidden="1" x14ac:dyDescent="0.6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>(Table1[[#This Row],[pledged]]/Table1[[#This Row],[goal]])*100</f>
        <v>27.383999999999997</v>
      </c>
      <c r="P547" s="9">
        <f>Table1[[#This Row],[pledged]]/Table1[[#This Row],[backers_count]]</f>
        <v>402.70588235294116</v>
      </c>
      <c r="Q547" s="4" t="str">
        <f>MID(Table1[[#This Row],[Category and Sub-Category]],SEARCH("/", N547) +1, 20)</f>
        <v>web</v>
      </c>
      <c r="R547" s="4" t="str">
        <f t="shared" si="16"/>
        <v>technology</v>
      </c>
      <c r="S547" s="14">
        <f>Table1[[#This Row],[Date Ended Conversion]]+Table1[[#This Row],[Date Ended Conversion]]</f>
        <v>84647.268263888895</v>
      </c>
      <c r="T547" s="14">
        <f t="shared" si="17"/>
        <v>42323.634131944447</v>
      </c>
    </row>
    <row r="548" spans="1:20" ht="72" hidden="1" x14ac:dyDescent="0.6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>(Table1[[#This Row],[pledged]]/Table1[[#This Row],[goal]])*100</f>
        <v>8.666666666666667E-2</v>
      </c>
      <c r="P548" s="9">
        <f>Table1[[#This Row],[pledged]]/Table1[[#This Row],[backers_count]]</f>
        <v>26</v>
      </c>
      <c r="Q548" s="4" t="str">
        <f>MID(Table1[[#This Row],[Category and Sub-Category]],SEARCH("/", N548) +1, 20)</f>
        <v>web</v>
      </c>
      <c r="R548" s="4" t="str">
        <f t="shared" si="16"/>
        <v>technology</v>
      </c>
      <c r="S548" s="14">
        <f>Table1[[#This Row],[Date Ended Conversion]]+Table1[[#This Row],[Date Ended Conversion]]</f>
        <v>84589.335995370377</v>
      </c>
      <c r="T548" s="14">
        <f t="shared" si="17"/>
        <v>42294.667997685188</v>
      </c>
    </row>
    <row r="549" spans="1:20" ht="72" hidden="1" x14ac:dyDescent="0.6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>(Table1[[#This Row],[pledged]]/Table1[[#This Row],[goal]])*100</f>
        <v>0</v>
      </c>
      <c r="P549" s="9" t="e">
        <f>Table1[[#This Row],[pledged]]/Table1[[#This Row],[backers_count]]</f>
        <v>#DIV/0!</v>
      </c>
      <c r="Q549" s="4" t="str">
        <f>MID(Table1[[#This Row],[Category and Sub-Category]],SEARCH("/", N549) +1, 20)</f>
        <v>web</v>
      </c>
      <c r="R549" s="4" t="str">
        <f t="shared" si="16"/>
        <v>technology</v>
      </c>
      <c r="S549" s="14">
        <f>Table1[[#This Row],[Date Ended Conversion]]+Table1[[#This Row],[Date Ended Conversion]]</f>
        <v>84821.392685185187</v>
      </c>
      <c r="T549" s="14">
        <f t="shared" si="17"/>
        <v>42410.696342592593</v>
      </c>
    </row>
    <row r="550" spans="1:20" ht="72" hidden="1" x14ac:dyDescent="0.6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>(Table1[[#This Row],[pledged]]/Table1[[#This Row],[goal]])*100</f>
        <v>0.09</v>
      </c>
      <c r="P550" s="9">
        <f>Table1[[#This Row],[pledged]]/Table1[[#This Row],[backers_count]]</f>
        <v>9</v>
      </c>
      <c r="Q550" s="4" t="str">
        <f>MID(Table1[[#This Row],[Category and Sub-Category]],SEARCH("/", N550) +1, 20)</f>
        <v>web</v>
      </c>
      <c r="R550" s="4" t="str">
        <f t="shared" si="16"/>
        <v>technology</v>
      </c>
      <c r="S550" s="14">
        <f>Table1[[#This Row],[Date Ended Conversion]]+Table1[[#This Row],[Date Ended Conversion]]</f>
        <v>84613.806666666671</v>
      </c>
      <c r="T550" s="14">
        <f t="shared" si="17"/>
        <v>42306.903333333335</v>
      </c>
    </row>
    <row r="551" spans="1:20" ht="72" hidden="1" x14ac:dyDescent="0.6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>(Table1[[#This Row],[pledged]]/Table1[[#This Row],[goal]])*100</f>
        <v>2.7199999999999998</v>
      </c>
      <c r="P551" s="9">
        <f>Table1[[#This Row],[pledged]]/Table1[[#This Row],[backers_count]]</f>
        <v>8.5</v>
      </c>
      <c r="Q551" s="4" t="str">
        <f>MID(Table1[[#This Row],[Category and Sub-Category]],SEARCH("/", N551) +1, 20)</f>
        <v>web</v>
      </c>
      <c r="R551" s="4" t="str">
        <f t="shared" si="16"/>
        <v>technology</v>
      </c>
      <c r="S551" s="14">
        <f>Table1[[#This Row],[Date Ended Conversion]]+Table1[[#This Row],[Date Ended Conversion]]</f>
        <v>84387.273657407408</v>
      </c>
      <c r="T551" s="14">
        <f t="shared" si="17"/>
        <v>42193.636828703704</v>
      </c>
    </row>
    <row r="552" spans="1:20" ht="72" hidden="1" x14ac:dyDescent="0.6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>(Table1[[#This Row],[pledged]]/Table1[[#This Row],[goal]])*100</f>
        <v>0.70000000000000007</v>
      </c>
      <c r="P552" s="9">
        <f>Table1[[#This Row],[pledged]]/Table1[[#This Row],[backers_count]]</f>
        <v>8.75</v>
      </c>
      <c r="Q552" s="4" t="str">
        <f>MID(Table1[[#This Row],[Category and Sub-Category]],SEARCH("/", N552) +1, 20)</f>
        <v>web</v>
      </c>
      <c r="R552" s="4" t="str">
        <f t="shared" si="16"/>
        <v>technology</v>
      </c>
      <c r="S552" s="14">
        <f>Table1[[#This Row],[Date Ended Conversion]]+Table1[[#This Row],[Date Ended Conversion]]</f>
        <v>85532.416666666657</v>
      </c>
      <c r="T552" s="14">
        <f t="shared" si="17"/>
        <v>42766.208333333328</v>
      </c>
    </row>
    <row r="553" spans="1:20" ht="72" hidden="1" x14ac:dyDescent="0.6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>(Table1[[#This Row],[pledged]]/Table1[[#This Row],[goal]])*100</f>
        <v>5.0413333333333332</v>
      </c>
      <c r="P553" s="9">
        <f>Table1[[#This Row],[pledged]]/Table1[[#This Row],[backers_count]]</f>
        <v>135.03571428571428</v>
      </c>
      <c r="Q553" s="4" t="str">
        <f>MID(Table1[[#This Row],[Category and Sub-Category]],SEARCH("/", N553) +1, 20)</f>
        <v>web</v>
      </c>
      <c r="R553" s="4" t="str">
        <f t="shared" si="16"/>
        <v>technology</v>
      </c>
      <c r="S553" s="14">
        <f>Table1[[#This Row],[Date Ended Conversion]]+Table1[[#This Row],[Date Ended Conversion]]</f>
        <v>84435.490277777775</v>
      </c>
      <c r="T553" s="14">
        <f t="shared" si="17"/>
        <v>42217.745138888888</v>
      </c>
    </row>
    <row r="554" spans="1:20" ht="54" hidden="1" x14ac:dyDescent="0.6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>(Table1[[#This Row],[pledged]]/Table1[[#This Row],[goal]])*100</f>
        <v>0</v>
      </c>
      <c r="P554" s="9" t="e">
        <f>Table1[[#This Row],[pledged]]/Table1[[#This Row],[backers_count]]</f>
        <v>#DIV/0!</v>
      </c>
      <c r="Q554" s="4" t="str">
        <f>MID(Table1[[#This Row],[Category and Sub-Category]],SEARCH("/", N554) +1, 20)</f>
        <v>web</v>
      </c>
      <c r="R554" s="4" t="str">
        <f t="shared" si="16"/>
        <v>technology</v>
      </c>
      <c r="S554" s="14">
        <f>Table1[[#This Row],[Date Ended Conversion]]+Table1[[#This Row],[Date Ended Conversion]]</f>
        <v>84757.233703703707</v>
      </c>
      <c r="T554" s="14">
        <f t="shared" si="17"/>
        <v>42378.616851851853</v>
      </c>
    </row>
    <row r="555" spans="1:20" ht="72" hidden="1" x14ac:dyDescent="0.6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>(Table1[[#This Row],[pledged]]/Table1[[#This Row],[goal]])*100</f>
        <v>0.49199999999999999</v>
      </c>
      <c r="P555" s="9">
        <f>Table1[[#This Row],[pledged]]/Table1[[#This Row],[backers_count]]</f>
        <v>20.5</v>
      </c>
      <c r="Q555" s="4" t="str">
        <f>MID(Table1[[#This Row],[Category and Sub-Category]],SEARCH("/", N555) +1, 20)</f>
        <v>web</v>
      </c>
      <c r="R555" s="4" t="str">
        <f t="shared" si="16"/>
        <v>technology</v>
      </c>
      <c r="S555" s="14">
        <f>Table1[[#This Row],[Date Ended Conversion]]+Table1[[#This Row],[Date Ended Conversion]]</f>
        <v>83915.522939814808</v>
      </c>
      <c r="T555" s="14">
        <f t="shared" si="17"/>
        <v>41957.761469907404</v>
      </c>
    </row>
    <row r="556" spans="1:20" ht="72" hidden="1" x14ac:dyDescent="0.6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>(Table1[[#This Row],[pledged]]/Table1[[#This Row],[goal]])*100</f>
        <v>36.589147286821706</v>
      </c>
      <c r="P556" s="9">
        <f>Table1[[#This Row],[pledged]]/Table1[[#This Row],[backers_count]]</f>
        <v>64.36363636363636</v>
      </c>
      <c r="Q556" s="4" t="str">
        <f>MID(Table1[[#This Row],[Category and Sub-Category]],SEARCH("/", N556) +1, 20)</f>
        <v>web</v>
      </c>
      <c r="R556" s="4" t="str">
        <f t="shared" si="16"/>
        <v>technology</v>
      </c>
      <c r="S556" s="14">
        <f>Table1[[#This Row],[Date Ended Conversion]]+Table1[[#This Row],[Date Ended Conversion]]</f>
        <v>83863.369722222225</v>
      </c>
      <c r="T556" s="14">
        <f t="shared" si="17"/>
        <v>41931.684861111113</v>
      </c>
    </row>
    <row r="557" spans="1:20" ht="72" hidden="1" x14ac:dyDescent="0.6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>(Table1[[#This Row],[pledged]]/Table1[[#This Row],[goal]])*100</f>
        <v>0</v>
      </c>
      <c r="P557" s="9" t="e">
        <f>Table1[[#This Row],[pledged]]/Table1[[#This Row],[backers_count]]</f>
        <v>#DIV/0!</v>
      </c>
      <c r="Q557" s="4" t="str">
        <f>MID(Table1[[#This Row],[Category and Sub-Category]],SEARCH("/", N557) +1, 20)</f>
        <v>web</v>
      </c>
      <c r="R557" s="4" t="str">
        <f t="shared" si="16"/>
        <v>technology</v>
      </c>
      <c r="S557" s="14">
        <f>Table1[[#This Row],[Date Ended Conversion]]+Table1[[#This Row],[Date Ended Conversion]]</f>
        <v>85066.707013888896</v>
      </c>
      <c r="T557" s="14">
        <f t="shared" si="17"/>
        <v>42533.353506944448</v>
      </c>
    </row>
    <row r="558" spans="1:20" ht="36" hidden="1" x14ac:dyDescent="0.6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>(Table1[[#This Row],[pledged]]/Table1[[#This Row],[goal]])*100</f>
        <v>2.5</v>
      </c>
      <c r="P558" s="9">
        <f>Table1[[#This Row],[pledged]]/Table1[[#This Row],[backers_count]]</f>
        <v>200</v>
      </c>
      <c r="Q558" s="4" t="str">
        <f>MID(Table1[[#This Row],[Category and Sub-Category]],SEARCH("/", N558) +1, 20)</f>
        <v>web</v>
      </c>
      <c r="R558" s="4" t="str">
        <f t="shared" si="16"/>
        <v>technology</v>
      </c>
      <c r="S558" s="14">
        <f>Table1[[#This Row],[Date Ended Conversion]]+Table1[[#This Row],[Date Ended Conversion]]</f>
        <v>84751.720300925925</v>
      </c>
      <c r="T558" s="14">
        <f t="shared" si="17"/>
        <v>42375.860150462962</v>
      </c>
    </row>
    <row r="559" spans="1:20" ht="72" hidden="1" x14ac:dyDescent="0.6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>(Table1[[#This Row],[pledged]]/Table1[[#This Row],[goal]])*100</f>
        <v>0.91066666666666674</v>
      </c>
      <c r="P559" s="9">
        <f>Table1[[#This Row],[pledged]]/Table1[[#This Row],[backers_count]]</f>
        <v>68.3</v>
      </c>
      <c r="Q559" s="4" t="str">
        <f>MID(Table1[[#This Row],[Category and Sub-Category]],SEARCH("/", N559) +1, 20)</f>
        <v>web</v>
      </c>
      <c r="R559" s="4" t="str">
        <f t="shared" si="16"/>
        <v>technology</v>
      </c>
      <c r="S559" s="14">
        <f>Table1[[#This Row],[Date Ended Conversion]]+Table1[[#This Row],[Date Ended Conversion]]</f>
        <v>85413.96766203703</v>
      </c>
      <c r="T559" s="14">
        <f t="shared" si="17"/>
        <v>42706.983831018515</v>
      </c>
    </row>
    <row r="560" spans="1:20" ht="72" hidden="1" x14ac:dyDescent="0.6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>(Table1[[#This Row],[pledged]]/Table1[[#This Row],[goal]])*100</f>
        <v>0</v>
      </c>
      <c r="P560" s="9" t="e">
        <f>Table1[[#This Row],[pledged]]/Table1[[#This Row],[backers_count]]</f>
        <v>#DIV/0!</v>
      </c>
      <c r="Q560" s="4" t="str">
        <f>MID(Table1[[#This Row],[Category and Sub-Category]],SEARCH("/", N560) +1, 20)</f>
        <v>web</v>
      </c>
      <c r="R560" s="4" t="str">
        <f t="shared" si="16"/>
        <v>technology</v>
      </c>
      <c r="S560" s="14">
        <f>Table1[[#This Row],[Date Ended Conversion]]+Table1[[#This Row],[Date Ended Conversion]]</f>
        <v>84175.682986111118</v>
      </c>
      <c r="T560" s="14">
        <f t="shared" si="17"/>
        <v>42087.841493055559</v>
      </c>
    </row>
    <row r="561" spans="1:20" ht="72" hidden="1" x14ac:dyDescent="0.6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>(Table1[[#This Row],[pledged]]/Table1[[#This Row],[goal]])*100</f>
        <v>2.0833333333333336E-2</v>
      </c>
      <c r="P561" s="9">
        <f>Table1[[#This Row],[pledged]]/Table1[[#This Row],[backers_count]]</f>
        <v>50</v>
      </c>
      <c r="Q561" s="4" t="str">
        <f>MID(Table1[[#This Row],[Category and Sub-Category]],SEARCH("/", N561) +1, 20)</f>
        <v>web</v>
      </c>
      <c r="R561" s="4" t="str">
        <f t="shared" si="16"/>
        <v>technology</v>
      </c>
      <c r="S561" s="14">
        <f>Table1[[#This Row],[Date Ended Conversion]]+Table1[[#This Row],[Date Ended Conversion]]</f>
        <v>84702.566203703696</v>
      </c>
      <c r="T561" s="14">
        <f t="shared" si="17"/>
        <v>42351.283101851848</v>
      </c>
    </row>
    <row r="562" spans="1:20" ht="72" hidden="1" x14ac:dyDescent="0.6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>(Table1[[#This Row],[pledged]]/Table1[[#This Row],[goal]])*100</f>
        <v>1.2E-2</v>
      </c>
      <c r="P562" s="9">
        <f>Table1[[#This Row],[pledged]]/Table1[[#This Row],[backers_count]]</f>
        <v>4</v>
      </c>
      <c r="Q562" s="4" t="str">
        <f>MID(Table1[[#This Row],[Category and Sub-Category]],SEARCH("/", N562) +1, 20)</f>
        <v>web</v>
      </c>
      <c r="R562" s="4" t="str">
        <f t="shared" si="16"/>
        <v>technology</v>
      </c>
      <c r="S562" s="14">
        <f>Table1[[#This Row],[Date Ended Conversion]]+Table1[[#This Row],[Date Ended Conversion]]</f>
        <v>83981.542708333334</v>
      </c>
      <c r="T562" s="14">
        <f t="shared" si="17"/>
        <v>41990.771354166667</v>
      </c>
    </row>
    <row r="563" spans="1:20" ht="72" hidden="1" x14ac:dyDescent="0.6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>(Table1[[#This Row],[pledged]]/Table1[[#This Row],[goal]])*100</f>
        <v>0.36666666666666664</v>
      </c>
      <c r="P563" s="9">
        <f>Table1[[#This Row],[pledged]]/Table1[[#This Row],[backers_count]]</f>
        <v>27.5</v>
      </c>
      <c r="Q563" s="4" t="str">
        <f>MID(Table1[[#This Row],[Category and Sub-Category]],SEARCH("/", N563) +1, 20)</f>
        <v>web</v>
      </c>
      <c r="R563" s="4" t="str">
        <f t="shared" si="16"/>
        <v>technology</v>
      </c>
      <c r="S563" s="14">
        <f>Table1[[#This Row],[Date Ended Conversion]]+Table1[[#This Row],[Date Ended Conversion]]</f>
        <v>84607.317430555559</v>
      </c>
      <c r="T563" s="14">
        <f t="shared" si="17"/>
        <v>42303.658715277779</v>
      </c>
    </row>
    <row r="564" spans="1:20" ht="72" hidden="1" x14ac:dyDescent="0.6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>(Table1[[#This Row],[pledged]]/Table1[[#This Row],[goal]])*100</f>
        <v>0</v>
      </c>
      <c r="P564" s="9" t="e">
        <f>Table1[[#This Row],[pledged]]/Table1[[#This Row],[backers_count]]</f>
        <v>#DIV/0!</v>
      </c>
      <c r="Q564" s="4" t="str">
        <f>MID(Table1[[#This Row],[Category and Sub-Category]],SEARCH("/", N564) +1, 20)</f>
        <v>web</v>
      </c>
      <c r="R564" s="4" t="str">
        <f t="shared" si="16"/>
        <v>technology</v>
      </c>
      <c r="S564" s="14">
        <f>Table1[[#This Row],[Date Ended Conversion]]+Table1[[#This Row],[Date Ended Conversion]]</f>
        <v>85444.778125000012</v>
      </c>
      <c r="T564" s="14">
        <f t="shared" si="17"/>
        <v>42722.389062500006</v>
      </c>
    </row>
    <row r="565" spans="1:20" ht="72" hidden="1" x14ac:dyDescent="0.6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>(Table1[[#This Row],[pledged]]/Table1[[#This Row],[goal]])*100</f>
        <v>9.0666666666666659E-2</v>
      </c>
      <c r="P565" s="9">
        <f>Table1[[#This Row],[pledged]]/Table1[[#This Row],[backers_count]]</f>
        <v>34</v>
      </c>
      <c r="Q565" s="4" t="str">
        <f>MID(Table1[[#This Row],[Category and Sub-Category]],SEARCH("/", N565) +1, 20)</f>
        <v>web</v>
      </c>
      <c r="R565" s="4" t="str">
        <f t="shared" si="16"/>
        <v>technology</v>
      </c>
      <c r="S565" s="14">
        <f>Table1[[#This Row],[Date Ended Conversion]]+Table1[[#This Row],[Date Ended Conversion]]</f>
        <v>84104.139976851846</v>
      </c>
      <c r="T565" s="14">
        <f t="shared" si="17"/>
        <v>42052.069988425923</v>
      </c>
    </row>
    <row r="566" spans="1:20" ht="90" hidden="1" x14ac:dyDescent="0.6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>(Table1[[#This Row],[pledged]]/Table1[[#This Row],[goal]])*100</f>
        <v>5.5555555555555558E-3</v>
      </c>
      <c r="P566" s="9">
        <f>Table1[[#This Row],[pledged]]/Table1[[#This Row],[backers_count]]</f>
        <v>1</v>
      </c>
      <c r="Q566" s="4" t="str">
        <f>MID(Table1[[#This Row],[Category and Sub-Category]],SEARCH("/", N566) +1, 20)</f>
        <v>web</v>
      </c>
      <c r="R566" s="4" t="str">
        <f t="shared" si="16"/>
        <v>technology</v>
      </c>
      <c r="S566" s="14">
        <f>Table1[[#This Row],[Date Ended Conversion]]+Table1[[#This Row],[Date Ended Conversion]]</f>
        <v>84883.885995370365</v>
      </c>
      <c r="T566" s="14">
        <f t="shared" si="17"/>
        <v>42441.942997685182</v>
      </c>
    </row>
    <row r="567" spans="1:20" ht="72" hidden="1" x14ac:dyDescent="0.6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>(Table1[[#This Row],[pledged]]/Table1[[#This Row],[goal]])*100</f>
        <v>0</v>
      </c>
      <c r="P567" s="9" t="e">
        <f>Table1[[#This Row],[pledged]]/Table1[[#This Row],[backers_count]]</f>
        <v>#DIV/0!</v>
      </c>
      <c r="Q567" s="4" t="str">
        <f>MID(Table1[[#This Row],[Category and Sub-Category]],SEARCH("/", N567) +1, 20)</f>
        <v>web</v>
      </c>
      <c r="R567" s="4" t="str">
        <f t="shared" si="16"/>
        <v>technology</v>
      </c>
      <c r="S567" s="14">
        <f>Table1[[#This Row],[Date Ended Conversion]]+Table1[[#This Row],[Date Ended Conversion]]</f>
        <v>84391.570578703715</v>
      </c>
      <c r="T567" s="14">
        <f t="shared" si="17"/>
        <v>42195.785289351858</v>
      </c>
    </row>
    <row r="568" spans="1:20" ht="72" hidden="1" x14ac:dyDescent="0.6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>(Table1[[#This Row],[pledged]]/Table1[[#This Row],[goal]])*100</f>
        <v>0.02</v>
      </c>
      <c r="P568" s="9">
        <f>Table1[[#This Row],[pledged]]/Table1[[#This Row],[backers_count]]</f>
        <v>1</v>
      </c>
      <c r="Q568" s="4" t="str">
        <f>MID(Table1[[#This Row],[Category and Sub-Category]],SEARCH("/", N568) +1, 20)</f>
        <v>web</v>
      </c>
      <c r="R568" s="4" t="str">
        <f t="shared" si="16"/>
        <v>technology</v>
      </c>
      <c r="S568" s="14">
        <f>Table1[[#This Row],[Date Ended Conversion]]+Table1[[#This Row],[Date Ended Conversion]]</f>
        <v>85131.36881944444</v>
      </c>
      <c r="T568" s="14">
        <f t="shared" si="17"/>
        <v>42565.68440972222</v>
      </c>
    </row>
    <row r="569" spans="1:20" ht="72" hidden="1" x14ac:dyDescent="0.6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>(Table1[[#This Row],[pledged]]/Table1[[#This Row],[goal]])*100</f>
        <v>0</v>
      </c>
      <c r="P569" s="9" t="e">
        <f>Table1[[#This Row],[pledged]]/Table1[[#This Row],[backers_count]]</f>
        <v>#DIV/0!</v>
      </c>
      <c r="Q569" s="4" t="str">
        <f>MID(Table1[[#This Row],[Category and Sub-Category]],SEARCH("/", N569) +1, 20)</f>
        <v>web</v>
      </c>
      <c r="R569" s="4" t="str">
        <f t="shared" si="16"/>
        <v>technology</v>
      </c>
      <c r="S569" s="14">
        <f>Table1[[#This Row],[Date Ended Conversion]]+Table1[[#This Row],[Date Ended Conversion]]</f>
        <v>84011.685046296305</v>
      </c>
      <c r="T569" s="14">
        <f t="shared" si="17"/>
        <v>42005.842523148152</v>
      </c>
    </row>
    <row r="570" spans="1:20" ht="90" hidden="1" x14ac:dyDescent="0.6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>(Table1[[#This Row],[pledged]]/Table1[[#This Row],[goal]])*100</f>
        <v>1</v>
      </c>
      <c r="P570" s="9">
        <f>Table1[[#This Row],[pledged]]/Table1[[#This Row],[backers_count]]</f>
        <v>49</v>
      </c>
      <c r="Q570" s="4" t="str">
        <f>MID(Table1[[#This Row],[Category and Sub-Category]],SEARCH("/", N570) +1, 20)</f>
        <v>web</v>
      </c>
      <c r="R570" s="4" t="str">
        <f t="shared" si="16"/>
        <v>technology</v>
      </c>
      <c r="S570" s="14">
        <f>Table1[[#This Row],[Date Ended Conversion]]+Table1[[#This Row],[Date Ended Conversion]]</f>
        <v>84770.916666666657</v>
      </c>
      <c r="T570" s="14">
        <f t="shared" si="17"/>
        <v>42385.458333333328</v>
      </c>
    </row>
    <row r="571" spans="1:20" ht="72" hidden="1" x14ac:dyDescent="0.6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>(Table1[[#This Row],[pledged]]/Table1[[#This Row],[goal]])*100</f>
        <v>0.8</v>
      </c>
      <c r="P571" s="9">
        <f>Table1[[#This Row],[pledged]]/Table1[[#This Row],[backers_count]]</f>
        <v>20</v>
      </c>
      <c r="Q571" s="4" t="str">
        <f>MID(Table1[[#This Row],[Category and Sub-Category]],SEARCH("/", N571) +1, 20)</f>
        <v>web</v>
      </c>
      <c r="R571" s="4" t="str">
        <f t="shared" si="16"/>
        <v>technology</v>
      </c>
      <c r="S571" s="14">
        <f>Table1[[#This Row],[Date Ended Conversion]]+Table1[[#This Row],[Date Ended Conversion]]</f>
        <v>84741.694722222222</v>
      </c>
      <c r="T571" s="14">
        <f t="shared" si="17"/>
        <v>42370.847361111111</v>
      </c>
    </row>
    <row r="572" spans="1:20" ht="54" hidden="1" x14ac:dyDescent="0.6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>(Table1[[#This Row],[pledged]]/Table1[[#This Row],[goal]])*100</f>
        <v>0.16705882352941176</v>
      </c>
      <c r="P572" s="9">
        <f>Table1[[#This Row],[pledged]]/Table1[[#This Row],[backers_count]]</f>
        <v>142</v>
      </c>
      <c r="Q572" s="4" t="str">
        <f>MID(Table1[[#This Row],[Category and Sub-Category]],SEARCH("/", N572) +1, 20)</f>
        <v>web</v>
      </c>
      <c r="R572" s="4" t="str">
        <f t="shared" si="16"/>
        <v>technology</v>
      </c>
      <c r="S572" s="14">
        <f>Table1[[#This Row],[Date Ended Conversion]]+Table1[[#This Row],[Date Ended Conversion]]</f>
        <v>84837.596504629633</v>
      </c>
      <c r="T572" s="14">
        <f t="shared" si="17"/>
        <v>42418.798252314817</v>
      </c>
    </row>
    <row r="573" spans="1:20" ht="72" hidden="1" x14ac:dyDescent="0.6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>(Table1[[#This Row],[pledged]]/Table1[[#This Row],[goal]])*100</f>
        <v>0.42399999999999999</v>
      </c>
      <c r="P573" s="9">
        <f>Table1[[#This Row],[pledged]]/Table1[[#This Row],[backers_count]]</f>
        <v>53</v>
      </c>
      <c r="Q573" s="4" t="str">
        <f>MID(Table1[[#This Row],[Category and Sub-Category]],SEARCH("/", N573) +1, 20)</f>
        <v>web</v>
      </c>
      <c r="R573" s="4" t="str">
        <f t="shared" si="16"/>
        <v>technology</v>
      </c>
      <c r="S573" s="14">
        <f>Table1[[#This Row],[Date Ended Conversion]]+Table1[[#This Row],[Date Ended Conversion]]</f>
        <v>84424.33194444445</v>
      </c>
      <c r="T573" s="14">
        <f t="shared" si="17"/>
        <v>42212.165972222225</v>
      </c>
    </row>
    <row r="574" spans="1:20" ht="72" hidden="1" x14ac:dyDescent="0.6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>(Table1[[#This Row],[pledged]]/Table1[[#This Row],[goal]])*100</f>
        <v>0</v>
      </c>
      <c r="P574" s="9" t="e">
        <f>Table1[[#This Row],[pledged]]/Table1[[#This Row],[backers_count]]</f>
        <v>#DIV/0!</v>
      </c>
      <c r="Q574" s="4" t="str">
        <f>MID(Table1[[#This Row],[Category and Sub-Category]],SEARCH("/", N574) +1, 20)</f>
        <v>web</v>
      </c>
      <c r="R574" s="4" t="str">
        <f t="shared" si="16"/>
        <v>technology</v>
      </c>
      <c r="S574" s="14">
        <f>Table1[[#This Row],[Date Ended Conversion]]+Table1[[#This Row],[Date Ended Conversion]]</f>
        <v>84625.515925925924</v>
      </c>
      <c r="T574" s="14">
        <f t="shared" si="17"/>
        <v>42312.757962962962</v>
      </c>
    </row>
    <row r="575" spans="1:20" ht="72" hidden="1" x14ac:dyDescent="0.6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>(Table1[[#This Row],[pledged]]/Table1[[#This Row],[goal]])*100</f>
        <v>0.38925389253892539</v>
      </c>
      <c r="P575" s="9">
        <f>Table1[[#This Row],[pledged]]/Table1[[#This Row],[backers_count]]</f>
        <v>38.444444444444443</v>
      </c>
      <c r="Q575" s="4" t="str">
        <f>MID(Table1[[#This Row],[Category and Sub-Category]],SEARCH("/", N575) +1, 20)</f>
        <v>web</v>
      </c>
      <c r="R575" s="4" t="str">
        <f t="shared" si="16"/>
        <v>technology</v>
      </c>
      <c r="S575" s="14">
        <f>Table1[[#This Row],[Date Ended Conversion]]+Table1[[#This Row],[Date Ended Conversion]]</f>
        <v>84044.1</v>
      </c>
      <c r="T575" s="14">
        <f t="shared" si="17"/>
        <v>42022.05</v>
      </c>
    </row>
    <row r="576" spans="1:20" ht="72" hidden="1" x14ac:dyDescent="0.6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>(Table1[[#This Row],[pledged]]/Table1[[#This Row],[goal]])*100</f>
        <v>0.7155635062611807</v>
      </c>
      <c r="P576" s="9">
        <f>Table1[[#This Row],[pledged]]/Table1[[#This Row],[backers_count]]</f>
        <v>20</v>
      </c>
      <c r="Q576" s="4" t="str">
        <f>MID(Table1[[#This Row],[Category and Sub-Category]],SEARCH("/", N576) +1, 20)</f>
        <v>web</v>
      </c>
      <c r="R576" s="4" t="str">
        <f t="shared" si="16"/>
        <v>technology</v>
      </c>
      <c r="S576" s="14">
        <f>Table1[[#This Row],[Date Ended Conversion]]+Table1[[#This Row],[Date Ended Conversion]]</f>
        <v>85324.886736111104</v>
      </c>
      <c r="T576" s="14">
        <f t="shared" si="17"/>
        <v>42662.443368055552</v>
      </c>
    </row>
    <row r="577" spans="1:20" ht="72" hidden="1" x14ac:dyDescent="0.6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>(Table1[[#This Row],[pledged]]/Table1[[#This Row],[goal]])*100</f>
        <v>0.43166666666666664</v>
      </c>
      <c r="P577" s="9">
        <f>Table1[[#This Row],[pledged]]/Table1[[#This Row],[backers_count]]</f>
        <v>64.75</v>
      </c>
      <c r="Q577" s="4" t="str">
        <f>MID(Table1[[#This Row],[Category and Sub-Category]],SEARCH("/", N577) +1, 20)</f>
        <v>web</v>
      </c>
      <c r="R577" s="4" t="str">
        <f t="shared" si="16"/>
        <v>technology</v>
      </c>
      <c r="S577" s="14">
        <f>Table1[[#This Row],[Date Ended Conversion]]+Table1[[#This Row],[Date Ended Conversion]]</f>
        <v>84337.385254629626</v>
      </c>
      <c r="T577" s="14">
        <f t="shared" si="17"/>
        <v>42168.692627314813</v>
      </c>
    </row>
    <row r="578" spans="1:20" ht="72" hidden="1" x14ac:dyDescent="0.6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>(Table1[[#This Row],[pledged]]/Table1[[#This Row],[goal]])*100</f>
        <v>1.25E-3</v>
      </c>
      <c r="P578" s="9">
        <f>Table1[[#This Row],[pledged]]/Table1[[#This Row],[backers_count]]</f>
        <v>1</v>
      </c>
      <c r="Q578" s="4" t="str">
        <f>MID(Table1[[#This Row],[Category and Sub-Category]],SEARCH("/", N578) +1, 20)</f>
        <v>web</v>
      </c>
      <c r="R578" s="4" t="str">
        <f t="shared" ref="R578:R641" si="18">LEFT(N578,FIND("/",N578,1)-1)</f>
        <v>technology</v>
      </c>
      <c r="S578" s="14">
        <f>Table1[[#This Row],[Date Ended Conversion]]+Table1[[#This Row],[Date Ended Conversion]]</f>
        <v>84182.86</v>
      </c>
      <c r="T578" s="14">
        <f t="shared" ref="T578:T641" si="19">(((I578/60)/60)/24)+DATE(1970,1,1)</f>
        <v>42091.43</v>
      </c>
    </row>
    <row r="579" spans="1:20" ht="72" hidden="1" x14ac:dyDescent="0.6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>(Table1[[#This Row],[pledged]]/Table1[[#This Row],[goal]])*100</f>
        <v>0.2</v>
      </c>
      <c r="P579" s="9">
        <f>Table1[[#This Row],[pledged]]/Table1[[#This Row],[backers_count]]</f>
        <v>10</v>
      </c>
      <c r="Q579" s="4" t="str">
        <f>MID(Table1[[#This Row],[Category and Sub-Category]],SEARCH("/", N579) +1, 20)</f>
        <v>web</v>
      </c>
      <c r="R579" s="4" t="str">
        <f t="shared" si="18"/>
        <v>technology</v>
      </c>
      <c r="S579" s="14">
        <f>Table1[[#This Row],[Date Ended Conversion]]+Table1[[#This Row],[Date Ended Conversion]]</f>
        <v>85021.178287037037</v>
      </c>
      <c r="T579" s="14">
        <f t="shared" si="19"/>
        <v>42510.589143518519</v>
      </c>
    </row>
    <row r="580" spans="1:20" ht="36" hidden="1" x14ac:dyDescent="0.6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>(Table1[[#This Row],[pledged]]/Table1[[#This Row],[goal]])*100</f>
        <v>1.12E-2</v>
      </c>
      <c r="P580" s="9">
        <f>Table1[[#This Row],[pledged]]/Table1[[#This Row],[backers_count]]</f>
        <v>2</v>
      </c>
      <c r="Q580" s="4" t="str">
        <f>MID(Table1[[#This Row],[Category and Sub-Category]],SEARCH("/", N580) +1, 20)</f>
        <v>web</v>
      </c>
      <c r="R580" s="4" t="str">
        <f t="shared" si="18"/>
        <v>technology</v>
      </c>
      <c r="S580" s="14">
        <f>Table1[[#This Row],[Date Ended Conversion]]+Table1[[#This Row],[Date Ended Conversion]]</f>
        <v>84509.15724537037</v>
      </c>
      <c r="T580" s="14">
        <f t="shared" si="19"/>
        <v>42254.578622685185</v>
      </c>
    </row>
    <row r="581" spans="1:20" ht="54" hidden="1" x14ac:dyDescent="0.6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>(Table1[[#This Row],[pledged]]/Table1[[#This Row],[goal]])*100</f>
        <v>1.4583333333333333</v>
      </c>
      <c r="P581" s="9">
        <f>Table1[[#This Row],[pledged]]/Table1[[#This Row],[backers_count]]</f>
        <v>35</v>
      </c>
      <c r="Q581" s="4" t="str">
        <f>MID(Table1[[#This Row],[Category and Sub-Category]],SEARCH("/", N581) +1, 20)</f>
        <v>web</v>
      </c>
      <c r="R581" s="4" t="str">
        <f t="shared" si="18"/>
        <v>technology</v>
      </c>
      <c r="S581" s="14">
        <f>Table1[[#This Row],[Date Ended Conversion]]+Table1[[#This Row],[Date Ended Conversion]]</f>
        <v>83997.704236111109</v>
      </c>
      <c r="T581" s="14">
        <f t="shared" si="19"/>
        <v>41998.852118055554</v>
      </c>
    </row>
    <row r="582" spans="1:20" ht="72" hidden="1" x14ac:dyDescent="0.6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>(Table1[[#This Row],[pledged]]/Table1[[#This Row],[goal]])*100</f>
        <v>3.3333333333333333E-2</v>
      </c>
      <c r="P582" s="9">
        <f>Table1[[#This Row],[pledged]]/Table1[[#This Row],[backers_count]]</f>
        <v>1</v>
      </c>
      <c r="Q582" s="4" t="str">
        <f>MID(Table1[[#This Row],[Category and Sub-Category]],SEARCH("/", N582) +1, 20)</f>
        <v>web</v>
      </c>
      <c r="R582" s="4" t="str">
        <f t="shared" si="18"/>
        <v>technology</v>
      </c>
      <c r="S582" s="14">
        <f>Table1[[#This Row],[Date Ended Conversion]]+Table1[[#This Row],[Date Ended Conversion]]</f>
        <v>85271.816365740742</v>
      </c>
      <c r="T582" s="14">
        <f t="shared" si="19"/>
        <v>42635.908182870371</v>
      </c>
    </row>
    <row r="583" spans="1:20" ht="72" hidden="1" x14ac:dyDescent="0.6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>(Table1[[#This Row],[pledged]]/Table1[[#This Row],[goal]])*100</f>
        <v>0</v>
      </c>
      <c r="P583" s="9" t="e">
        <f>Table1[[#This Row],[pledged]]/Table1[[#This Row],[backers_count]]</f>
        <v>#DIV/0!</v>
      </c>
      <c r="Q583" s="4" t="str">
        <f>MID(Table1[[#This Row],[Category and Sub-Category]],SEARCH("/", N583) +1, 20)</f>
        <v>web</v>
      </c>
      <c r="R583" s="4" t="str">
        <f t="shared" si="18"/>
        <v>technology</v>
      </c>
      <c r="S583" s="14">
        <f>Table1[[#This Row],[Date Ended Conversion]]+Table1[[#This Row],[Date Ended Conversion]]</f>
        <v>84436.025555555563</v>
      </c>
      <c r="T583" s="14">
        <f t="shared" si="19"/>
        <v>42218.012777777782</v>
      </c>
    </row>
    <row r="584" spans="1:20" ht="72" hidden="1" x14ac:dyDescent="0.6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>(Table1[[#This Row],[pledged]]/Table1[[#This Row],[goal]])*100</f>
        <v>0</v>
      </c>
      <c r="P584" s="9" t="e">
        <f>Table1[[#This Row],[pledged]]/Table1[[#This Row],[backers_count]]</f>
        <v>#DIV/0!</v>
      </c>
      <c r="Q584" s="4" t="str">
        <f>MID(Table1[[#This Row],[Category and Sub-Category]],SEARCH("/", N584) +1, 20)</f>
        <v>web</v>
      </c>
      <c r="R584" s="4" t="str">
        <f t="shared" si="18"/>
        <v>technology</v>
      </c>
      <c r="S584" s="14">
        <f>Table1[[#This Row],[Date Ended Conversion]]+Table1[[#This Row],[Date Ended Conversion]]</f>
        <v>84157.5</v>
      </c>
      <c r="T584" s="14">
        <f t="shared" si="19"/>
        <v>42078.75</v>
      </c>
    </row>
    <row r="585" spans="1:20" ht="54" hidden="1" x14ac:dyDescent="0.6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>(Table1[[#This Row],[pledged]]/Table1[[#This Row],[goal]])*100</f>
        <v>1.1111111111111112E-2</v>
      </c>
      <c r="P585" s="9">
        <f>Table1[[#This Row],[pledged]]/Table1[[#This Row],[backers_count]]</f>
        <v>1</v>
      </c>
      <c r="Q585" s="4" t="str">
        <f>MID(Table1[[#This Row],[Category and Sub-Category]],SEARCH("/", N585) +1, 20)</f>
        <v>web</v>
      </c>
      <c r="R585" s="4" t="str">
        <f t="shared" si="18"/>
        <v>technology</v>
      </c>
      <c r="S585" s="14">
        <f>Table1[[#This Row],[Date Ended Conversion]]+Table1[[#This Row],[Date Ended Conversion]]</f>
        <v>84165.793680555566</v>
      </c>
      <c r="T585" s="14">
        <f t="shared" si="19"/>
        <v>42082.896840277783</v>
      </c>
    </row>
    <row r="586" spans="1:20" ht="54" hidden="1" x14ac:dyDescent="0.6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>(Table1[[#This Row],[pledged]]/Table1[[#This Row],[goal]])*100</f>
        <v>1</v>
      </c>
      <c r="P586" s="9">
        <f>Table1[[#This Row],[pledged]]/Table1[[#This Row],[backers_count]]</f>
        <v>5</v>
      </c>
      <c r="Q586" s="4" t="str">
        <f>MID(Table1[[#This Row],[Category and Sub-Category]],SEARCH("/", N586) +1, 20)</f>
        <v>web</v>
      </c>
      <c r="R586" s="4" t="str">
        <f t="shared" si="18"/>
        <v>technology</v>
      </c>
      <c r="S586" s="14">
        <f>Table1[[#This Row],[Date Ended Conversion]]+Table1[[#This Row],[Date Ended Conversion]]</f>
        <v>84159.349907407406</v>
      </c>
      <c r="T586" s="14">
        <f t="shared" si="19"/>
        <v>42079.674953703703</v>
      </c>
    </row>
    <row r="587" spans="1:20" ht="54" hidden="1" x14ac:dyDescent="0.6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>(Table1[[#This Row],[pledged]]/Table1[[#This Row],[goal]])*100</f>
        <v>0</v>
      </c>
      <c r="P587" s="9" t="e">
        <f>Table1[[#This Row],[pledged]]/Table1[[#This Row],[backers_count]]</f>
        <v>#DIV/0!</v>
      </c>
      <c r="Q587" s="4" t="str">
        <f>MID(Table1[[#This Row],[Category and Sub-Category]],SEARCH("/", N587) +1, 20)</f>
        <v>web</v>
      </c>
      <c r="R587" s="4" t="str">
        <f t="shared" si="18"/>
        <v>technology</v>
      </c>
      <c r="S587" s="14">
        <f>Table1[[#This Row],[Date Ended Conversion]]+Table1[[#This Row],[Date Ended Conversion]]</f>
        <v>84678</v>
      </c>
      <c r="T587" s="14">
        <f t="shared" si="19"/>
        <v>42339</v>
      </c>
    </row>
    <row r="588" spans="1:20" ht="54" hidden="1" x14ac:dyDescent="0.6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>(Table1[[#This Row],[pledged]]/Table1[[#This Row],[goal]])*100</f>
        <v>0.55999999999999994</v>
      </c>
      <c r="P588" s="9">
        <f>Table1[[#This Row],[pledged]]/Table1[[#This Row],[backers_count]]</f>
        <v>14</v>
      </c>
      <c r="Q588" s="4" t="str">
        <f>MID(Table1[[#This Row],[Category and Sub-Category]],SEARCH("/", N588) +1, 20)</f>
        <v>web</v>
      </c>
      <c r="R588" s="4" t="str">
        <f t="shared" si="18"/>
        <v>technology</v>
      </c>
      <c r="S588" s="14">
        <f>Table1[[#This Row],[Date Ended Conversion]]+Table1[[#This Row],[Date Ended Conversion]]</f>
        <v>84101.708495370374</v>
      </c>
      <c r="T588" s="14">
        <f t="shared" si="19"/>
        <v>42050.854247685187</v>
      </c>
    </row>
    <row r="589" spans="1:20" ht="108" hidden="1" x14ac:dyDescent="0.6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>(Table1[[#This Row],[pledged]]/Table1[[#This Row],[goal]])*100</f>
        <v>9.0833333333333339</v>
      </c>
      <c r="P589" s="9">
        <f>Table1[[#This Row],[pledged]]/Table1[[#This Row],[backers_count]]</f>
        <v>389.28571428571428</v>
      </c>
      <c r="Q589" s="4" t="str">
        <f>MID(Table1[[#This Row],[Category and Sub-Category]],SEARCH("/", N589) +1, 20)</f>
        <v>web</v>
      </c>
      <c r="R589" s="4" t="str">
        <f t="shared" si="18"/>
        <v>technology</v>
      </c>
      <c r="S589" s="14">
        <f>Table1[[#This Row],[Date Ended Conversion]]+Table1[[#This Row],[Date Ended Conversion]]</f>
        <v>84221.514652777783</v>
      </c>
      <c r="T589" s="14">
        <f t="shared" si="19"/>
        <v>42110.757326388892</v>
      </c>
    </row>
    <row r="590" spans="1:20" ht="72" hidden="1" x14ac:dyDescent="0.6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>(Table1[[#This Row],[pledged]]/Table1[[#This Row],[goal]])*100</f>
        <v>3.3444444444444441</v>
      </c>
      <c r="P590" s="9">
        <f>Table1[[#This Row],[pledged]]/Table1[[#This Row],[backers_count]]</f>
        <v>150.5</v>
      </c>
      <c r="Q590" s="4" t="str">
        <f>MID(Table1[[#This Row],[Category and Sub-Category]],SEARCH("/", N590) +1, 20)</f>
        <v>web</v>
      </c>
      <c r="R590" s="4" t="str">
        <f t="shared" si="18"/>
        <v>technology</v>
      </c>
      <c r="S590" s="14">
        <f>Table1[[#This Row],[Date Ended Conversion]]+Table1[[#This Row],[Date Ended Conversion]]</f>
        <v>85383.622361111105</v>
      </c>
      <c r="T590" s="14">
        <f t="shared" si="19"/>
        <v>42691.811180555553</v>
      </c>
    </row>
    <row r="591" spans="1:20" ht="18" hidden="1" x14ac:dyDescent="0.6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>(Table1[[#This Row],[pledged]]/Table1[[#This Row],[goal]])*100</f>
        <v>1.3333333333333334E-2</v>
      </c>
      <c r="P591" s="9">
        <f>Table1[[#This Row],[pledged]]/Table1[[#This Row],[backers_count]]</f>
        <v>1</v>
      </c>
      <c r="Q591" s="4" t="str">
        <f>MID(Table1[[#This Row],[Category and Sub-Category]],SEARCH("/", N591) +1, 20)</f>
        <v>web</v>
      </c>
      <c r="R591" s="4" t="str">
        <f t="shared" si="18"/>
        <v>technology</v>
      </c>
      <c r="S591" s="14">
        <f>Table1[[#This Row],[Date Ended Conversion]]+Table1[[#This Row],[Date Ended Conversion]]</f>
        <v>84387.229143518518</v>
      </c>
      <c r="T591" s="14">
        <f t="shared" si="19"/>
        <v>42193.614571759259</v>
      </c>
    </row>
    <row r="592" spans="1:20" ht="72" hidden="1" x14ac:dyDescent="0.6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>(Table1[[#This Row],[pledged]]/Table1[[#This Row],[goal]])*100</f>
        <v>4.46</v>
      </c>
      <c r="P592" s="9">
        <f>Table1[[#This Row],[pledged]]/Table1[[#This Row],[backers_count]]</f>
        <v>24.777777777777779</v>
      </c>
      <c r="Q592" s="4" t="str">
        <f>MID(Table1[[#This Row],[Category and Sub-Category]],SEARCH("/", N592) +1, 20)</f>
        <v>web</v>
      </c>
      <c r="R592" s="4" t="str">
        <f t="shared" si="18"/>
        <v>technology</v>
      </c>
      <c r="S592" s="14">
        <f>Table1[[#This Row],[Date Ended Conversion]]+Table1[[#This Row],[Date Ended Conversion]]</f>
        <v>84817.084722222222</v>
      </c>
      <c r="T592" s="14">
        <f t="shared" si="19"/>
        <v>42408.542361111111</v>
      </c>
    </row>
    <row r="593" spans="1:20" ht="72" hidden="1" x14ac:dyDescent="0.6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>(Table1[[#This Row],[pledged]]/Table1[[#This Row],[goal]])*100</f>
        <v>6.0999999999999999E-2</v>
      </c>
      <c r="P593" s="9">
        <f>Table1[[#This Row],[pledged]]/Table1[[#This Row],[backers_count]]</f>
        <v>30.5</v>
      </c>
      <c r="Q593" s="4" t="str">
        <f>MID(Table1[[#This Row],[Category and Sub-Category]],SEARCH("/", N593) +1, 20)</f>
        <v>web</v>
      </c>
      <c r="R593" s="4" t="str">
        <f t="shared" si="18"/>
        <v>technology</v>
      </c>
      <c r="S593" s="14">
        <f>Table1[[#This Row],[Date Ended Conversion]]+Table1[[#This Row],[Date Ended Conversion]]</f>
        <v>84415.086342592593</v>
      </c>
      <c r="T593" s="14">
        <f t="shared" si="19"/>
        <v>42207.543171296296</v>
      </c>
    </row>
    <row r="594" spans="1:20" ht="72" hidden="1" x14ac:dyDescent="0.6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>(Table1[[#This Row],[pledged]]/Table1[[#This Row],[goal]])*100</f>
        <v>3.3333333333333335</v>
      </c>
      <c r="P594" s="9">
        <f>Table1[[#This Row],[pledged]]/Table1[[#This Row],[backers_count]]</f>
        <v>250</v>
      </c>
      <c r="Q594" s="4" t="str">
        <f>MID(Table1[[#This Row],[Category and Sub-Category]],SEARCH("/", N594) +1, 20)</f>
        <v>web</v>
      </c>
      <c r="R594" s="4" t="str">
        <f t="shared" si="18"/>
        <v>technology</v>
      </c>
      <c r="S594" s="14">
        <f>Table1[[#This Row],[Date Ended Conversion]]+Table1[[#This Row],[Date Ended Conversion]]</f>
        <v>83952.464351851842</v>
      </c>
      <c r="T594" s="14">
        <f t="shared" si="19"/>
        <v>41976.232175925921</v>
      </c>
    </row>
    <row r="595" spans="1:20" ht="72" hidden="1" x14ac:dyDescent="0.6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>(Table1[[#This Row],[pledged]]/Table1[[#This Row],[goal]])*100</f>
        <v>23</v>
      </c>
      <c r="P595" s="9">
        <f>Table1[[#This Row],[pledged]]/Table1[[#This Row],[backers_count]]</f>
        <v>16.428571428571427</v>
      </c>
      <c r="Q595" s="4" t="str">
        <f>MID(Table1[[#This Row],[Category and Sub-Category]],SEARCH("/", N595) +1, 20)</f>
        <v>web</v>
      </c>
      <c r="R595" s="4" t="str">
        <f t="shared" si="18"/>
        <v>technology</v>
      </c>
      <c r="S595" s="14">
        <f>Table1[[#This Row],[Date Ended Conversion]]+Table1[[#This Row],[Date Ended Conversion]]</f>
        <v>84201.271875000006</v>
      </c>
      <c r="T595" s="14">
        <f t="shared" si="19"/>
        <v>42100.635937500003</v>
      </c>
    </row>
    <row r="596" spans="1:20" ht="36" hidden="1" x14ac:dyDescent="0.6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>(Table1[[#This Row],[pledged]]/Table1[[#This Row],[goal]])*100</f>
        <v>0.104</v>
      </c>
      <c r="P596" s="9">
        <f>Table1[[#This Row],[pledged]]/Table1[[#This Row],[backers_count]]</f>
        <v>13</v>
      </c>
      <c r="Q596" s="4" t="str">
        <f>MID(Table1[[#This Row],[Category and Sub-Category]],SEARCH("/", N596) +1, 20)</f>
        <v>web</v>
      </c>
      <c r="R596" s="4" t="str">
        <f t="shared" si="18"/>
        <v>technology</v>
      </c>
      <c r="S596" s="14">
        <f>Table1[[#This Row],[Date Ended Conversion]]+Table1[[#This Row],[Date Ended Conversion]]</f>
        <v>84953.560324074075</v>
      </c>
      <c r="T596" s="14">
        <f t="shared" si="19"/>
        <v>42476.780162037037</v>
      </c>
    </row>
    <row r="597" spans="1:20" ht="72" hidden="1" x14ac:dyDescent="0.6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>(Table1[[#This Row],[pledged]]/Table1[[#This Row],[goal]])*100</f>
        <v>0.42599999999999999</v>
      </c>
      <c r="P597" s="9">
        <f>Table1[[#This Row],[pledged]]/Table1[[#This Row],[backers_count]]</f>
        <v>53.25</v>
      </c>
      <c r="Q597" s="4" t="str">
        <f>MID(Table1[[#This Row],[Category and Sub-Category]],SEARCH("/", N597) +1, 20)</f>
        <v>web</v>
      </c>
      <c r="R597" s="4" t="str">
        <f t="shared" si="18"/>
        <v>technology</v>
      </c>
      <c r="S597" s="14">
        <f>Table1[[#This Row],[Date Ended Conversion]]+Table1[[#This Row],[Date Ended Conversion]]</f>
        <v>84256.139768518507</v>
      </c>
      <c r="T597" s="14">
        <f t="shared" si="19"/>
        <v>42128.069884259254</v>
      </c>
    </row>
    <row r="598" spans="1:20" ht="54" hidden="1" x14ac:dyDescent="0.6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>(Table1[[#This Row],[pledged]]/Table1[[#This Row],[goal]])*100</f>
        <v>0.03</v>
      </c>
      <c r="P598" s="9">
        <f>Table1[[#This Row],[pledged]]/Table1[[#This Row],[backers_count]]</f>
        <v>3</v>
      </c>
      <c r="Q598" s="4" t="str">
        <f>MID(Table1[[#This Row],[Category and Sub-Category]],SEARCH("/", N598) +1, 20)</f>
        <v>web</v>
      </c>
      <c r="R598" s="4" t="str">
        <f t="shared" si="18"/>
        <v>technology</v>
      </c>
      <c r="S598" s="14">
        <f>Table1[[#This Row],[Date Ended Conversion]]+Table1[[#This Row],[Date Ended Conversion]]</f>
        <v>85353.79379629629</v>
      </c>
      <c r="T598" s="14">
        <f t="shared" si="19"/>
        <v>42676.896898148145</v>
      </c>
    </row>
    <row r="599" spans="1:20" ht="72" hidden="1" x14ac:dyDescent="0.6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>(Table1[[#This Row],[pledged]]/Table1[[#This Row],[goal]])*100</f>
        <v>0.26666666666666666</v>
      </c>
      <c r="P599" s="9">
        <f>Table1[[#This Row],[pledged]]/Table1[[#This Row],[backers_count]]</f>
        <v>10</v>
      </c>
      <c r="Q599" s="4" t="str">
        <f>MID(Table1[[#This Row],[Category and Sub-Category]],SEARCH("/", N599) +1, 20)</f>
        <v>web</v>
      </c>
      <c r="R599" s="4" t="str">
        <f t="shared" si="18"/>
        <v>technology</v>
      </c>
      <c r="S599" s="14">
        <f>Table1[[#This Row],[Date Ended Conversion]]+Table1[[#This Row],[Date Ended Conversion]]</f>
        <v>85165.333333333343</v>
      </c>
      <c r="T599" s="14">
        <f t="shared" si="19"/>
        <v>42582.666666666672</v>
      </c>
    </row>
    <row r="600" spans="1:20" ht="54" hidden="1" x14ac:dyDescent="0.6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>(Table1[[#This Row],[pledged]]/Table1[[#This Row],[goal]])*100</f>
        <v>34</v>
      </c>
      <c r="P600" s="9">
        <f>Table1[[#This Row],[pledged]]/Table1[[#This Row],[backers_count]]</f>
        <v>121.42857142857143</v>
      </c>
      <c r="Q600" s="4" t="str">
        <f>MID(Table1[[#This Row],[Category and Sub-Category]],SEARCH("/", N600) +1, 20)</f>
        <v>web</v>
      </c>
      <c r="R600" s="4" t="str">
        <f t="shared" si="18"/>
        <v>technology</v>
      </c>
      <c r="S600" s="14">
        <f>Table1[[#This Row],[Date Ended Conversion]]+Table1[[#This Row],[Date Ended Conversion]]</f>
        <v>83956.004189814819</v>
      </c>
      <c r="T600" s="14">
        <f t="shared" si="19"/>
        <v>41978.00209490741</v>
      </c>
    </row>
    <row r="601" spans="1:20" ht="72" hidden="1" x14ac:dyDescent="0.6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>(Table1[[#This Row],[pledged]]/Table1[[#This Row],[goal]])*100</f>
        <v>6.2E-2</v>
      </c>
      <c r="P601" s="9">
        <f>Table1[[#This Row],[pledged]]/Table1[[#This Row],[backers_count]]</f>
        <v>15.5</v>
      </c>
      <c r="Q601" s="4" t="str">
        <f>MID(Table1[[#This Row],[Category and Sub-Category]],SEARCH("/", N601) +1, 20)</f>
        <v>web</v>
      </c>
      <c r="R601" s="4" t="str">
        <f t="shared" si="18"/>
        <v>technology</v>
      </c>
      <c r="S601" s="14">
        <f>Table1[[#This Row],[Date Ended Conversion]]+Table1[[#This Row],[Date Ended Conversion]]</f>
        <v>84143.272222222222</v>
      </c>
      <c r="T601" s="14">
        <f t="shared" si="19"/>
        <v>42071.636111111111</v>
      </c>
    </row>
    <row r="602" spans="1:20" ht="36" hidden="1" x14ac:dyDescent="0.6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>(Table1[[#This Row],[pledged]]/Table1[[#This Row],[goal]])*100</f>
        <v>2</v>
      </c>
      <c r="P602" s="9">
        <f>Table1[[#This Row],[pledged]]/Table1[[#This Row],[backers_count]]</f>
        <v>100</v>
      </c>
      <c r="Q602" s="4" t="str">
        <f>MID(Table1[[#This Row],[Category and Sub-Category]],SEARCH("/", N602) +1, 20)</f>
        <v>web</v>
      </c>
      <c r="R602" s="4" t="str">
        <f t="shared" si="18"/>
        <v>technology</v>
      </c>
      <c r="S602" s="14">
        <f>Table1[[#This Row],[Date Ended Conversion]]+Table1[[#This Row],[Date Ended Conversion]]</f>
        <v>84267.596342592587</v>
      </c>
      <c r="T602" s="14">
        <f t="shared" si="19"/>
        <v>42133.798171296294</v>
      </c>
    </row>
    <row r="603" spans="1:20" ht="72" hidden="1" x14ac:dyDescent="0.6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>(Table1[[#This Row],[pledged]]/Table1[[#This Row],[goal]])*100</f>
        <v>1.4000000000000001</v>
      </c>
      <c r="P603" s="9">
        <f>Table1[[#This Row],[pledged]]/Table1[[#This Row],[backers_count]]</f>
        <v>23.333333333333332</v>
      </c>
      <c r="Q603" s="4" t="str">
        <f>MID(Table1[[#This Row],[Category and Sub-Category]],SEARCH("/", N603) +1, 20)</f>
        <v>web</v>
      </c>
      <c r="R603" s="4" t="str">
        <f t="shared" si="18"/>
        <v>technology</v>
      </c>
      <c r="S603" s="14">
        <f>Table1[[#This Row],[Date Ended Conversion]]+Table1[[#This Row],[Date Ended Conversion]]</f>
        <v>83999.716180555552</v>
      </c>
      <c r="T603" s="14">
        <f t="shared" si="19"/>
        <v>41999.858090277776</v>
      </c>
    </row>
    <row r="604" spans="1:20" ht="72" hidden="1" x14ac:dyDescent="0.6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>(Table1[[#This Row],[pledged]]/Table1[[#This Row],[goal]])*100</f>
        <v>0</v>
      </c>
      <c r="P604" s="9" t="e">
        <f>Table1[[#This Row],[pledged]]/Table1[[#This Row],[backers_count]]</f>
        <v>#DIV/0!</v>
      </c>
      <c r="Q604" s="4" t="str">
        <f>MID(Table1[[#This Row],[Category and Sub-Category]],SEARCH("/", N604) +1, 20)</f>
        <v>web</v>
      </c>
      <c r="R604" s="4" t="str">
        <f t="shared" si="18"/>
        <v>technology</v>
      </c>
      <c r="S604" s="14">
        <f>Table1[[#This Row],[Date Ended Conversion]]+Table1[[#This Row],[Date Ended Conversion]]</f>
        <v>84347.58831018518</v>
      </c>
      <c r="T604" s="14">
        <f t="shared" si="19"/>
        <v>42173.79415509259</v>
      </c>
    </row>
    <row r="605" spans="1:20" ht="72" hidden="1" x14ac:dyDescent="0.6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>(Table1[[#This Row],[pledged]]/Table1[[#This Row],[goal]])*100</f>
        <v>3.9334666666666664</v>
      </c>
      <c r="P605" s="9">
        <f>Table1[[#This Row],[pledged]]/Table1[[#This Row],[backers_count]]</f>
        <v>45.386153846153846</v>
      </c>
      <c r="Q605" s="4" t="str">
        <f>MID(Table1[[#This Row],[Category and Sub-Category]],SEARCH("/", N605) +1, 20)</f>
        <v>web</v>
      </c>
      <c r="R605" s="4" t="str">
        <f t="shared" si="18"/>
        <v>technology</v>
      </c>
      <c r="S605" s="14">
        <f>Table1[[#This Row],[Date Ended Conversion]]+Table1[[#This Row],[Date Ended Conversion]]</f>
        <v>83731.278310185182</v>
      </c>
      <c r="T605" s="14">
        <f t="shared" si="19"/>
        <v>41865.639155092591</v>
      </c>
    </row>
    <row r="606" spans="1:20" ht="72" hidden="1" x14ac:dyDescent="0.6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>(Table1[[#This Row],[pledged]]/Table1[[#This Row],[goal]])*100</f>
        <v>0</v>
      </c>
      <c r="P606" s="9" t="e">
        <f>Table1[[#This Row],[pledged]]/Table1[[#This Row],[backers_count]]</f>
        <v>#DIV/0!</v>
      </c>
      <c r="Q606" s="4" t="str">
        <f>MID(Table1[[#This Row],[Category and Sub-Category]],SEARCH("/", N606) +1, 20)</f>
        <v>web</v>
      </c>
      <c r="R606" s="4" t="str">
        <f t="shared" si="18"/>
        <v>technology</v>
      </c>
      <c r="S606" s="14">
        <f>Table1[[#This Row],[Date Ended Conversion]]+Table1[[#This Row],[Date Ended Conversion]]</f>
        <v>83758.070740740746</v>
      </c>
      <c r="T606" s="14">
        <f t="shared" si="19"/>
        <v>41879.035370370373</v>
      </c>
    </row>
    <row r="607" spans="1:20" ht="36" hidden="1" x14ac:dyDescent="0.6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>(Table1[[#This Row],[pledged]]/Table1[[#This Row],[goal]])*100</f>
        <v>2.62</v>
      </c>
      <c r="P607" s="9">
        <f>Table1[[#This Row],[pledged]]/Table1[[#This Row],[backers_count]]</f>
        <v>16.375</v>
      </c>
      <c r="Q607" s="4" t="str">
        <f>MID(Table1[[#This Row],[Category and Sub-Category]],SEARCH("/", N607) +1, 20)</f>
        <v>web</v>
      </c>
      <c r="R607" s="4" t="str">
        <f t="shared" si="18"/>
        <v>technology</v>
      </c>
      <c r="S607" s="14">
        <f>Table1[[#This Row],[Date Ended Conversion]]+Table1[[#This Row],[Date Ended Conversion]]</f>
        <v>84478.715462962951</v>
      </c>
      <c r="T607" s="14">
        <f t="shared" si="19"/>
        <v>42239.357731481476</v>
      </c>
    </row>
    <row r="608" spans="1:20" ht="72" hidden="1" x14ac:dyDescent="0.6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>(Table1[[#This Row],[pledged]]/Table1[[#This Row],[goal]])*100</f>
        <v>0.2</v>
      </c>
      <c r="P608" s="9">
        <f>Table1[[#This Row],[pledged]]/Table1[[#This Row],[backers_count]]</f>
        <v>10</v>
      </c>
      <c r="Q608" s="4" t="str">
        <f>MID(Table1[[#This Row],[Category and Sub-Category]],SEARCH("/", N608) +1, 20)</f>
        <v>web</v>
      </c>
      <c r="R608" s="4" t="str">
        <f t="shared" si="18"/>
        <v>technology</v>
      </c>
      <c r="S608" s="14">
        <f>Table1[[#This Row],[Date Ended Conversion]]+Table1[[#This Row],[Date Ended Conversion]]</f>
        <v>84297.25</v>
      </c>
      <c r="T608" s="14">
        <f t="shared" si="19"/>
        <v>42148.625</v>
      </c>
    </row>
    <row r="609" spans="1:20" ht="72" hidden="1" x14ac:dyDescent="0.6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>(Table1[[#This Row],[pledged]]/Table1[[#This Row],[goal]])*100</f>
        <v>0</v>
      </c>
      <c r="P609" s="9" t="e">
        <f>Table1[[#This Row],[pledged]]/Table1[[#This Row],[backers_count]]</f>
        <v>#DIV/0!</v>
      </c>
      <c r="Q609" s="4" t="str">
        <f>MID(Table1[[#This Row],[Category and Sub-Category]],SEARCH("/", N609) +1, 20)</f>
        <v>web</v>
      </c>
      <c r="R609" s="4" t="str">
        <f t="shared" si="18"/>
        <v>technology</v>
      </c>
      <c r="S609" s="14">
        <f>Table1[[#This Row],[Date Ended Conversion]]+Table1[[#This Row],[Date Ended Conversion]]</f>
        <v>84661.734629629631</v>
      </c>
      <c r="T609" s="14">
        <f t="shared" si="19"/>
        <v>42330.867314814815</v>
      </c>
    </row>
    <row r="610" spans="1:20" ht="72" hidden="1" x14ac:dyDescent="0.6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>(Table1[[#This Row],[pledged]]/Table1[[#This Row],[goal]])*100</f>
        <v>0.97400000000000009</v>
      </c>
      <c r="P610" s="9">
        <f>Table1[[#This Row],[pledged]]/Table1[[#This Row],[backers_count]]</f>
        <v>292.2</v>
      </c>
      <c r="Q610" s="4" t="str">
        <f>MID(Table1[[#This Row],[Category and Sub-Category]],SEARCH("/", N610) +1, 20)</f>
        <v>web</v>
      </c>
      <c r="R610" s="4" t="str">
        <f t="shared" si="18"/>
        <v>technology</v>
      </c>
      <c r="S610" s="14">
        <f>Table1[[#This Row],[Date Ended Conversion]]+Table1[[#This Row],[Date Ended Conversion]]</f>
        <v>84341.842129629629</v>
      </c>
      <c r="T610" s="14">
        <f t="shared" si="19"/>
        <v>42170.921064814815</v>
      </c>
    </row>
    <row r="611" spans="1:20" ht="72" hidden="1" x14ac:dyDescent="0.6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>(Table1[[#This Row],[pledged]]/Table1[[#This Row],[goal]])*100</f>
        <v>0.64102564102564097</v>
      </c>
      <c r="P611" s="9">
        <f>Table1[[#This Row],[pledged]]/Table1[[#This Row],[backers_count]]</f>
        <v>5</v>
      </c>
      <c r="Q611" s="4" t="str">
        <f>MID(Table1[[#This Row],[Category and Sub-Category]],SEARCH("/", N611) +1, 20)</f>
        <v>web</v>
      </c>
      <c r="R611" s="4" t="str">
        <f t="shared" si="18"/>
        <v>technology</v>
      </c>
      <c r="S611" s="14">
        <f>Table1[[#This Row],[Date Ended Conversion]]+Table1[[#This Row],[Date Ended Conversion]]</f>
        <v>84674.151481481473</v>
      </c>
      <c r="T611" s="14">
        <f t="shared" si="19"/>
        <v>42337.075740740736</v>
      </c>
    </row>
    <row r="612" spans="1:20" ht="54" hidden="1" x14ac:dyDescent="0.6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>(Table1[[#This Row],[pledged]]/Table1[[#This Row],[goal]])*100</f>
        <v>0</v>
      </c>
      <c r="P612" s="9" t="e">
        <f>Table1[[#This Row],[pledged]]/Table1[[#This Row],[backers_count]]</f>
        <v>#DIV/0!</v>
      </c>
      <c r="Q612" s="4" t="str">
        <f>MID(Table1[[#This Row],[Category and Sub-Category]],SEARCH("/", N612) +1, 20)</f>
        <v>web</v>
      </c>
      <c r="R612" s="4" t="str">
        <f t="shared" si="18"/>
        <v>technology</v>
      </c>
      <c r="S612" s="14">
        <f>Table1[[#This Row],[Date Ended Conversion]]+Table1[[#This Row],[Date Ended Conversion]]</f>
        <v>84233.661712962959</v>
      </c>
      <c r="T612" s="14">
        <f t="shared" si="19"/>
        <v>42116.83085648148</v>
      </c>
    </row>
    <row r="613" spans="1:20" ht="72" hidden="1" x14ac:dyDescent="0.6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>(Table1[[#This Row],[pledged]]/Table1[[#This Row],[goal]])*100</f>
        <v>0</v>
      </c>
      <c r="P613" s="9" t="e">
        <f>Table1[[#This Row],[pledged]]/Table1[[#This Row],[backers_count]]</f>
        <v>#DIV/0!</v>
      </c>
      <c r="Q613" s="4" t="str">
        <f>MID(Table1[[#This Row],[Category and Sub-Category]],SEARCH("/", N613) +1, 20)</f>
        <v>web</v>
      </c>
      <c r="R613" s="4" t="str">
        <f t="shared" si="18"/>
        <v>technology</v>
      </c>
      <c r="S613" s="14">
        <f>Table1[[#This Row],[Date Ended Conversion]]+Table1[[#This Row],[Date Ended Conversion]]</f>
        <v>84777.121226851858</v>
      </c>
      <c r="T613" s="14">
        <f t="shared" si="19"/>
        <v>42388.560613425929</v>
      </c>
    </row>
    <row r="614" spans="1:20" ht="36" hidden="1" x14ac:dyDescent="0.6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>(Table1[[#This Row],[pledged]]/Table1[[#This Row],[goal]])*100</f>
        <v>0</v>
      </c>
      <c r="P614" s="9" t="e">
        <f>Table1[[#This Row],[pledged]]/Table1[[#This Row],[backers_count]]</f>
        <v>#DIV/0!</v>
      </c>
      <c r="Q614" s="4" t="str">
        <f>MID(Table1[[#This Row],[Category and Sub-Category]],SEARCH("/", N614) +1, 20)</f>
        <v>web</v>
      </c>
      <c r="R614" s="4" t="str">
        <f t="shared" si="18"/>
        <v>technology</v>
      </c>
      <c r="S614" s="14">
        <f>Table1[[#This Row],[Date Ended Conversion]]+Table1[[#This Row],[Date Ended Conversion]]</f>
        <v>85230.063564814802</v>
      </c>
      <c r="T614" s="14">
        <f t="shared" si="19"/>
        <v>42615.031782407401</v>
      </c>
    </row>
    <row r="615" spans="1:20" ht="72" hidden="1" x14ac:dyDescent="0.6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>(Table1[[#This Row],[pledged]]/Table1[[#This Row],[goal]])*100</f>
        <v>21.363333333333333</v>
      </c>
      <c r="P615" s="9">
        <f>Table1[[#This Row],[pledged]]/Table1[[#This Row],[backers_count]]</f>
        <v>105.93388429752066</v>
      </c>
      <c r="Q615" s="4" t="str">
        <f>MID(Table1[[#This Row],[Category and Sub-Category]],SEARCH("/", N615) +1, 20)</f>
        <v>web</v>
      </c>
      <c r="R615" s="4" t="str">
        <f t="shared" si="18"/>
        <v>technology</v>
      </c>
      <c r="S615" s="14">
        <f>Table1[[#This Row],[Date Ended Conversion]]+Table1[[#This Row],[Date Ended Conversion]]</f>
        <v>84556.415277777778</v>
      </c>
      <c r="T615" s="14">
        <f t="shared" si="19"/>
        <v>42278.207638888889</v>
      </c>
    </row>
    <row r="616" spans="1:20" ht="72" hidden="1" x14ac:dyDescent="0.6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>(Table1[[#This Row],[pledged]]/Table1[[#This Row],[goal]])*100</f>
        <v>0</v>
      </c>
      <c r="P616" s="9" t="e">
        <f>Table1[[#This Row],[pledged]]/Table1[[#This Row],[backers_count]]</f>
        <v>#DIV/0!</v>
      </c>
      <c r="Q616" s="4" t="str">
        <f>MID(Table1[[#This Row],[Category and Sub-Category]],SEARCH("/", N616) +1, 20)</f>
        <v>web</v>
      </c>
      <c r="R616" s="4" t="str">
        <f t="shared" si="18"/>
        <v>technology</v>
      </c>
      <c r="S616" s="14">
        <f>Table1[[#This Row],[Date Ended Conversion]]+Table1[[#This Row],[Date Ended Conversion]]</f>
        <v>85090.123611111107</v>
      </c>
      <c r="T616" s="14">
        <f t="shared" si="19"/>
        <v>42545.061805555553</v>
      </c>
    </row>
    <row r="617" spans="1:20" ht="72" hidden="1" x14ac:dyDescent="0.6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>(Table1[[#This Row],[pledged]]/Table1[[#This Row],[goal]])*100</f>
        <v>0</v>
      </c>
      <c r="P617" s="9" t="e">
        <f>Table1[[#This Row],[pledged]]/Table1[[#This Row],[backers_count]]</f>
        <v>#DIV/0!</v>
      </c>
      <c r="Q617" s="4" t="str">
        <f>MID(Table1[[#This Row],[Category and Sub-Category]],SEARCH("/", N617) +1, 20)</f>
        <v>web</v>
      </c>
      <c r="R617" s="4" t="str">
        <f t="shared" si="18"/>
        <v>technology</v>
      </c>
      <c r="S617" s="14">
        <f>Table1[[#This Row],[Date Ended Conversion]]+Table1[[#This Row],[Date Ended Conversion]]</f>
        <v>84544.244421296287</v>
      </c>
      <c r="T617" s="14">
        <f t="shared" si="19"/>
        <v>42272.122210648144</v>
      </c>
    </row>
    <row r="618" spans="1:20" ht="72" hidden="1" x14ac:dyDescent="0.6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>(Table1[[#This Row],[pledged]]/Table1[[#This Row],[goal]])*100</f>
        <v>0</v>
      </c>
      <c r="P618" s="9" t="e">
        <f>Table1[[#This Row],[pledged]]/Table1[[#This Row],[backers_count]]</f>
        <v>#DIV/0!</v>
      </c>
      <c r="Q618" s="4" t="str">
        <f>MID(Table1[[#This Row],[Category and Sub-Category]],SEARCH("/", N618) +1, 20)</f>
        <v>web</v>
      </c>
      <c r="R618" s="4" t="str">
        <f t="shared" si="18"/>
        <v>technology</v>
      </c>
      <c r="S618" s="14">
        <f>Table1[[#This Row],[Date Ended Conversion]]+Table1[[#This Row],[Date Ended Conversion]]</f>
        <v>85582.752476851863</v>
      </c>
      <c r="T618" s="14">
        <f t="shared" si="19"/>
        <v>42791.376238425932</v>
      </c>
    </row>
    <row r="619" spans="1:20" ht="72" hidden="1" x14ac:dyDescent="0.6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>(Table1[[#This Row],[pledged]]/Table1[[#This Row],[goal]])*100</f>
        <v>3</v>
      </c>
      <c r="P619" s="9">
        <f>Table1[[#This Row],[pledged]]/Table1[[#This Row],[backers_count]]</f>
        <v>20</v>
      </c>
      <c r="Q619" s="4" t="str">
        <f>MID(Table1[[#This Row],[Category and Sub-Category]],SEARCH("/", N619) +1, 20)</f>
        <v>web</v>
      </c>
      <c r="R619" s="4" t="str">
        <f t="shared" si="18"/>
        <v>technology</v>
      </c>
      <c r="S619" s="14">
        <f>Table1[[#This Row],[Date Ended Conversion]]+Table1[[#This Row],[Date Ended Conversion]]</f>
        <v>84264.686180555553</v>
      </c>
      <c r="T619" s="14">
        <f t="shared" si="19"/>
        <v>42132.343090277776</v>
      </c>
    </row>
    <row r="620" spans="1:20" ht="72" hidden="1" x14ac:dyDescent="0.6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>(Table1[[#This Row],[pledged]]/Table1[[#This Row],[goal]])*100</f>
        <v>0</v>
      </c>
      <c r="P620" s="9" t="e">
        <f>Table1[[#This Row],[pledged]]/Table1[[#This Row],[backers_count]]</f>
        <v>#DIV/0!</v>
      </c>
      <c r="Q620" s="4" t="str">
        <f>MID(Table1[[#This Row],[Category and Sub-Category]],SEARCH("/", N620) +1, 20)</f>
        <v>web</v>
      </c>
      <c r="R620" s="4" t="str">
        <f t="shared" si="18"/>
        <v>technology</v>
      </c>
      <c r="S620" s="14">
        <f>Table1[[#This Row],[Date Ended Conversion]]+Table1[[#This Row],[Date Ended Conversion]]</f>
        <v>84695.620439814811</v>
      </c>
      <c r="T620" s="14">
        <f t="shared" si="19"/>
        <v>42347.810219907406</v>
      </c>
    </row>
    <row r="621" spans="1:20" ht="54" hidden="1" x14ac:dyDescent="0.6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>(Table1[[#This Row],[pledged]]/Table1[[#This Row],[goal]])*100</f>
        <v>3.9999999999999996E-5</v>
      </c>
      <c r="P621" s="9">
        <f>Table1[[#This Row],[pledged]]/Table1[[#This Row],[backers_count]]</f>
        <v>1</v>
      </c>
      <c r="Q621" s="4" t="str">
        <f>MID(Table1[[#This Row],[Category and Sub-Category]],SEARCH("/", N621) +1, 20)</f>
        <v>web</v>
      </c>
      <c r="R621" s="4" t="str">
        <f t="shared" si="18"/>
        <v>technology</v>
      </c>
      <c r="S621" s="14">
        <f>Table1[[#This Row],[Date Ended Conversion]]+Table1[[#This Row],[Date Ended Conversion]]</f>
        <v>83937.384027777778</v>
      </c>
      <c r="T621" s="14">
        <f t="shared" si="19"/>
        <v>41968.692013888889</v>
      </c>
    </row>
    <row r="622" spans="1:20" ht="72" hidden="1" x14ac:dyDescent="0.6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>(Table1[[#This Row],[pledged]]/Table1[[#This Row],[goal]])*100</f>
        <v>1</v>
      </c>
      <c r="P622" s="9">
        <f>Table1[[#This Row],[pledged]]/Table1[[#This Row],[backers_count]]</f>
        <v>300</v>
      </c>
      <c r="Q622" s="4" t="str">
        <f>MID(Table1[[#This Row],[Category and Sub-Category]],SEARCH("/", N622) +1, 20)</f>
        <v>web</v>
      </c>
      <c r="R622" s="4" t="str">
        <f t="shared" si="18"/>
        <v>technology</v>
      </c>
      <c r="S622" s="14">
        <f>Table1[[#This Row],[Date Ended Conversion]]+Table1[[#This Row],[Date Ended Conversion]]</f>
        <v>83753.433749999997</v>
      </c>
      <c r="T622" s="14">
        <f t="shared" si="19"/>
        <v>41876.716874999998</v>
      </c>
    </row>
    <row r="623" spans="1:20" ht="72" hidden="1" x14ac:dyDescent="0.6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>(Table1[[#This Row],[pledged]]/Table1[[#This Row],[goal]])*100</f>
        <v>1.044</v>
      </c>
      <c r="P623" s="9">
        <f>Table1[[#This Row],[pledged]]/Table1[[#This Row],[backers_count]]</f>
        <v>87</v>
      </c>
      <c r="Q623" s="4" t="str">
        <f>MID(Table1[[#This Row],[Category and Sub-Category]],SEARCH("/", N623) +1, 20)</f>
        <v>web</v>
      </c>
      <c r="R623" s="4" t="str">
        <f t="shared" si="18"/>
        <v>technology</v>
      </c>
      <c r="S623" s="14">
        <f>Table1[[#This Row],[Date Ended Conversion]]+Table1[[#This Row],[Date Ended Conversion]]</f>
        <v>85117.975393518514</v>
      </c>
      <c r="T623" s="14">
        <f t="shared" si="19"/>
        <v>42558.987696759257</v>
      </c>
    </row>
    <row r="624" spans="1:20" ht="90" hidden="1" x14ac:dyDescent="0.6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>(Table1[[#This Row],[pledged]]/Table1[[#This Row],[goal]])*100</f>
        <v>5.6833333333333336</v>
      </c>
      <c r="P624" s="9">
        <f>Table1[[#This Row],[pledged]]/Table1[[#This Row],[backers_count]]</f>
        <v>37.888888888888886</v>
      </c>
      <c r="Q624" s="4" t="str">
        <f>MID(Table1[[#This Row],[Category and Sub-Category]],SEARCH("/", N624) +1, 20)</f>
        <v>web</v>
      </c>
      <c r="R624" s="4" t="str">
        <f t="shared" si="18"/>
        <v>technology</v>
      </c>
      <c r="S624" s="14">
        <f>Table1[[#This Row],[Date Ended Conversion]]+Table1[[#This Row],[Date Ended Conversion]]</f>
        <v>85105.549490740741</v>
      </c>
      <c r="T624" s="14">
        <f t="shared" si="19"/>
        <v>42552.774745370371</v>
      </c>
    </row>
    <row r="625" spans="1:20" ht="72" hidden="1" x14ac:dyDescent="0.6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>(Table1[[#This Row],[pledged]]/Table1[[#This Row],[goal]])*100</f>
        <v>0</v>
      </c>
      <c r="P625" s="9" t="e">
        <f>Table1[[#This Row],[pledged]]/Table1[[#This Row],[backers_count]]</f>
        <v>#DIV/0!</v>
      </c>
      <c r="Q625" s="4" t="str">
        <f>MID(Table1[[#This Row],[Category and Sub-Category]],SEARCH("/", N625) +1, 20)</f>
        <v>web</v>
      </c>
      <c r="R625" s="4" t="str">
        <f t="shared" si="18"/>
        <v>technology</v>
      </c>
      <c r="S625" s="14">
        <f>Table1[[#This Row],[Date Ended Conversion]]+Table1[[#This Row],[Date Ended Conversion]]</f>
        <v>84304.018449074065</v>
      </c>
      <c r="T625" s="14">
        <f t="shared" si="19"/>
        <v>42152.009224537032</v>
      </c>
    </row>
    <row r="626" spans="1:20" ht="54" hidden="1" x14ac:dyDescent="0.6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>(Table1[[#This Row],[pledged]]/Table1[[#This Row],[goal]])*100</f>
        <v>0</v>
      </c>
      <c r="P626" s="9" t="e">
        <f>Table1[[#This Row],[pledged]]/Table1[[#This Row],[backers_count]]</f>
        <v>#DIV/0!</v>
      </c>
      <c r="Q626" s="4" t="str">
        <f>MID(Table1[[#This Row],[Category and Sub-Category]],SEARCH("/", N626) +1, 20)</f>
        <v>web</v>
      </c>
      <c r="R626" s="4" t="str">
        <f t="shared" si="18"/>
        <v>technology</v>
      </c>
      <c r="S626" s="14">
        <f>Table1[[#This Row],[Date Ended Conversion]]+Table1[[#This Row],[Date Ended Conversion]]</f>
        <v>84277.977800925932</v>
      </c>
      <c r="T626" s="14">
        <f t="shared" si="19"/>
        <v>42138.988900462966</v>
      </c>
    </row>
    <row r="627" spans="1:20" ht="72" hidden="1" x14ac:dyDescent="0.6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>(Table1[[#This Row],[pledged]]/Table1[[#This Row],[goal]])*100</f>
        <v>0</v>
      </c>
      <c r="P627" s="9" t="e">
        <f>Table1[[#This Row],[pledged]]/Table1[[#This Row],[backers_count]]</f>
        <v>#DIV/0!</v>
      </c>
      <c r="Q627" s="4" t="str">
        <f>MID(Table1[[#This Row],[Category and Sub-Category]],SEARCH("/", N627) +1, 20)</f>
        <v>web</v>
      </c>
      <c r="R627" s="4" t="str">
        <f t="shared" si="18"/>
        <v>technology</v>
      </c>
      <c r="S627" s="14">
        <f>Table1[[#This Row],[Date Ended Conversion]]+Table1[[#This Row],[Date Ended Conversion]]</f>
        <v>85641.707800925928</v>
      </c>
      <c r="T627" s="14">
        <f t="shared" si="19"/>
        <v>42820.853900462964</v>
      </c>
    </row>
    <row r="628" spans="1:20" ht="72" hidden="1" x14ac:dyDescent="0.6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>(Table1[[#This Row],[pledged]]/Table1[[#This Row],[goal]])*100</f>
        <v>17.380000000000003</v>
      </c>
      <c r="P628" s="9">
        <f>Table1[[#This Row],[pledged]]/Table1[[#This Row],[backers_count]]</f>
        <v>111.41025641025641</v>
      </c>
      <c r="Q628" s="4" t="str">
        <f>MID(Table1[[#This Row],[Category and Sub-Category]],SEARCH("/", N628) +1, 20)</f>
        <v>web</v>
      </c>
      <c r="R628" s="4" t="str">
        <f t="shared" si="18"/>
        <v>technology</v>
      </c>
      <c r="S628" s="14">
        <f>Table1[[#This Row],[Date Ended Conversion]]+Table1[[#This Row],[Date Ended Conversion]]</f>
        <v>84463.113888888882</v>
      </c>
      <c r="T628" s="14">
        <f t="shared" si="19"/>
        <v>42231.556944444441</v>
      </c>
    </row>
    <row r="629" spans="1:20" ht="72" hidden="1" x14ac:dyDescent="0.6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>(Table1[[#This Row],[pledged]]/Table1[[#This Row],[goal]])*100</f>
        <v>0.02</v>
      </c>
      <c r="P629" s="9">
        <f>Table1[[#This Row],[pledged]]/Table1[[#This Row],[backers_count]]</f>
        <v>90</v>
      </c>
      <c r="Q629" s="4" t="str">
        <f>MID(Table1[[#This Row],[Category and Sub-Category]],SEARCH("/", N629) +1, 20)</f>
        <v>web</v>
      </c>
      <c r="R629" s="4" t="str">
        <f t="shared" si="18"/>
        <v>technology</v>
      </c>
      <c r="S629" s="14">
        <f>Table1[[#This Row],[Date Ended Conversion]]+Table1[[#This Row],[Date Ended Conversion]]</f>
        <v>84887.916666666657</v>
      </c>
      <c r="T629" s="14">
        <f t="shared" si="19"/>
        <v>42443.958333333328</v>
      </c>
    </row>
    <row r="630" spans="1:20" ht="54" hidden="1" x14ac:dyDescent="0.6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>(Table1[[#This Row],[pledged]]/Table1[[#This Row],[goal]])*100</f>
        <v>0</v>
      </c>
      <c r="P630" s="9" t="e">
        <f>Table1[[#This Row],[pledged]]/Table1[[#This Row],[backers_count]]</f>
        <v>#DIV/0!</v>
      </c>
      <c r="Q630" s="4" t="str">
        <f>MID(Table1[[#This Row],[Category and Sub-Category]],SEARCH("/", N630) +1, 20)</f>
        <v>web</v>
      </c>
      <c r="R630" s="4" t="str">
        <f t="shared" si="18"/>
        <v>technology</v>
      </c>
      <c r="S630" s="14">
        <f>Table1[[#This Row],[Date Ended Conversion]]+Table1[[#This Row],[Date Ended Conversion]]</f>
        <v>83667.385578703703</v>
      </c>
      <c r="T630" s="14">
        <f t="shared" si="19"/>
        <v>41833.692789351851</v>
      </c>
    </row>
    <row r="631" spans="1:20" ht="72" hidden="1" x14ac:dyDescent="0.6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>(Table1[[#This Row],[pledged]]/Table1[[#This Row],[goal]])*100</f>
        <v>0.17500000000000002</v>
      </c>
      <c r="P631" s="9">
        <f>Table1[[#This Row],[pledged]]/Table1[[#This Row],[backers_count]]</f>
        <v>116.66666666666667</v>
      </c>
      <c r="Q631" s="4" t="str">
        <f>MID(Table1[[#This Row],[Category and Sub-Category]],SEARCH("/", N631) +1, 20)</f>
        <v>web</v>
      </c>
      <c r="R631" s="4" t="str">
        <f t="shared" si="18"/>
        <v>technology</v>
      </c>
      <c r="S631" s="14">
        <f>Table1[[#This Row],[Date Ended Conversion]]+Table1[[#This Row],[Date Ended Conversion]]</f>
        <v>85009.275648148148</v>
      </c>
      <c r="T631" s="14">
        <f t="shared" si="19"/>
        <v>42504.637824074074</v>
      </c>
    </row>
    <row r="632" spans="1:20" ht="72" hidden="1" x14ac:dyDescent="0.6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>(Table1[[#This Row],[pledged]]/Table1[[#This Row],[goal]])*100</f>
        <v>8.3340278356529712E-2</v>
      </c>
      <c r="P632" s="9">
        <f>Table1[[#This Row],[pledged]]/Table1[[#This Row],[backers_count]]</f>
        <v>10</v>
      </c>
      <c r="Q632" s="4" t="str">
        <f>MID(Table1[[#This Row],[Category and Sub-Category]],SEARCH("/", N632) +1, 20)</f>
        <v>web</v>
      </c>
      <c r="R632" s="4" t="str">
        <f t="shared" si="18"/>
        <v>technology</v>
      </c>
      <c r="S632" s="14">
        <f>Table1[[#This Row],[Date Ended Conversion]]+Table1[[#This Row],[Date Ended Conversion]]</f>
        <v>84506.430555555562</v>
      </c>
      <c r="T632" s="14">
        <f t="shared" si="19"/>
        <v>42253.215277777781</v>
      </c>
    </row>
    <row r="633" spans="1:20" ht="54" hidden="1" x14ac:dyDescent="0.6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>(Table1[[#This Row],[pledged]]/Table1[[#This Row],[goal]])*100</f>
        <v>1.38</v>
      </c>
      <c r="P633" s="9">
        <f>Table1[[#This Row],[pledged]]/Table1[[#This Row],[backers_count]]</f>
        <v>76.666666666666671</v>
      </c>
      <c r="Q633" s="4" t="str">
        <f>MID(Table1[[#This Row],[Category and Sub-Category]],SEARCH("/", N633) +1, 20)</f>
        <v>web</v>
      </c>
      <c r="R633" s="4" t="str">
        <f t="shared" si="18"/>
        <v>technology</v>
      </c>
      <c r="S633" s="14">
        <f>Table1[[#This Row],[Date Ended Conversion]]+Table1[[#This Row],[Date Ended Conversion]]</f>
        <v>85037.544652777782</v>
      </c>
      <c r="T633" s="14">
        <f t="shared" si="19"/>
        <v>42518.772326388891</v>
      </c>
    </row>
    <row r="634" spans="1:20" ht="54" hidden="1" x14ac:dyDescent="0.6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>(Table1[[#This Row],[pledged]]/Table1[[#This Row],[goal]])*100</f>
        <v>0</v>
      </c>
      <c r="P634" s="9" t="e">
        <f>Table1[[#This Row],[pledged]]/Table1[[#This Row],[backers_count]]</f>
        <v>#DIV/0!</v>
      </c>
      <c r="Q634" s="4" t="str">
        <f>MID(Table1[[#This Row],[Category and Sub-Category]],SEARCH("/", N634) +1, 20)</f>
        <v>web</v>
      </c>
      <c r="R634" s="4" t="str">
        <f t="shared" si="18"/>
        <v>technology</v>
      </c>
      <c r="S634" s="14">
        <f>Table1[[#This Row],[Date Ended Conversion]]+Table1[[#This Row],[Date Ended Conversion]]</f>
        <v>84667.401967592596</v>
      </c>
      <c r="T634" s="14">
        <f t="shared" si="19"/>
        <v>42333.700983796298</v>
      </c>
    </row>
    <row r="635" spans="1:20" ht="72" hidden="1" x14ac:dyDescent="0.6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>(Table1[[#This Row],[pledged]]/Table1[[#This Row],[goal]])*100</f>
        <v>12.45</v>
      </c>
      <c r="P635" s="9">
        <f>Table1[[#This Row],[pledged]]/Table1[[#This Row],[backers_count]]</f>
        <v>49.8</v>
      </c>
      <c r="Q635" s="4" t="str">
        <f>MID(Table1[[#This Row],[Category and Sub-Category]],SEARCH("/", N635) +1, 20)</f>
        <v>web</v>
      </c>
      <c r="R635" s="4" t="str">
        <f t="shared" si="18"/>
        <v>technology</v>
      </c>
      <c r="S635" s="14">
        <f>Table1[[#This Row],[Date Ended Conversion]]+Table1[[#This Row],[Date Ended Conversion]]</f>
        <v>85077.916666666657</v>
      </c>
      <c r="T635" s="14">
        <f t="shared" si="19"/>
        <v>42538.958333333328</v>
      </c>
    </row>
    <row r="636" spans="1:20" ht="54" hidden="1" x14ac:dyDescent="0.6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>(Table1[[#This Row],[pledged]]/Table1[[#This Row],[goal]])*100</f>
        <v>0.02</v>
      </c>
      <c r="P636" s="9">
        <f>Table1[[#This Row],[pledged]]/Table1[[#This Row],[backers_count]]</f>
        <v>1</v>
      </c>
      <c r="Q636" s="4" t="str">
        <f>MID(Table1[[#This Row],[Category and Sub-Category]],SEARCH("/", N636) +1, 20)</f>
        <v>web</v>
      </c>
      <c r="R636" s="4" t="str">
        <f t="shared" si="18"/>
        <v>technology</v>
      </c>
      <c r="S636" s="14">
        <f>Table1[[#This Row],[Date Ended Conversion]]+Table1[[#This Row],[Date Ended Conversion]]</f>
        <v>84123.857152777782</v>
      </c>
      <c r="T636" s="14">
        <f t="shared" si="19"/>
        <v>42061.928576388891</v>
      </c>
    </row>
    <row r="637" spans="1:20" ht="36" hidden="1" x14ac:dyDescent="0.6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>(Table1[[#This Row],[pledged]]/Table1[[#This Row],[goal]])*100</f>
        <v>8.0000000000000002E-3</v>
      </c>
      <c r="P637" s="9">
        <f>Table1[[#This Row],[pledged]]/Table1[[#This Row],[backers_count]]</f>
        <v>2</v>
      </c>
      <c r="Q637" s="4" t="str">
        <f>MID(Table1[[#This Row],[Category and Sub-Category]],SEARCH("/", N637) +1, 20)</f>
        <v>web</v>
      </c>
      <c r="R637" s="4" t="str">
        <f t="shared" si="18"/>
        <v>technology</v>
      </c>
      <c r="S637" s="14">
        <f>Table1[[#This Row],[Date Ended Conversion]]+Table1[[#This Row],[Date Ended Conversion]]</f>
        <v>84212.184305555566</v>
      </c>
      <c r="T637" s="14">
        <f t="shared" si="19"/>
        <v>42106.092152777783</v>
      </c>
    </row>
    <row r="638" spans="1:20" ht="54" hidden="1" x14ac:dyDescent="0.6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>(Table1[[#This Row],[pledged]]/Table1[[#This Row],[goal]])*100</f>
        <v>0.2</v>
      </c>
      <c r="P638" s="9">
        <f>Table1[[#This Row],[pledged]]/Table1[[#This Row],[backers_count]]</f>
        <v>4</v>
      </c>
      <c r="Q638" s="4" t="str">
        <f>MID(Table1[[#This Row],[Category and Sub-Category]],SEARCH("/", N638) +1, 20)</f>
        <v>web</v>
      </c>
      <c r="R638" s="4" t="str">
        <f t="shared" si="18"/>
        <v>technology</v>
      </c>
      <c r="S638" s="14">
        <f>Table1[[#This Row],[Date Ended Conversion]]+Table1[[#This Row],[Date Ended Conversion]]</f>
        <v>84322.898611111101</v>
      </c>
      <c r="T638" s="14">
        <f t="shared" si="19"/>
        <v>42161.44930555555</v>
      </c>
    </row>
    <row r="639" spans="1:20" ht="72" hidden="1" x14ac:dyDescent="0.6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>(Table1[[#This Row],[pledged]]/Table1[[#This Row],[goal]])*100</f>
        <v>0</v>
      </c>
      <c r="P639" s="9" t="e">
        <f>Table1[[#This Row],[pledged]]/Table1[[#This Row],[backers_count]]</f>
        <v>#DIV/0!</v>
      </c>
      <c r="Q639" s="4" t="str">
        <f>MID(Table1[[#This Row],[Category and Sub-Category]],SEARCH("/", N639) +1, 20)</f>
        <v>web</v>
      </c>
      <c r="R639" s="4" t="str">
        <f t="shared" si="18"/>
        <v>technology</v>
      </c>
      <c r="S639" s="14">
        <f>Table1[[#This Row],[Date Ended Conversion]]+Table1[[#This Row],[Date Ended Conversion]]</f>
        <v>85583.922222222231</v>
      </c>
      <c r="T639" s="14">
        <f t="shared" si="19"/>
        <v>42791.961111111115</v>
      </c>
    </row>
    <row r="640" spans="1:20" ht="18" hidden="1" x14ac:dyDescent="0.6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>(Table1[[#This Row],[pledged]]/Table1[[#This Row],[goal]])*100</f>
        <v>9.0000000000000011E-3</v>
      </c>
      <c r="P640" s="9">
        <f>Table1[[#This Row],[pledged]]/Table1[[#This Row],[backers_count]]</f>
        <v>3</v>
      </c>
      <c r="Q640" s="4" t="str">
        <f>MID(Table1[[#This Row],[Category and Sub-Category]],SEARCH("/", N640) +1, 20)</f>
        <v>web</v>
      </c>
      <c r="R640" s="4" t="str">
        <f t="shared" si="18"/>
        <v>technology</v>
      </c>
      <c r="S640" s="14">
        <f>Table1[[#This Row],[Date Ended Conversion]]+Table1[[#This Row],[Date Ended Conversion]]</f>
        <v>85639.10328703704</v>
      </c>
      <c r="T640" s="14">
        <f t="shared" si="19"/>
        <v>42819.55164351852</v>
      </c>
    </row>
    <row r="641" spans="1:20" ht="36" hidden="1" x14ac:dyDescent="0.6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>(Table1[[#This Row],[pledged]]/Table1[[#This Row],[goal]])*100</f>
        <v>9.9999999999999991E-5</v>
      </c>
      <c r="P641" s="9">
        <f>Table1[[#This Row],[pledged]]/Table1[[#This Row],[backers_count]]</f>
        <v>1</v>
      </c>
      <c r="Q641" s="4" t="str">
        <f>MID(Table1[[#This Row],[Category and Sub-Category]],SEARCH("/", N641) +1, 20)</f>
        <v>web</v>
      </c>
      <c r="R641" s="4" t="str">
        <f t="shared" si="18"/>
        <v>technology</v>
      </c>
      <c r="S641" s="14">
        <f>Table1[[#This Row],[Date Ended Conversion]]+Table1[[#This Row],[Date Ended Conversion]]</f>
        <v>83851.166550925933</v>
      </c>
      <c r="T641" s="14">
        <f t="shared" si="19"/>
        <v>41925.583275462966</v>
      </c>
    </row>
    <row r="642" spans="1:20" ht="72" hidden="1" x14ac:dyDescent="0.6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>(Table1[[#This Row],[pledged]]/Table1[[#This Row],[goal]])*100</f>
        <v>144.28571428571428</v>
      </c>
      <c r="P642" s="9">
        <f>Table1[[#This Row],[pledged]]/Table1[[#This Row],[backers_count]]</f>
        <v>50.5</v>
      </c>
      <c r="Q642" s="4" t="str">
        <f>MID(Table1[[#This Row],[Category and Sub-Category]],SEARCH("/", N642) +1, 20)</f>
        <v>wearables</v>
      </c>
      <c r="R642" s="4" t="str">
        <f t="shared" ref="R642:R705" si="20">LEFT(N642,FIND("/",N642,1)-1)</f>
        <v>technology</v>
      </c>
      <c r="S642" s="14">
        <f>Table1[[#This Row],[Date Ended Conversion]]+Table1[[#This Row],[Date Ended Conversion]]</f>
        <v>85397.916666666657</v>
      </c>
      <c r="T642" s="14">
        <f t="shared" ref="T642:T705" si="21">(((I642/60)/60)/24)+DATE(1970,1,1)</f>
        <v>42698.958333333328</v>
      </c>
    </row>
    <row r="643" spans="1:20" ht="72" hidden="1" x14ac:dyDescent="0.6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>(Table1[[#This Row],[pledged]]/Table1[[#This Row],[goal]])*100</f>
        <v>119.16249999999999</v>
      </c>
      <c r="P643" s="9">
        <f>Table1[[#This Row],[pledged]]/Table1[[#This Row],[backers_count]]</f>
        <v>151.31746031746033</v>
      </c>
      <c r="Q643" s="4" t="str">
        <f>MID(Table1[[#This Row],[Category and Sub-Category]],SEARCH("/", N643) +1, 20)</f>
        <v>wearables</v>
      </c>
      <c r="R643" s="4" t="str">
        <f t="shared" si="20"/>
        <v>technology</v>
      </c>
      <c r="S643" s="14">
        <f>Table1[[#This Row],[Date Ended Conversion]]+Table1[[#This Row],[Date Ended Conversion]]</f>
        <v>84459.14</v>
      </c>
      <c r="T643" s="14">
        <f t="shared" si="21"/>
        <v>42229.57</v>
      </c>
    </row>
    <row r="644" spans="1:20" ht="72" hidden="1" x14ac:dyDescent="0.6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>(Table1[[#This Row],[pledged]]/Table1[[#This Row],[goal]])*100</f>
        <v>1460.4850000000001</v>
      </c>
      <c r="P644" s="9">
        <f>Table1[[#This Row],[pledged]]/Table1[[#This Row],[backers_count]]</f>
        <v>134.3592456301748</v>
      </c>
      <c r="Q644" s="4" t="str">
        <f>MID(Table1[[#This Row],[Category and Sub-Category]],SEARCH("/", N644) +1, 20)</f>
        <v>wearables</v>
      </c>
      <c r="R644" s="4" t="str">
        <f t="shared" si="20"/>
        <v>technology</v>
      </c>
      <c r="S644" s="14">
        <f>Table1[[#This Row],[Date Ended Conversion]]+Table1[[#This Row],[Date Ended Conversion]]</f>
        <v>84471.302638888883</v>
      </c>
      <c r="T644" s="14">
        <f t="shared" si="21"/>
        <v>42235.651319444441</v>
      </c>
    </row>
    <row r="645" spans="1:20" ht="54" hidden="1" x14ac:dyDescent="0.6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>(Table1[[#This Row],[pledged]]/Table1[[#This Row],[goal]])*100</f>
        <v>105.80799999999999</v>
      </c>
      <c r="P645" s="9">
        <f>Table1[[#This Row],[pledged]]/Table1[[#This Row],[backers_count]]</f>
        <v>174.02631578947367</v>
      </c>
      <c r="Q645" s="4" t="str">
        <f>MID(Table1[[#This Row],[Category and Sub-Category]],SEARCH("/", N645) +1, 20)</f>
        <v>wearables</v>
      </c>
      <c r="R645" s="4" t="str">
        <f t="shared" si="20"/>
        <v>technology</v>
      </c>
      <c r="S645" s="14">
        <f>Table1[[#This Row],[Date Ended Conversion]]+Table1[[#This Row],[Date Ended Conversion]]</f>
        <v>84311.284143518511</v>
      </c>
      <c r="T645" s="14">
        <f t="shared" si="21"/>
        <v>42155.642071759255</v>
      </c>
    </row>
    <row r="646" spans="1:20" ht="72" hidden="1" x14ac:dyDescent="0.6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>(Table1[[#This Row],[pledged]]/Table1[[#This Row],[goal]])*100</f>
        <v>300.11791999999997</v>
      </c>
      <c r="P646" s="9">
        <f>Table1[[#This Row],[pledged]]/Table1[[#This Row],[backers_count]]</f>
        <v>73.486268364348675</v>
      </c>
      <c r="Q646" s="4" t="str">
        <f>MID(Table1[[#This Row],[Category and Sub-Category]],SEARCH("/", N646) +1, 20)</f>
        <v>wearables</v>
      </c>
      <c r="R646" s="4" t="str">
        <f t="shared" si="20"/>
        <v>technology</v>
      </c>
      <c r="S646" s="14">
        <f>Table1[[#This Row],[Date Ended Conversion]]+Table1[[#This Row],[Date Ended Conversion]]</f>
        <v>83882.083333333328</v>
      </c>
      <c r="T646" s="14">
        <f t="shared" si="21"/>
        <v>41941.041666666664</v>
      </c>
    </row>
    <row r="647" spans="1:20" ht="36" hidden="1" x14ac:dyDescent="0.6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>(Table1[[#This Row],[pledged]]/Table1[[#This Row],[goal]])*100</f>
        <v>278.7</v>
      </c>
      <c r="P647" s="9">
        <f>Table1[[#This Row],[pledged]]/Table1[[#This Row],[backers_count]]</f>
        <v>23.518987341772153</v>
      </c>
      <c r="Q647" s="4" t="str">
        <f>MID(Table1[[#This Row],[Category and Sub-Category]],SEARCH("/", N647) +1, 20)</f>
        <v>wearables</v>
      </c>
      <c r="R647" s="4" t="str">
        <f t="shared" si="20"/>
        <v>technology</v>
      </c>
      <c r="S647" s="14">
        <f>Table1[[#This Row],[Date Ended Conversion]]+Table1[[#This Row],[Date Ended Conversion]]</f>
        <v>85188.052638888883</v>
      </c>
      <c r="T647" s="14">
        <f t="shared" si="21"/>
        <v>42594.026319444441</v>
      </c>
    </row>
    <row r="648" spans="1:20" ht="72" hidden="1" x14ac:dyDescent="0.6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>(Table1[[#This Row],[pledged]]/Table1[[#This Row],[goal]])*100</f>
        <v>131.87625</v>
      </c>
      <c r="P648" s="9">
        <f>Table1[[#This Row],[pledged]]/Table1[[#This Row],[backers_count]]</f>
        <v>39.074444444444445</v>
      </c>
      <c r="Q648" s="4" t="str">
        <f>MID(Table1[[#This Row],[Category and Sub-Category]],SEARCH("/", N648) +1, 20)</f>
        <v>wearables</v>
      </c>
      <c r="R648" s="4" t="str">
        <f t="shared" si="20"/>
        <v>technology</v>
      </c>
      <c r="S648" s="14">
        <f>Table1[[#This Row],[Date Ended Conversion]]+Table1[[#This Row],[Date Ended Conversion]]</f>
        <v>83725.705254629633</v>
      </c>
      <c r="T648" s="14">
        <f t="shared" si="21"/>
        <v>41862.852627314816</v>
      </c>
    </row>
    <row r="649" spans="1:20" ht="72" hidden="1" x14ac:dyDescent="0.6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>(Table1[[#This Row],[pledged]]/Table1[[#This Row],[goal]])*100</f>
        <v>107.05</v>
      </c>
      <c r="P649" s="9">
        <f>Table1[[#This Row],[pledged]]/Table1[[#This Row],[backers_count]]</f>
        <v>125.94117647058823</v>
      </c>
      <c r="Q649" s="4" t="str">
        <f>MID(Table1[[#This Row],[Category and Sub-Category]],SEARCH("/", N649) +1, 20)</f>
        <v>wearables</v>
      </c>
      <c r="R649" s="4" t="str">
        <f t="shared" si="20"/>
        <v>technology</v>
      </c>
      <c r="S649" s="14">
        <f>Table1[[#This Row],[Date Ended Conversion]]+Table1[[#This Row],[Date Ended Conversion]]</f>
        <v>84893.452523148153</v>
      </c>
      <c r="T649" s="14">
        <f t="shared" si="21"/>
        <v>42446.726261574076</v>
      </c>
    </row>
    <row r="650" spans="1:20" ht="36" hidden="1" x14ac:dyDescent="0.6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>(Table1[[#This Row],[pledged]]/Table1[[#This Row],[goal]])*100</f>
        <v>126.82285714285715</v>
      </c>
      <c r="P650" s="9">
        <f>Table1[[#This Row],[pledged]]/Table1[[#This Row],[backers_count]]</f>
        <v>1644</v>
      </c>
      <c r="Q650" s="4" t="str">
        <f>MID(Table1[[#This Row],[Category and Sub-Category]],SEARCH("/", N650) +1, 20)</f>
        <v>wearables</v>
      </c>
      <c r="R650" s="4" t="str">
        <f t="shared" si="20"/>
        <v>technology</v>
      </c>
      <c r="S650" s="14">
        <f>Table1[[#This Row],[Date Ended Conversion]]+Table1[[#This Row],[Date Ended Conversion]]</f>
        <v>83853.386759259258</v>
      </c>
      <c r="T650" s="14">
        <f t="shared" si="21"/>
        <v>41926.693379629629</v>
      </c>
    </row>
    <row r="651" spans="1:20" ht="72" hidden="1" x14ac:dyDescent="0.6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>(Table1[[#This Row],[pledged]]/Table1[[#This Row],[goal]])*100</f>
        <v>139.96</v>
      </c>
      <c r="P651" s="9">
        <f>Table1[[#This Row],[pledged]]/Table1[[#This Row],[backers_count]]</f>
        <v>42.670731707317074</v>
      </c>
      <c r="Q651" s="4" t="str">
        <f>MID(Table1[[#This Row],[Category and Sub-Category]],SEARCH("/", N651) +1, 20)</f>
        <v>wearables</v>
      </c>
      <c r="R651" s="4" t="str">
        <f t="shared" si="20"/>
        <v>technology</v>
      </c>
      <c r="S651" s="14">
        <f>Table1[[#This Row],[Date Ended Conversion]]+Table1[[#This Row],[Date Ended Conversion]]</f>
        <v>83797.824374999997</v>
      </c>
      <c r="T651" s="14">
        <f t="shared" si="21"/>
        <v>41898.912187499998</v>
      </c>
    </row>
    <row r="652" spans="1:20" ht="72" hidden="1" x14ac:dyDescent="0.6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>(Table1[[#This Row],[pledged]]/Table1[[#This Row],[goal]])*100</f>
        <v>112.4</v>
      </c>
      <c r="P652" s="9">
        <f>Table1[[#This Row],[pledged]]/Table1[[#This Row],[backers_count]]</f>
        <v>35.125</v>
      </c>
      <c r="Q652" s="4" t="str">
        <f>MID(Table1[[#This Row],[Category and Sub-Category]],SEARCH("/", N652) +1, 20)</f>
        <v>wearables</v>
      </c>
      <c r="R652" s="4" t="str">
        <f t="shared" si="20"/>
        <v>technology</v>
      </c>
      <c r="S652" s="14">
        <f>Table1[[#This Row],[Date Ended Conversion]]+Table1[[#This Row],[Date Ended Conversion]]</f>
        <v>83984.157037037046</v>
      </c>
      <c r="T652" s="14">
        <f t="shared" si="21"/>
        <v>41992.078518518523</v>
      </c>
    </row>
    <row r="653" spans="1:20" ht="72" hidden="1" x14ac:dyDescent="0.6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>(Table1[[#This Row],[pledged]]/Table1[[#This Row],[goal]])*100</f>
        <v>100.52799999999999</v>
      </c>
      <c r="P653" s="9">
        <f>Table1[[#This Row],[pledged]]/Table1[[#This Row],[backers_count]]</f>
        <v>239.35238095238094</v>
      </c>
      <c r="Q653" s="4" t="str">
        <f>MID(Table1[[#This Row],[Category and Sub-Category]],SEARCH("/", N653) +1, 20)</f>
        <v>wearables</v>
      </c>
      <c r="R653" s="4" t="str">
        <f t="shared" si="20"/>
        <v>technology</v>
      </c>
      <c r="S653" s="14">
        <f>Table1[[#This Row],[Date Ended Conversion]]+Table1[[#This Row],[Date Ended Conversion]]</f>
        <v>83972.03497685185</v>
      </c>
      <c r="T653" s="14">
        <f t="shared" si="21"/>
        <v>41986.017488425925</v>
      </c>
    </row>
    <row r="654" spans="1:20" ht="72" hidden="1" x14ac:dyDescent="0.6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>(Table1[[#This Row],[pledged]]/Table1[[#This Row],[goal]])*100</f>
        <v>100.46666666666665</v>
      </c>
      <c r="P654" s="9">
        <f>Table1[[#This Row],[pledged]]/Table1[[#This Row],[backers_count]]</f>
        <v>107.64285714285714</v>
      </c>
      <c r="Q654" s="4" t="str">
        <f>MID(Table1[[#This Row],[Category and Sub-Category]],SEARCH("/", N654) +1, 20)</f>
        <v>wearables</v>
      </c>
      <c r="R654" s="4" t="str">
        <f t="shared" si="20"/>
        <v>technology</v>
      </c>
      <c r="S654" s="14">
        <f>Table1[[#This Row],[Date Ended Conversion]]+Table1[[#This Row],[Date Ended Conversion]]</f>
        <v>85411.464120370365</v>
      </c>
      <c r="T654" s="14">
        <f t="shared" si="21"/>
        <v>42705.732060185182</v>
      </c>
    </row>
    <row r="655" spans="1:20" ht="72" hidden="1" x14ac:dyDescent="0.6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>(Table1[[#This Row],[pledged]]/Table1[[#This Row],[goal]])*100</f>
        <v>141.446</v>
      </c>
      <c r="P655" s="9">
        <f>Table1[[#This Row],[pledged]]/Table1[[#This Row],[backers_count]]</f>
        <v>95.830623306233065</v>
      </c>
      <c r="Q655" s="4" t="str">
        <f>MID(Table1[[#This Row],[Category and Sub-Category]],SEARCH("/", N655) +1, 20)</f>
        <v>wearables</v>
      </c>
      <c r="R655" s="4" t="str">
        <f t="shared" si="20"/>
        <v>technology</v>
      </c>
      <c r="S655" s="14">
        <f>Table1[[#This Row],[Date Ended Conversion]]+Table1[[#This Row],[Date Ended Conversion]]</f>
        <v>84473.237037037034</v>
      </c>
      <c r="T655" s="14">
        <f t="shared" si="21"/>
        <v>42236.618518518517</v>
      </c>
    </row>
    <row r="656" spans="1:20" ht="72" hidden="1" x14ac:dyDescent="0.6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>(Table1[[#This Row],[pledged]]/Table1[[#This Row],[goal]])*100</f>
        <v>267.29166666666669</v>
      </c>
      <c r="P656" s="9">
        <f>Table1[[#This Row],[pledged]]/Table1[[#This Row],[backers_count]]</f>
        <v>31.663376110562684</v>
      </c>
      <c r="Q656" s="4" t="str">
        <f>MID(Table1[[#This Row],[Category and Sub-Category]],SEARCH("/", N656) +1, 20)</f>
        <v>wearables</v>
      </c>
      <c r="R656" s="4" t="str">
        <f t="shared" si="20"/>
        <v>technology</v>
      </c>
      <c r="S656" s="14">
        <f>Table1[[#This Row],[Date Ended Conversion]]+Table1[[#This Row],[Date Ended Conversion]]</f>
        <v>84387.914652777778</v>
      </c>
      <c r="T656" s="14">
        <f t="shared" si="21"/>
        <v>42193.957326388889</v>
      </c>
    </row>
    <row r="657" spans="1:20" ht="54" hidden="1" x14ac:dyDescent="0.6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>(Table1[[#This Row],[pledged]]/Table1[[#This Row],[goal]])*100</f>
        <v>146.88749999999999</v>
      </c>
      <c r="P657" s="9">
        <f>Table1[[#This Row],[pledged]]/Table1[[#This Row],[backers_count]]</f>
        <v>42.886861313868614</v>
      </c>
      <c r="Q657" s="4" t="str">
        <f>MID(Table1[[#This Row],[Category and Sub-Category]],SEARCH("/", N657) +1, 20)</f>
        <v>wearables</v>
      </c>
      <c r="R657" s="4" t="str">
        <f t="shared" si="20"/>
        <v>technology</v>
      </c>
      <c r="S657" s="14">
        <f>Table1[[#This Row],[Date Ended Conversion]]+Table1[[#This Row],[Date Ended Conversion]]</f>
        <v>84151.831296296295</v>
      </c>
      <c r="T657" s="14">
        <f t="shared" si="21"/>
        <v>42075.915648148148</v>
      </c>
    </row>
    <row r="658" spans="1:20" ht="72" hidden="1" x14ac:dyDescent="0.6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>(Table1[[#This Row],[pledged]]/Table1[[#This Row],[goal]])*100</f>
        <v>213.56</v>
      </c>
      <c r="P658" s="9">
        <f>Table1[[#This Row],[pledged]]/Table1[[#This Row],[backers_count]]</f>
        <v>122.73563218390805</v>
      </c>
      <c r="Q658" s="4" t="str">
        <f>MID(Table1[[#This Row],[Category and Sub-Category]],SEARCH("/", N658) +1, 20)</f>
        <v>wearables</v>
      </c>
      <c r="R658" s="4" t="str">
        <f t="shared" si="20"/>
        <v>technology</v>
      </c>
      <c r="S658" s="14">
        <f>Table1[[#This Row],[Date Ended Conversion]]+Table1[[#This Row],[Date Ended Conversion]]</f>
        <v>84955.525902777765</v>
      </c>
      <c r="T658" s="14">
        <f t="shared" si="21"/>
        <v>42477.762951388882</v>
      </c>
    </row>
    <row r="659" spans="1:20" ht="90" hidden="1" x14ac:dyDescent="0.6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>(Table1[[#This Row],[pledged]]/Table1[[#This Row],[goal]])*100</f>
        <v>125.69999999999999</v>
      </c>
      <c r="P659" s="9">
        <f>Table1[[#This Row],[pledged]]/Table1[[#This Row],[backers_count]]</f>
        <v>190.45454545454547</v>
      </c>
      <c r="Q659" s="4" t="str">
        <f>MID(Table1[[#This Row],[Category and Sub-Category]],SEARCH("/", N659) +1, 20)</f>
        <v>wearables</v>
      </c>
      <c r="R659" s="4" t="str">
        <f t="shared" si="20"/>
        <v>technology</v>
      </c>
      <c r="S659" s="14">
        <f>Table1[[#This Row],[Date Ended Conversion]]+Table1[[#This Row],[Date Ended Conversion]]</f>
        <v>84723.691481481481</v>
      </c>
      <c r="T659" s="14">
        <f t="shared" si="21"/>
        <v>42361.84574074074</v>
      </c>
    </row>
    <row r="660" spans="1:20" ht="72" hidden="1" x14ac:dyDescent="0.6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>(Table1[[#This Row],[pledged]]/Table1[[#This Row],[goal]])*100</f>
        <v>104.46206037108834</v>
      </c>
      <c r="P660" s="9">
        <f>Table1[[#This Row],[pledged]]/Table1[[#This Row],[backers_count]]</f>
        <v>109.33695652173913</v>
      </c>
      <c r="Q660" s="4" t="str">
        <f>MID(Table1[[#This Row],[Category and Sub-Category]],SEARCH("/", N660) +1, 20)</f>
        <v>wearables</v>
      </c>
      <c r="R660" s="4" t="str">
        <f t="shared" si="20"/>
        <v>technology</v>
      </c>
      <c r="S660" s="14">
        <f>Table1[[#This Row],[Date Ended Conversion]]+Table1[[#This Row],[Date Ended Conversion]]</f>
        <v>84423.5</v>
      </c>
      <c r="T660" s="14">
        <f t="shared" si="21"/>
        <v>42211.75</v>
      </c>
    </row>
    <row r="661" spans="1:20" ht="18" hidden="1" x14ac:dyDescent="0.6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>(Table1[[#This Row],[pledged]]/Table1[[#This Row],[goal]])*100</f>
        <v>100.56666666666668</v>
      </c>
      <c r="P661" s="9">
        <f>Table1[[#This Row],[pledged]]/Table1[[#This Row],[backers_count]]</f>
        <v>143.66666666666666</v>
      </c>
      <c r="Q661" s="4" t="str">
        <f>MID(Table1[[#This Row],[Category and Sub-Category]],SEARCH("/", N661) +1, 20)</f>
        <v>wearables</v>
      </c>
      <c r="R661" s="4" t="str">
        <f t="shared" si="20"/>
        <v>technology</v>
      </c>
      <c r="S661" s="14">
        <f>Table1[[#This Row],[Date Ended Conversion]]+Table1[[#This Row],[Date Ended Conversion]]</f>
        <v>84479.187384259261</v>
      </c>
      <c r="T661" s="14">
        <f t="shared" si="21"/>
        <v>42239.593692129631</v>
      </c>
    </row>
    <row r="662" spans="1:20" ht="72" hidden="1" x14ac:dyDescent="0.6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>(Table1[[#This Row],[pledged]]/Table1[[#This Row],[goal]])*100</f>
        <v>3.0579999999999998</v>
      </c>
      <c r="P662" s="9">
        <f>Table1[[#This Row],[pledged]]/Table1[[#This Row],[backers_count]]</f>
        <v>84.944444444444443</v>
      </c>
      <c r="Q662" s="4" t="str">
        <f>MID(Table1[[#This Row],[Category and Sub-Category]],SEARCH("/", N662) +1, 20)</f>
        <v>wearables</v>
      </c>
      <c r="R662" s="4" t="str">
        <f t="shared" si="20"/>
        <v>technology</v>
      </c>
      <c r="S662" s="14">
        <f>Table1[[#This Row],[Date Ended Conversion]]+Table1[[#This Row],[Date Ended Conversion]]</f>
        <v>83905.566643518527</v>
      </c>
      <c r="T662" s="14">
        <f t="shared" si="21"/>
        <v>41952.783321759263</v>
      </c>
    </row>
    <row r="663" spans="1:20" ht="72" hidden="1" x14ac:dyDescent="0.6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>(Table1[[#This Row],[pledged]]/Table1[[#This Row],[goal]])*100</f>
        <v>0.95</v>
      </c>
      <c r="P663" s="9">
        <f>Table1[[#This Row],[pledged]]/Table1[[#This Row],[backers_count]]</f>
        <v>10.555555555555555</v>
      </c>
      <c r="Q663" s="4" t="str">
        <f>MID(Table1[[#This Row],[Category and Sub-Category]],SEARCH("/", N663) +1, 20)</f>
        <v>wearables</v>
      </c>
      <c r="R663" s="4" t="str">
        <f t="shared" si="20"/>
        <v>technology</v>
      </c>
      <c r="S663" s="14">
        <f>Table1[[#This Row],[Date Ended Conversion]]+Table1[[#This Row],[Date Ended Conversion]]</f>
        <v>85333.290717592594</v>
      </c>
      <c r="T663" s="14">
        <f t="shared" si="21"/>
        <v>42666.645358796297</v>
      </c>
    </row>
    <row r="664" spans="1:20" ht="54" hidden="1" x14ac:dyDescent="0.6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>(Table1[[#This Row],[pledged]]/Table1[[#This Row],[goal]])*100</f>
        <v>0.4</v>
      </c>
      <c r="P664" s="9">
        <f>Table1[[#This Row],[pledged]]/Table1[[#This Row],[backers_count]]</f>
        <v>39</v>
      </c>
      <c r="Q664" s="4" t="str">
        <f>MID(Table1[[#This Row],[Category and Sub-Category]],SEARCH("/", N664) +1, 20)</f>
        <v>wearables</v>
      </c>
      <c r="R664" s="4" t="str">
        <f t="shared" si="20"/>
        <v>technology</v>
      </c>
      <c r="S664" s="14">
        <f>Table1[[#This Row],[Date Ended Conversion]]+Table1[[#This Row],[Date Ended Conversion]]</f>
        <v>84040.87608796297</v>
      </c>
      <c r="T664" s="14">
        <f t="shared" si="21"/>
        <v>42020.438043981485</v>
      </c>
    </row>
    <row r="665" spans="1:20" ht="72" hidden="1" x14ac:dyDescent="0.6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>(Table1[[#This Row],[pledged]]/Table1[[#This Row],[goal]])*100</f>
        <v>0.35000000000000003</v>
      </c>
      <c r="P665" s="9">
        <f>Table1[[#This Row],[pledged]]/Table1[[#This Row],[backers_count]]</f>
        <v>100</v>
      </c>
      <c r="Q665" s="4" t="str">
        <f>MID(Table1[[#This Row],[Category and Sub-Category]],SEARCH("/", N665) +1, 20)</f>
        <v>wearables</v>
      </c>
      <c r="R665" s="4" t="str">
        <f t="shared" si="20"/>
        <v>technology</v>
      </c>
      <c r="S665" s="14">
        <f>Table1[[#This Row],[Date Ended Conversion]]+Table1[[#This Row],[Date Ended Conversion]]</f>
        <v>84407.686481481476</v>
      </c>
      <c r="T665" s="14">
        <f t="shared" si="21"/>
        <v>42203.843240740738</v>
      </c>
    </row>
    <row r="666" spans="1:20" ht="72" hidden="1" x14ac:dyDescent="0.6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>(Table1[[#This Row],[pledged]]/Table1[[#This Row],[goal]])*100</f>
        <v>7.5333333333333332</v>
      </c>
      <c r="P666" s="9">
        <f>Table1[[#This Row],[pledged]]/Table1[[#This Row],[backers_count]]</f>
        <v>31.172413793103448</v>
      </c>
      <c r="Q666" s="4" t="str">
        <f>MID(Table1[[#This Row],[Category and Sub-Category]],SEARCH("/", N666) +1, 20)</f>
        <v>wearables</v>
      </c>
      <c r="R666" s="4" t="str">
        <f t="shared" si="20"/>
        <v>technology</v>
      </c>
      <c r="S666" s="14">
        <f>Table1[[#This Row],[Date Ended Conversion]]+Table1[[#This Row],[Date Ended Conversion]]</f>
        <v>84215.332754629635</v>
      </c>
      <c r="T666" s="14">
        <f t="shared" si="21"/>
        <v>42107.666377314818</v>
      </c>
    </row>
    <row r="667" spans="1:20" ht="72" hidden="1" x14ac:dyDescent="0.6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>(Table1[[#This Row],[pledged]]/Table1[[#This Row],[goal]])*100</f>
        <v>18.64</v>
      </c>
      <c r="P667" s="9">
        <f>Table1[[#This Row],[pledged]]/Table1[[#This Row],[backers_count]]</f>
        <v>155.33333333333334</v>
      </c>
      <c r="Q667" s="4" t="str">
        <f>MID(Table1[[#This Row],[Category and Sub-Category]],SEARCH("/", N667) +1, 20)</f>
        <v>wearables</v>
      </c>
      <c r="R667" s="4" t="str">
        <f t="shared" si="20"/>
        <v>technology</v>
      </c>
      <c r="S667" s="14">
        <f>Table1[[#This Row],[Date Ended Conversion]]+Table1[[#This Row],[Date Ended Conversion]]</f>
        <v>85497.422708333324</v>
      </c>
      <c r="T667" s="14">
        <f t="shared" si="21"/>
        <v>42748.711354166662</v>
      </c>
    </row>
    <row r="668" spans="1:20" ht="72" hidden="1" x14ac:dyDescent="0.6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>(Table1[[#This Row],[pledged]]/Table1[[#This Row],[goal]])*100</f>
        <v>4.0000000000000001E-3</v>
      </c>
      <c r="P668" s="9">
        <f>Table1[[#This Row],[pledged]]/Table1[[#This Row],[backers_count]]</f>
        <v>2</v>
      </c>
      <c r="Q668" s="4" t="str">
        <f>MID(Table1[[#This Row],[Category and Sub-Category]],SEARCH("/", N668) +1, 20)</f>
        <v>wearables</v>
      </c>
      <c r="R668" s="4" t="str">
        <f t="shared" si="20"/>
        <v>technology</v>
      </c>
      <c r="S668" s="14">
        <f>Table1[[#This Row],[Date Ended Conversion]]+Table1[[#This Row],[Date Ended Conversion]]</f>
        <v>83737.664305555561</v>
      </c>
      <c r="T668" s="14">
        <f t="shared" si="21"/>
        <v>41868.832152777781</v>
      </c>
    </row>
    <row r="669" spans="1:20" ht="72" hidden="1" x14ac:dyDescent="0.6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>(Table1[[#This Row],[pledged]]/Table1[[#This Row],[goal]])*100</f>
        <v>10.02</v>
      </c>
      <c r="P669" s="9">
        <f>Table1[[#This Row],[pledged]]/Table1[[#This Row],[backers_count]]</f>
        <v>178.92857142857142</v>
      </c>
      <c r="Q669" s="4" t="str">
        <f>MID(Table1[[#This Row],[Category and Sub-Category]],SEARCH("/", N669) +1, 20)</f>
        <v>wearables</v>
      </c>
      <c r="R669" s="4" t="str">
        <f t="shared" si="20"/>
        <v>technology</v>
      </c>
      <c r="S669" s="14">
        <f>Table1[[#This Row],[Date Ended Conversion]]+Table1[[#This Row],[Date Ended Conversion]]</f>
        <v>85344.746828703705</v>
      </c>
      <c r="T669" s="14">
        <f t="shared" si="21"/>
        <v>42672.373414351852</v>
      </c>
    </row>
    <row r="670" spans="1:20" ht="72" hidden="1" x14ac:dyDescent="0.6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>(Table1[[#This Row],[pledged]]/Table1[[#This Row],[goal]])*100</f>
        <v>4.5600000000000005</v>
      </c>
      <c r="P670" s="9">
        <f>Table1[[#This Row],[pledged]]/Table1[[#This Row],[backers_count]]</f>
        <v>27.36</v>
      </c>
      <c r="Q670" s="4" t="str">
        <f>MID(Table1[[#This Row],[Category and Sub-Category]],SEARCH("/", N670) +1, 20)</f>
        <v>wearables</v>
      </c>
      <c r="R670" s="4" t="str">
        <f t="shared" si="20"/>
        <v>technology</v>
      </c>
      <c r="S670" s="14">
        <f>Table1[[#This Row],[Date Ended Conversion]]+Table1[[#This Row],[Date Ended Conversion]]</f>
        <v>84271.662546296298</v>
      </c>
      <c r="T670" s="14">
        <f t="shared" si="21"/>
        <v>42135.831273148149</v>
      </c>
    </row>
    <row r="671" spans="1:20" ht="72" hidden="1" x14ac:dyDescent="0.6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>(Table1[[#This Row],[pledged]]/Table1[[#This Row],[goal]])*100</f>
        <v>21.5075</v>
      </c>
      <c r="P671" s="9">
        <f>Table1[[#This Row],[pledged]]/Table1[[#This Row],[backers_count]]</f>
        <v>1536.25</v>
      </c>
      <c r="Q671" s="4" t="str">
        <f>MID(Table1[[#This Row],[Category and Sub-Category]],SEARCH("/", N671) +1, 20)</f>
        <v>wearables</v>
      </c>
      <c r="R671" s="4" t="str">
        <f t="shared" si="20"/>
        <v>technology</v>
      </c>
      <c r="S671" s="14">
        <f>Table1[[#This Row],[Date Ended Conversion]]+Table1[[#This Row],[Date Ended Conversion]]</f>
        <v>85115.251342592586</v>
      </c>
      <c r="T671" s="14">
        <f t="shared" si="21"/>
        <v>42557.625671296293</v>
      </c>
    </row>
    <row r="672" spans="1:20" ht="72" hidden="1" x14ac:dyDescent="0.6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>(Table1[[#This Row],[pledged]]/Table1[[#This Row],[goal]])*100</f>
        <v>29.276666666666667</v>
      </c>
      <c r="P672" s="9">
        <f>Table1[[#This Row],[pledged]]/Table1[[#This Row],[backers_count]]</f>
        <v>84.99677419354839</v>
      </c>
      <c r="Q672" s="4" t="str">
        <f>MID(Table1[[#This Row],[Category and Sub-Category]],SEARCH("/", N672) +1, 20)</f>
        <v>wearables</v>
      </c>
      <c r="R672" s="4" t="str">
        <f t="shared" si="20"/>
        <v>technology</v>
      </c>
      <c r="S672" s="14">
        <f>Table1[[#This Row],[Date Ended Conversion]]+Table1[[#This Row],[Date Ended Conversion]]</f>
        <v>85080.680555555562</v>
      </c>
      <c r="T672" s="14">
        <f t="shared" si="21"/>
        <v>42540.340277777781</v>
      </c>
    </row>
    <row r="673" spans="1:20" ht="72" hidden="1" x14ac:dyDescent="0.6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>(Table1[[#This Row],[pledged]]/Table1[[#This Row],[goal]])*100</f>
        <v>39.426666666666662</v>
      </c>
      <c r="P673" s="9">
        <f>Table1[[#This Row],[pledged]]/Table1[[#This Row],[backers_count]]</f>
        <v>788.5333333333333</v>
      </c>
      <c r="Q673" s="4" t="str">
        <f>MID(Table1[[#This Row],[Category and Sub-Category]],SEARCH("/", N673) +1, 20)</f>
        <v>wearables</v>
      </c>
      <c r="R673" s="4" t="str">
        <f t="shared" si="20"/>
        <v>technology</v>
      </c>
      <c r="S673" s="14">
        <f>Table1[[#This Row],[Date Ended Conversion]]+Table1[[#This Row],[Date Ended Conversion]]</f>
        <v>84036.333333333343</v>
      </c>
      <c r="T673" s="14">
        <f t="shared" si="21"/>
        <v>42018.166666666672</v>
      </c>
    </row>
    <row r="674" spans="1:20" ht="72" hidden="1" x14ac:dyDescent="0.6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>(Table1[[#This Row],[pledged]]/Table1[[#This Row],[goal]])*100</f>
        <v>21.628</v>
      </c>
      <c r="P674" s="9">
        <f>Table1[[#This Row],[pledged]]/Table1[[#This Row],[backers_count]]</f>
        <v>50.29767441860465</v>
      </c>
      <c r="Q674" s="4" t="str">
        <f>MID(Table1[[#This Row],[Category and Sub-Category]],SEARCH("/", N674) +1, 20)</f>
        <v>wearables</v>
      </c>
      <c r="R674" s="4" t="str">
        <f t="shared" si="20"/>
        <v>technology</v>
      </c>
      <c r="S674" s="14">
        <f>Table1[[#This Row],[Date Ended Conversion]]+Table1[[#This Row],[Date Ended Conversion]]</f>
        <v>84010.415277777778</v>
      </c>
      <c r="T674" s="14">
        <f t="shared" si="21"/>
        <v>42005.207638888889</v>
      </c>
    </row>
    <row r="675" spans="1:20" ht="72" hidden="1" x14ac:dyDescent="0.6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>(Table1[[#This Row],[pledged]]/Table1[[#This Row],[goal]])*100</f>
        <v>0.20500000000000002</v>
      </c>
      <c r="P675" s="9">
        <f>Table1[[#This Row],[pledged]]/Table1[[#This Row],[backers_count]]</f>
        <v>68.333333333333329</v>
      </c>
      <c r="Q675" s="4" t="str">
        <f>MID(Table1[[#This Row],[Category and Sub-Category]],SEARCH("/", N675) +1, 20)</f>
        <v>wearables</v>
      </c>
      <c r="R675" s="4" t="str">
        <f t="shared" si="20"/>
        <v>technology</v>
      </c>
      <c r="S675" s="14">
        <f>Table1[[#This Row],[Date Ended Conversion]]+Table1[[#This Row],[Date Ended Conversion]]</f>
        <v>83767.680949074071</v>
      </c>
      <c r="T675" s="14">
        <f t="shared" si="21"/>
        <v>41883.840474537035</v>
      </c>
    </row>
    <row r="676" spans="1:20" ht="54" hidden="1" x14ac:dyDescent="0.6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>(Table1[[#This Row],[pledged]]/Table1[[#This Row],[goal]])*100</f>
        <v>0.03</v>
      </c>
      <c r="P676" s="9">
        <f>Table1[[#This Row],[pledged]]/Table1[[#This Row],[backers_count]]</f>
        <v>7.5</v>
      </c>
      <c r="Q676" s="4" t="str">
        <f>MID(Table1[[#This Row],[Category and Sub-Category]],SEARCH("/", N676) +1, 20)</f>
        <v>wearables</v>
      </c>
      <c r="R676" s="4" t="str">
        <f t="shared" si="20"/>
        <v>technology</v>
      </c>
      <c r="S676" s="14">
        <f>Table1[[#This Row],[Date Ended Conversion]]+Table1[[#This Row],[Date Ended Conversion]]</f>
        <v>83726.232106481475</v>
      </c>
      <c r="T676" s="14">
        <f t="shared" si="21"/>
        <v>41863.116053240738</v>
      </c>
    </row>
    <row r="677" spans="1:20" ht="72" hidden="1" x14ac:dyDescent="0.6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>(Table1[[#This Row],[pledged]]/Table1[[#This Row],[goal]])*100</f>
        <v>14.85</v>
      </c>
      <c r="P677" s="9">
        <f>Table1[[#This Row],[pledged]]/Table1[[#This Row],[backers_count]]</f>
        <v>34.269230769230766</v>
      </c>
      <c r="Q677" s="4" t="str">
        <f>MID(Table1[[#This Row],[Category and Sub-Category]],SEARCH("/", N677) +1, 20)</f>
        <v>wearables</v>
      </c>
      <c r="R677" s="4" t="str">
        <f t="shared" si="20"/>
        <v>technology</v>
      </c>
      <c r="S677" s="14">
        <f>Table1[[#This Row],[Date Ended Conversion]]+Table1[[#This Row],[Date Ended Conversion]]</f>
        <v>84010.58194444445</v>
      </c>
      <c r="T677" s="14">
        <f t="shared" si="21"/>
        <v>42005.290972222225</v>
      </c>
    </row>
    <row r="678" spans="1:20" ht="72" hidden="1" x14ac:dyDescent="0.6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>(Table1[[#This Row],[pledged]]/Table1[[#This Row],[goal]])*100</f>
        <v>1.4710000000000001</v>
      </c>
      <c r="P678" s="9">
        <f>Table1[[#This Row],[pledged]]/Table1[[#This Row],[backers_count]]</f>
        <v>61.291666666666664</v>
      </c>
      <c r="Q678" s="4" t="str">
        <f>MID(Table1[[#This Row],[Category and Sub-Category]],SEARCH("/", N678) +1, 20)</f>
        <v>wearables</v>
      </c>
      <c r="R678" s="4" t="str">
        <f t="shared" si="20"/>
        <v>technology</v>
      </c>
      <c r="S678" s="14">
        <f>Table1[[#This Row],[Date Ended Conversion]]+Table1[[#This Row],[Date Ended Conversion]]</f>
        <v>84085.536597222235</v>
      </c>
      <c r="T678" s="14">
        <f t="shared" si="21"/>
        <v>42042.768298611118</v>
      </c>
    </row>
    <row r="679" spans="1:20" ht="90" hidden="1" x14ac:dyDescent="0.6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>(Table1[[#This Row],[pledged]]/Table1[[#This Row],[goal]])*100</f>
        <v>25.584</v>
      </c>
      <c r="P679" s="9">
        <f>Table1[[#This Row],[pledged]]/Table1[[#This Row],[backers_count]]</f>
        <v>133.25</v>
      </c>
      <c r="Q679" s="4" t="str">
        <f>MID(Table1[[#This Row],[Category and Sub-Category]],SEARCH("/", N679) +1, 20)</f>
        <v>wearables</v>
      </c>
      <c r="R679" s="4" t="str">
        <f t="shared" si="20"/>
        <v>technology</v>
      </c>
      <c r="S679" s="14">
        <f>Table1[[#This Row],[Date Ended Conversion]]+Table1[[#This Row],[Date Ended Conversion]]</f>
        <v>85098.807754629626</v>
      </c>
      <c r="T679" s="14">
        <f t="shared" si="21"/>
        <v>42549.403877314813</v>
      </c>
    </row>
    <row r="680" spans="1:20" ht="72" hidden="1" x14ac:dyDescent="0.6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>(Table1[[#This Row],[pledged]]/Table1[[#This Row],[goal]])*100</f>
        <v>3.8206896551724134</v>
      </c>
      <c r="P680" s="9">
        <f>Table1[[#This Row],[pledged]]/Table1[[#This Row],[backers_count]]</f>
        <v>65.17647058823529</v>
      </c>
      <c r="Q680" s="4" t="str">
        <f>MID(Table1[[#This Row],[Category and Sub-Category]],SEARCH("/", N680) +1, 20)</f>
        <v>wearables</v>
      </c>
      <c r="R680" s="4" t="str">
        <f t="shared" si="20"/>
        <v>technology</v>
      </c>
      <c r="S680" s="14">
        <f>Table1[[#This Row],[Date Ended Conversion]]+Table1[[#This Row],[Date Ended Conversion]]</f>
        <v>85022.753194444434</v>
      </c>
      <c r="T680" s="14">
        <f t="shared" si="21"/>
        <v>42511.376597222217</v>
      </c>
    </row>
    <row r="681" spans="1:20" ht="72" hidden="1" x14ac:dyDescent="0.6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>(Table1[[#This Row],[pledged]]/Table1[[#This Row],[goal]])*100</f>
        <v>15.485964912280703</v>
      </c>
      <c r="P681" s="9">
        <f>Table1[[#This Row],[pledged]]/Table1[[#This Row],[backers_count]]</f>
        <v>93.90425531914893</v>
      </c>
      <c r="Q681" s="4" t="str">
        <f>MID(Table1[[#This Row],[Category and Sub-Category]],SEARCH("/", N681) +1, 20)</f>
        <v>wearables</v>
      </c>
      <c r="R681" s="4" t="str">
        <f t="shared" si="20"/>
        <v>technology</v>
      </c>
      <c r="S681" s="14">
        <f>Table1[[#This Row],[Date Ended Conversion]]+Table1[[#This Row],[Date Ended Conversion]]</f>
        <v>85233.391412037046</v>
      </c>
      <c r="T681" s="14">
        <f t="shared" si="21"/>
        <v>42616.695706018523</v>
      </c>
    </row>
    <row r="682" spans="1:20" ht="72" hidden="1" x14ac:dyDescent="0.6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>(Table1[[#This Row],[pledged]]/Table1[[#This Row],[goal]])*100</f>
        <v>25.912000000000003</v>
      </c>
      <c r="P682" s="9">
        <f>Table1[[#This Row],[pledged]]/Table1[[#This Row],[backers_count]]</f>
        <v>150.65116279069767</v>
      </c>
      <c r="Q682" s="4" t="str">
        <f>MID(Table1[[#This Row],[Category and Sub-Category]],SEARCH("/", N682) +1, 20)</f>
        <v>wearables</v>
      </c>
      <c r="R682" s="4" t="str">
        <f t="shared" si="20"/>
        <v>technology</v>
      </c>
      <c r="S682" s="14">
        <f>Table1[[#This Row],[Date Ended Conversion]]+Table1[[#This Row],[Date Ended Conversion]]</f>
        <v>83799.003032407403</v>
      </c>
      <c r="T682" s="14">
        <f t="shared" si="21"/>
        <v>41899.501516203702</v>
      </c>
    </row>
    <row r="683" spans="1:20" ht="72" hidden="1" x14ac:dyDescent="0.6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>(Table1[[#This Row],[pledged]]/Table1[[#This Row],[goal]])*100</f>
        <v>0.04</v>
      </c>
      <c r="P683" s="9">
        <f>Table1[[#This Row],[pledged]]/Table1[[#This Row],[backers_count]]</f>
        <v>1</v>
      </c>
      <c r="Q683" s="4" t="str">
        <f>MID(Table1[[#This Row],[Category and Sub-Category]],SEARCH("/", N683) +1, 20)</f>
        <v>wearables</v>
      </c>
      <c r="R683" s="4" t="str">
        <f t="shared" si="20"/>
        <v>technology</v>
      </c>
      <c r="S683" s="14">
        <f>Table1[[#This Row],[Date Ended Conversion]]+Table1[[#This Row],[Date Ended Conversion]]</f>
        <v>85339.611203703709</v>
      </c>
      <c r="T683" s="14">
        <f t="shared" si="21"/>
        <v>42669.805601851855</v>
      </c>
    </row>
    <row r="684" spans="1:20" ht="72" hidden="1" x14ac:dyDescent="0.6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>(Table1[[#This Row],[pledged]]/Table1[[#This Row],[goal]])*100</f>
        <v>0.106</v>
      </c>
      <c r="P684" s="9">
        <f>Table1[[#This Row],[pledged]]/Table1[[#This Row],[backers_count]]</f>
        <v>13.25</v>
      </c>
      <c r="Q684" s="4" t="str">
        <f>MID(Table1[[#This Row],[Category and Sub-Category]],SEARCH("/", N684) +1, 20)</f>
        <v>wearables</v>
      </c>
      <c r="R684" s="4" t="str">
        <f t="shared" si="20"/>
        <v>technology</v>
      </c>
      <c r="S684" s="14">
        <f>Table1[[#This Row],[Date Ended Conversion]]+Table1[[#This Row],[Date Ended Conversion]]</f>
        <v>85617.447268518532</v>
      </c>
      <c r="T684" s="14">
        <f t="shared" si="21"/>
        <v>42808.723634259266</v>
      </c>
    </row>
    <row r="685" spans="1:20" ht="90" hidden="1" x14ac:dyDescent="0.6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>(Table1[[#This Row],[pledged]]/Table1[[#This Row],[goal]])*100</f>
        <v>0.85142857142857142</v>
      </c>
      <c r="P685" s="9">
        <f>Table1[[#This Row],[pledged]]/Table1[[#This Row],[backers_count]]</f>
        <v>99.333333333333329</v>
      </c>
      <c r="Q685" s="4" t="str">
        <f>MID(Table1[[#This Row],[Category and Sub-Category]],SEARCH("/", N685) +1, 20)</f>
        <v>wearables</v>
      </c>
      <c r="R685" s="4" t="str">
        <f t="shared" si="20"/>
        <v>technology</v>
      </c>
      <c r="S685" s="14">
        <f>Table1[[#This Row],[Date Ended Conversion]]+Table1[[#This Row],[Date Ended Conversion]]</f>
        <v>85349.800092592603</v>
      </c>
      <c r="T685" s="14">
        <f t="shared" si="21"/>
        <v>42674.900046296301</v>
      </c>
    </row>
    <row r="686" spans="1:20" ht="36" hidden="1" x14ac:dyDescent="0.6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>(Table1[[#This Row],[pledged]]/Table1[[#This Row],[goal]])*100</f>
        <v>7.4837500000000006</v>
      </c>
      <c r="P686" s="9">
        <f>Table1[[#This Row],[pledged]]/Table1[[#This Row],[backers_count]]</f>
        <v>177.39259259259259</v>
      </c>
      <c r="Q686" s="4" t="str">
        <f>MID(Table1[[#This Row],[Category and Sub-Category]],SEARCH("/", N686) +1, 20)</f>
        <v>wearables</v>
      </c>
      <c r="R686" s="4" t="str">
        <f t="shared" si="20"/>
        <v>technology</v>
      </c>
      <c r="S686" s="14">
        <f>Table1[[#This Row],[Date Ended Conversion]]+Table1[[#This Row],[Date Ended Conversion]]</f>
        <v>83690.25</v>
      </c>
      <c r="T686" s="14">
        <f t="shared" si="21"/>
        <v>41845.125</v>
      </c>
    </row>
    <row r="687" spans="1:20" ht="72" hidden="1" x14ac:dyDescent="0.6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>(Table1[[#This Row],[pledged]]/Table1[[#This Row],[goal]])*100</f>
        <v>27.650000000000002</v>
      </c>
      <c r="P687" s="9">
        <f>Table1[[#This Row],[pledged]]/Table1[[#This Row],[backers_count]]</f>
        <v>55.3</v>
      </c>
      <c r="Q687" s="4" t="str">
        <f>MID(Table1[[#This Row],[Category and Sub-Category]],SEARCH("/", N687) +1, 20)</f>
        <v>wearables</v>
      </c>
      <c r="R687" s="4" t="str">
        <f t="shared" si="20"/>
        <v>technology</v>
      </c>
      <c r="S687" s="14">
        <f>Table1[[#This Row],[Date Ended Conversion]]+Table1[[#This Row],[Date Ended Conversion]]</f>
        <v>84033.733148148138</v>
      </c>
      <c r="T687" s="14">
        <f t="shared" si="21"/>
        <v>42016.866574074069</v>
      </c>
    </row>
    <row r="688" spans="1:20" ht="72" hidden="1" x14ac:dyDescent="0.6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>(Table1[[#This Row],[pledged]]/Table1[[#This Row],[goal]])*100</f>
        <v>0</v>
      </c>
      <c r="P688" s="9" t="e">
        <f>Table1[[#This Row],[pledged]]/Table1[[#This Row],[backers_count]]</f>
        <v>#DIV/0!</v>
      </c>
      <c r="Q688" s="4" t="str">
        <f>MID(Table1[[#This Row],[Category and Sub-Category]],SEARCH("/", N688) +1, 20)</f>
        <v>wearables</v>
      </c>
      <c r="R688" s="4" t="str">
        <f t="shared" si="20"/>
        <v>technology</v>
      </c>
      <c r="S688" s="14">
        <f>Table1[[#This Row],[Date Ended Conversion]]+Table1[[#This Row],[Date Ended Conversion]]</f>
        <v>84439.346527777787</v>
      </c>
      <c r="T688" s="14">
        <f t="shared" si="21"/>
        <v>42219.673263888893</v>
      </c>
    </row>
    <row r="689" spans="1:20" ht="72" hidden="1" x14ac:dyDescent="0.6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>(Table1[[#This Row],[pledged]]/Table1[[#This Row],[goal]])*100</f>
        <v>3.55</v>
      </c>
      <c r="P689" s="9">
        <f>Table1[[#This Row],[pledged]]/Table1[[#This Row],[backers_count]]</f>
        <v>591.66666666666663</v>
      </c>
      <c r="Q689" s="4" t="str">
        <f>MID(Table1[[#This Row],[Category and Sub-Category]],SEARCH("/", N689) +1, 20)</f>
        <v>wearables</v>
      </c>
      <c r="R689" s="4" t="str">
        <f t="shared" si="20"/>
        <v>technology</v>
      </c>
      <c r="S689" s="14">
        <f>Table1[[#This Row],[Date Ended Conversion]]+Table1[[#This Row],[Date Ended Conversion]]</f>
        <v>85543.501226851862</v>
      </c>
      <c r="T689" s="14">
        <f t="shared" si="21"/>
        <v>42771.750613425931</v>
      </c>
    </row>
    <row r="690" spans="1:20" ht="72" hidden="1" x14ac:dyDescent="0.6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>(Table1[[#This Row],[pledged]]/Table1[[#This Row],[goal]])*100</f>
        <v>72.989999999999995</v>
      </c>
      <c r="P690" s="9">
        <f>Table1[[#This Row],[pledged]]/Table1[[#This Row],[backers_count]]</f>
        <v>405.5</v>
      </c>
      <c r="Q690" s="4" t="str">
        <f>MID(Table1[[#This Row],[Category and Sub-Category]],SEARCH("/", N690) +1, 20)</f>
        <v>wearables</v>
      </c>
      <c r="R690" s="4" t="str">
        <f t="shared" si="20"/>
        <v>technology</v>
      </c>
      <c r="S690" s="14">
        <f>Table1[[#This Row],[Date Ended Conversion]]+Table1[[#This Row],[Date Ended Conversion]]</f>
        <v>84584.209560185176</v>
      </c>
      <c r="T690" s="14">
        <f t="shared" si="21"/>
        <v>42292.104780092588</v>
      </c>
    </row>
    <row r="691" spans="1:20" ht="72" hidden="1" x14ac:dyDescent="0.6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>(Table1[[#This Row],[pledged]]/Table1[[#This Row],[goal]])*100</f>
        <v>57.648750000000007</v>
      </c>
      <c r="P691" s="9">
        <f>Table1[[#This Row],[pledged]]/Table1[[#This Row],[backers_count]]</f>
        <v>343.14732142857144</v>
      </c>
      <c r="Q691" s="4" t="str">
        <f>MID(Table1[[#This Row],[Category and Sub-Category]],SEARCH("/", N691) +1, 20)</f>
        <v>wearables</v>
      </c>
      <c r="R691" s="4" t="str">
        <f t="shared" si="20"/>
        <v>technology</v>
      </c>
      <c r="S691" s="14">
        <f>Table1[[#This Row],[Date Ended Conversion]]+Table1[[#This Row],[Date Ended Conversion]]</f>
        <v>85424.415277777778</v>
      </c>
      <c r="T691" s="14">
        <f t="shared" si="21"/>
        <v>42712.207638888889</v>
      </c>
    </row>
    <row r="692" spans="1:20" ht="54" hidden="1" x14ac:dyDescent="0.6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>(Table1[[#This Row],[pledged]]/Table1[[#This Row],[goal]])*100</f>
        <v>12.34</v>
      </c>
      <c r="P692" s="9">
        <f>Table1[[#This Row],[pledged]]/Table1[[#This Row],[backers_count]]</f>
        <v>72.588235294117652</v>
      </c>
      <c r="Q692" s="4" t="str">
        <f>MID(Table1[[#This Row],[Category and Sub-Category]],SEARCH("/", N692) +1, 20)</f>
        <v>wearables</v>
      </c>
      <c r="R692" s="4" t="str">
        <f t="shared" si="20"/>
        <v>technology</v>
      </c>
      <c r="S692" s="14">
        <f>Table1[[#This Row],[Date Ended Conversion]]+Table1[[#This Row],[Date Ended Conversion]]</f>
        <v>85244.5</v>
      </c>
      <c r="T692" s="14">
        <f t="shared" si="21"/>
        <v>42622.25</v>
      </c>
    </row>
    <row r="693" spans="1:20" ht="72" hidden="1" x14ac:dyDescent="0.6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>(Table1[[#This Row],[pledged]]/Table1[[#This Row],[goal]])*100</f>
        <v>0.52</v>
      </c>
      <c r="P693" s="9">
        <f>Table1[[#This Row],[pledged]]/Table1[[#This Row],[backers_count]]</f>
        <v>26</v>
      </c>
      <c r="Q693" s="4" t="str">
        <f>MID(Table1[[#This Row],[Category and Sub-Category]],SEARCH("/", N693) +1, 20)</f>
        <v>wearables</v>
      </c>
      <c r="R693" s="4" t="str">
        <f t="shared" si="20"/>
        <v>technology</v>
      </c>
      <c r="S693" s="14">
        <f>Table1[[#This Row],[Date Ended Conversion]]+Table1[[#This Row],[Date Ended Conversion]]</f>
        <v>84372.056620370364</v>
      </c>
      <c r="T693" s="14">
        <f t="shared" si="21"/>
        <v>42186.028310185182</v>
      </c>
    </row>
    <row r="694" spans="1:20" ht="72" hidden="1" x14ac:dyDescent="0.6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>(Table1[[#This Row],[pledged]]/Table1[[#This Row],[goal]])*100</f>
        <v>6.5299999999999994</v>
      </c>
      <c r="P694" s="9">
        <f>Table1[[#This Row],[pledged]]/Table1[[#This Row],[backers_count]]</f>
        <v>6.4975124378109452</v>
      </c>
      <c r="Q694" s="4" t="str">
        <f>MID(Table1[[#This Row],[Category and Sub-Category]],SEARCH("/", N694) +1, 20)</f>
        <v>wearables</v>
      </c>
      <c r="R694" s="4" t="str">
        <f t="shared" si="20"/>
        <v>technology</v>
      </c>
      <c r="S694" s="14">
        <f>Table1[[#This Row],[Date Ended Conversion]]+Table1[[#This Row],[Date Ended Conversion]]</f>
        <v>85452.75145833334</v>
      </c>
      <c r="T694" s="14">
        <f t="shared" si="21"/>
        <v>42726.37572916667</v>
      </c>
    </row>
    <row r="695" spans="1:20" ht="54" hidden="1" x14ac:dyDescent="0.6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>(Table1[[#This Row],[pledged]]/Table1[[#This Row],[goal]])*100</f>
        <v>35.338000000000001</v>
      </c>
      <c r="P695" s="9">
        <f>Table1[[#This Row],[pledged]]/Table1[[#This Row],[backers_count]]</f>
        <v>119.38513513513513</v>
      </c>
      <c r="Q695" s="4" t="str">
        <f>MID(Table1[[#This Row],[Category and Sub-Category]],SEARCH("/", N695) +1, 20)</f>
        <v>wearables</v>
      </c>
      <c r="R695" s="4" t="str">
        <f t="shared" si="20"/>
        <v>technology</v>
      </c>
      <c r="S695" s="14">
        <f>Table1[[#This Row],[Date Ended Conversion]]+Table1[[#This Row],[Date Ended Conversion]]</f>
        <v>84249.616365740745</v>
      </c>
      <c r="T695" s="14">
        <f t="shared" si="21"/>
        <v>42124.808182870373</v>
      </c>
    </row>
    <row r="696" spans="1:20" ht="72" hidden="1" x14ac:dyDescent="0.6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>(Table1[[#This Row],[pledged]]/Table1[[#This Row],[goal]])*100</f>
        <v>0.39333333333333331</v>
      </c>
      <c r="P696" s="9">
        <f>Table1[[#This Row],[pledged]]/Table1[[#This Row],[backers_count]]</f>
        <v>84.285714285714292</v>
      </c>
      <c r="Q696" s="4" t="str">
        <f>MID(Table1[[#This Row],[Category and Sub-Category]],SEARCH("/", N696) +1, 20)</f>
        <v>wearables</v>
      </c>
      <c r="R696" s="4" t="str">
        <f t="shared" si="20"/>
        <v>technology</v>
      </c>
      <c r="S696" s="14">
        <f>Table1[[#This Row],[Date Ended Conversion]]+Table1[[#This Row],[Date Ended Conversion]]</f>
        <v>85535.32775462963</v>
      </c>
      <c r="T696" s="14">
        <f t="shared" si="21"/>
        <v>42767.663877314815</v>
      </c>
    </row>
    <row r="697" spans="1:20" ht="72" hidden="1" x14ac:dyDescent="0.6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>(Table1[[#This Row],[pledged]]/Table1[[#This Row],[goal]])*100</f>
        <v>1.06</v>
      </c>
      <c r="P697" s="9">
        <f>Table1[[#This Row],[pledged]]/Table1[[#This Row],[backers_count]]</f>
        <v>90.857142857142861</v>
      </c>
      <c r="Q697" s="4" t="str">
        <f>MID(Table1[[#This Row],[Category and Sub-Category]],SEARCH("/", N697) +1, 20)</f>
        <v>wearables</v>
      </c>
      <c r="R697" s="4" t="str">
        <f t="shared" si="20"/>
        <v>technology</v>
      </c>
      <c r="S697" s="14">
        <f>Table1[[#This Row],[Date Ended Conversion]]+Table1[[#This Row],[Date Ended Conversion]]</f>
        <v>83887.042129629626</v>
      </c>
      <c r="T697" s="14">
        <f t="shared" si="21"/>
        <v>41943.521064814813</v>
      </c>
    </row>
    <row r="698" spans="1:20" ht="54" hidden="1" x14ac:dyDescent="0.6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>(Table1[[#This Row],[pledged]]/Table1[[#This Row],[goal]])*100</f>
        <v>5.7142857142857147E-4</v>
      </c>
      <c r="P698" s="9">
        <f>Table1[[#This Row],[pledged]]/Table1[[#This Row],[backers_count]]</f>
        <v>1</v>
      </c>
      <c r="Q698" s="4" t="str">
        <f>MID(Table1[[#This Row],[Category and Sub-Category]],SEARCH("/", N698) +1, 20)</f>
        <v>wearables</v>
      </c>
      <c r="R698" s="4" t="str">
        <f t="shared" si="20"/>
        <v>technology</v>
      </c>
      <c r="S698" s="14">
        <f>Table1[[#This Row],[Date Ended Conversion]]+Table1[[#This Row],[Date Ended Conversion]]</f>
        <v>83691.854212962964</v>
      </c>
      <c r="T698" s="14">
        <f t="shared" si="21"/>
        <v>41845.927106481482</v>
      </c>
    </row>
    <row r="699" spans="1:20" ht="72" hidden="1" x14ac:dyDescent="0.6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>(Table1[[#This Row],[pledged]]/Table1[[#This Row],[goal]])*100</f>
        <v>46.379999999999995</v>
      </c>
      <c r="P699" s="9">
        <f>Table1[[#This Row],[pledged]]/Table1[[#This Row],[backers_count]]</f>
        <v>20.342105263157894</v>
      </c>
      <c r="Q699" s="4" t="str">
        <f>MID(Table1[[#This Row],[Category and Sub-Category]],SEARCH("/", N699) +1, 20)</f>
        <v>wearables</v>
      </c>
      <c r="R699" s="4" t="str">
        <f t="shared" si="20"/>
        <v>technology</v>
      </c>
      <c r="S699" s="14">
        <f>Table1[[#This Row],[Date Ended Conversion]]+Table1[[#This Row],[Date Ended Conversion]]</f>
        <v>84807.046041666676</v>
      </c>
      <c r="T699" s="14">
        <f t="shared" si="21"/>
        <v>42403.523020833338</v>
      </c>
    </row>
    <row r="700" spans="1:20" ht="72" hidden="1" x14ac:dyDescent="0.6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>(Table1[[#This Row],[pledged]]/Table1[[#This Row],[goal]])*100</f>
        <v>15.39</v>
      </c>
      <c r="P700" s="9">
        <f>Table1[[#This Row],[pledged]]/Table1[[#This Row],[backers_count]]</f>
        <v>530.68965517241384</v>
      </c>
      <c r="Q700" s="4" t="str">
        <f>MID(Table1[[#This Row],[Category and Sub-Category]],SEARCH("/", N700) +1, 20)</f>
        <v>wearables</v>
      </c>
      <c r="R700" s="4" t="str">
        <f t="shared" si="20"/>
        <v>technology</v>
      </c>
      <c r="S700" s="14">
        <f>Table1[[#This Row],[Date Ended Conversion]]+Table1[[#This Row],[Date Ended Conversion]]</f>
        <v>83800.166666666672</v>
      </c>
      <c r="T700" s="14">
        <f t="shared" si="21"/>
        <v>41900.083333333336</v>
      </c>
    </row>
    <row r="701" spans="1:20" ht="72" hidden="1" x14ac:dyDescent="0.6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>(Table1[[#This Row],[pledged]]/Table1[[#This Row],[goal]])*100</f>
        <v>82.422107692307705</v>
      </c>
      <c r="P701" s="9">
        <f>Table1[[#This Row],[pledged]]/Table1[[#This Row],[backers_count]]</f>
        <v>120.39184269662923</v>
      </c>
      <c r="Q701" s="4" t="str">
        <f>MID(Table1[[#This Row],[Category and Sub-Category]],SEARCH("/", N701) +1, 20)</f>
        <v>wearables</v>
      </c>
      <c r="R701" s="4" t="str">
        <f t="shared" si="20"/>
        <v>technology</v>
      </c>
      <c r="S701" s="14">
        <f>Table1[[#This Row],[Date Ended Conversion]]+Table1[[#This Row],[Date Ended Conversion]]</f>
        <v>83201.333333333328</v>
      </c>
      <c r="T701" s="14">
        <f t="shared" si="21"/>
        <v>41600.666666666664</v>
      </c>
    </row>
    <row r="702" spans="1:20" ht="72" hidden="1" x14ac:dyDescent="0.6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>(Table1[[#This Row],[pledged]]/Table1[[#This Row],[goal]])*100</f>
        <v>2.6866666666666665</v>
      </c>
      <c r="P702" s="9">
        <f>Table1[[#This Row],[pledged]]/Table1[[#This Row],[backers_count]]</f>
        <v>13</v>
      </c>
      <c r="Q702" s="4" t="str">
        <f>MID(Table1[[#This Row],[Category and Sub-Category]],SEARCH("/", N702) +1, 20)</f>
        <v>wearables</v>
      </c>
      <c r="R702" s="4" t="str">
        <f t="shared" si="20"/>
        <v>technology</v>
      </c>
      <c r="S702" s="14">
        <f>Table1[[#This Row],[Date Ended Conversion]]+Table1[[#This Row],[Date Ended Conversion]]</f>
        <v>85491.376875000002</v>
      </c>
      <c r="T702" s="14">
        <f t="shared" si="21"/>
        <v>42745.688437500001</v>
      </c>
    </row>
    <row r="703" spans="1:20" ht="72" hidden="1" x14ac:dyDescent="0.6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>(Table1[[#This Row],[pledged]]/Table1[[#This Row],[goal]])*100</f>
        <v>26.6</v>
      </c>
      <c r="P703" s="9">
        <f>Table1[[#This Row],[pledged]]/Table1[[#This Row],[backers_count]]</f>
        <v>291.33333333333331</v>
      </c>
      <c r="Q703" s="4" t="str">
        <f>MID(Table1[[#This Row],[Category and Sub-Category]],SEARCH("/", N703) +1, 20)</f>
        <v>wearables</v>
      </c>
      <c r="R703" s="4" t="str">
        <f t="shared" si="20"/>
        <v>technology</v>
      </c>
      <c r="S703" s="14">
        <f>Table1[[#This Row],[Date Ended Conversion]]+Table1[[#This Row],[Date Ended Conversion]]</f>
        <v>83687.325925925921</v>
      </c>
      <c r="T703" s="14">
        <f t="shared" si="21"/>
        <v>41843.662962962961</v>
      </c>
    </row>
    <row r="704" spans="1:20" ht="72" hidden="1" x14ac:dyDescent="0.6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>(Table1[[#This Row],[pledged]]/Table1[[#This Row],[goal]])*100</f>
        <v>30.813400000000001</v>
      </c>
      <c r="P704" s="9">
        <f>Table1[[#This Row],[pledged]]/Table1[[#This Row],[backers_count]]</f>
        <v>124.9191891891892</v>
      </c>
      <c r="Q704" s="4" t="str">
        <f>MID(Table1[[#This Row],[Category and Sub-Category]],SEARCH("/", N704) +1, 20)</f>
        <v>wearables</v>
      </c>
      <c r="R704" s="4" t="str">
        <f t="shared" si="20"/>
        <v>technology</v>
      </c>
      <c r="S704" s="14">
        <f>Table1[[#This Row],[Date Ended Conversion]]+Table1[[#This Row],[Date Ended Conversion]]</f>
        <v>85397.536736111098</v>
      </c>
      <c r="T704" s="14">
        <f t="shared" si="21"/>
        <v>42698.768368055549</v>
      </c>
    </row>
    <row r="705" spans="1:20" ht="72" hidden="1" x14ac:dyDescent="0.6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>(Table1[[#This Row],[pledged]]/Table1[[#This Row],[goal]])*100</f>
        <v>5.58</v>
      </c>
      <c r="P705" s="9">
        <f>Table1[[#This Row],[pledged]]/Table1[[#This Row],[backers_count]]</f>
        <v>119.57142857142857</v>
      </c>
      <c r="Q705" s="4" t="str">
        <f>MID(Table1[[#This Row],[Category and Sub-Category]],SEARCH("/", N705) +1, 20)</f>
        <v>wearables</v>
      </c>
      <c r="R705" s="4" t="str">
        <f t="shared" si="20"/>
        <v>technology</v>
      </c>
      <c r="S705" s="14">
        <f>Table1[[#This Row],[Date Ended Conversion]]+Table1[[#This Row],[Date Ended Conversion]]</f>
        <v>85533.961111111101</v>
      </c>
      <c r="T705" s="14">
        <f t="shared" si="21"/>
        <v>42766.98055555555</v>
      </c>
    </row>
    <row r="706" spans="1:20" ht="72" hidden="1" x14ac:dyDescent="0.6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>(Table1[[#This Row],[pledged]]/Table1[[#This Row],[goal]])*100</f>
        <v>0.87454545454545463</v>
      </c>
      <c r="P706" s="9">
        <f>Table1[[#This Row],[pledged]]/Table1[[#This Row],[backers_count]]</f>
        <v>120.25</v>
      </c>
      <c r="Q706" s="4" t="str">
        <f>MID(Table1[[#This Row],[Category and Sub-Category]],SEARCH("/", N706) +1, 20)</f>
        <v>wearables</v>
      </c>
      <c r="R706" s="4" t="str">
        <f t="shared" ref="R706:R769" si="22">LEFT(N706,FIND("/",N706,1)-1)</f>
        <v>technology</v>
      </c>
      <c r="S706" s="14">
        <f>Table1[[#This Row],[Date Ended Conversion]]+Table1[[#This Row],[Date Ended Conversion]]</f>
        <v>85572.385833333334</v>
      </c>
      <c r="T706" s="14">
        <f t="shared" ref="T706:T769" si="23">(((I706/60)/60)/24)+DATE(1970,1,1)</f>
        <v>42786.192916666667</v>
      </c>
    </row>
    <row r="707" spans="1:20" ht="36" hidden="1" x14ac:dyDescent="0.6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>(Table1[[#This Row],[pledged]]/Table1[[#This Row],[goal]])*100</f>
        <v>0.97699999999999987</v>
      </c>
      <c r="P707" s="9">
        <f>Table1[[#This Row],[pledged]]/Table1[[#This Row],[backers_count]]</f>
        <v>195.4</v>
      </c>
      <c r="Q707" s="4" t="str">
        <f>MID(Table1[[#This Row],[Category and Sub-Category]],SEARCH("/", N707) +1, 20)</f>
        <v>wearables</v>
      </c>
      <c r="R707" s="4" t="str">
        <f t="shared" si="22"/>
        <v>technology</v>
      </c>
      <c r="S707" s="14">
        <f>Table1[[#This Row],[Date Ended Conversion]]+Table1[[#This Row],[Date Ended Conversion]]</f>
        <v>85512.98328703703</v>
      </c>
      <c r="T707" s="14">
        <f t="shared" si="23"/>
        <v>42756.491643518515</v>
      </c>
    </row>
    <row r="708" spans="1:20" ht="72" hidden="1" x14ac:dyDescent="0.6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>(Table1[[#This Row],[pledged]]/Table1[[#This Row],[goal]])*100</f>
        <v>0</v>
      </c>
      <c r="P708" s="9" t="e">
        <f>Table1[[#This Row],[pledged]]/Table1[[#This Row],[backers_count]]</f>
        <v>#DIV/0!</v>
      </c>
      <c r="Q708" s="4" t="str">
        <f>MID(Table1[[#This Row],[Category and Sub-Category]],SEARCH("/", N708) +1, 20)</f>
        <v>wearables</v>
      </c>
      <c r="R708" s="4" t="str">
        <f t="shared" si="22"/>
        <v>technology</v>
      </c>
      <c r="S708" s="14">
        <f>Table1[[#This Row],[Date Ended Conversion]]+Table1[[#This Row],[Date Ended Conversion]]</f>
        <v>85437.554166666669</v>
      </c>
      <c r="T708" s="14">
        <f t="shared" si="23"/>
        <v>42718.777083333334</v>
      </c>
    </row>
    <row r="709" spans="1:20" ht="72" hidden="1" x14ac:dyDescent="0.6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>(Table1[[#This Row],[pledged]]/Table1[[#This Row],[goal]])*100</f>
        <v>78.927352941176466</v>
      </c>
      <c r="P709" s="9">
        <f>Table1[[#This Row],[pledged]]/Table1[[#This Row],[backers_count]]</f>
        <v>117.69868421052631</v>
      </c>
      <c r="Q709" s="4" t="str">
        <f>MID(Table1[[#This Row],[Category and Sub-Category]],SEARCH("/", N709) +1, 20)</f>
        <v>wearables</v>
      </c>
      <c r="R709" s="4" t="str">
        <f t="shared" si="22"/>
        <v>technology</v>
      </c>
      <c r="S709" s="14">
        <f>Table1[[#This Row],[Date Ended Conversion]]+Table1[[#This Row],[Date Ended Conversion]]</f>
        <v>85473.327013888891</v>
      </c>
      <c r="T709" s="14">
        <f t="shared" si="23"/>
        <v>42736.663506944446</v>
      </c>
    </row>
    <row r="710" spans="1:20" ht="72" hidden="1" x14ac:dyDescent="0.6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>(Table1[[#This Row],[pledged]]/Table1[[#This Row],[goal]])*100</f>
        <v>22.092500000000001</v>
      </c>
      <c r="P710" s="9">
        <f>Table1[[#This Row],[pledged]]/Table1[[#This Row],[backers_count]]</f>
        <v>23.948509485094849</v>
      </c>
      <c r="Q710" s="4" t="str">
        <f>MID(Table1[[#This Row],[Category and Sub-Category]],SEARCH("/", N710) +1, 20)</f>
        <v>wearables</v>
      </c>
      <c r="R710" s="4" t="str">
        <f t="shared" si="22"/>
        <v>technology</v>
      </c>
      <c r="S710" s="14">
        <f>Table1[[#This Row],[Date Ended Conversion]]+Table1[[#This Row],[Date Ended Conversion]]</f>
        <v>83791.162037037036</v>
      </c>
      <c r="T710" s="14">
        <f t="shared" si="23"/>
        <v>41895.581018518518</v>
      </c>
    </row>
    <row r="711" spans="1:20" ht="54" hidden="1" x14ac:dyDescent="0.6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>(Table1[[#This Row],[pledged]]/Table1[[#This Row],[goal]])*100</f>
        <v>0.40666666666666662</v>
      </c>
      <c r="P711" s="9">
        <f>Table1[[#This Row],[pledged]]/Table1[[#This Row],[backers_count]]</f>
        <v>30.5</v>
      </c>
      <c r="Q711" s="4" t="str">
        <f>MID(Table1[[#This Row],[Category and Sub-Category]],SEARCH("/", N711) +1, 20)</f>
        <v>wearables</v>
      </c>
      <c r="R711" s="4" t="str">
        <f t="shared" si="22"/>
        <v>technology</v>
      </c>
      <c r="S711" s="14">
        <f>Table1[[#This Row],[Date Ended Conversion]]+Table1[[#This Row],[Date Ended Conversion]]</f>
        <v>83956.082384259265</v>
      </c>
      <c r="T711" s="14">
        <f t="shared" si="23"/>
        <v>41978.041192129633</v>
      </c>
    </row>
    <row r="712" spans="1:20" ht="54" hidden="1" x14ac:dyDescent="0.6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>(Table1[[#This Row],[pledged]]/Table1[[#This Row],[goal]])*100</f>
        <v>0</v>
      </c>
      <c r="P712" s="9" t="e">
        <f>Table1[[#This Row],[pledged]]/Table1[[#This Row],[backers_count]]</f>
        <v>#DIV/0!</v>
      </c>
      <c r="Q712" s="4" t="str">
        <f>MID(Table1[[#This Row],[Category and Sub-Category]],SEARCH("/", N712) +1, 20)</f>
        <v>wearables</v>
      </c>
      <c r="R712" s="4" t="str">
        <f t="shared" si="22"/>
        <v>technology</v>
      </c>
      <c r="S712" s="14">
        <f>Table1[[#This Row],[Date Ended Conversion]]+Table1[[#This Row],[Date Ended Conversion]]</f>
        <v>83742.061111111107</v>
      </c>
      <c r="T712" s="14">
        <f t="shared" si="23"/>
        <v>41871.030555555553</v>
      </c>
    </row>
    <row r="713" spans="1:20" ht="72" hidden="1" x14ac:dyDescent="0.6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>(Table1[[#This Row],[pledged]]/Table1[[#This Row],[goal]])*100</f>
        <v>33.790999999999997</v>
      </c>
      <c r="P713" s="9">
        <f>Table1[[#This Row],[pledged]]/Table1[[#This Row],[backers_count]]</f>
        <v>99.973372781065095</v>
      </c>
      <c r="Q713" s="4" t="str">
        <f>MID(Table1[[#This Row],[Category and Sub-Category]],SEARCH("/", N713) +1, 20)</f>
        <v>wearables</v>
      </c>
      <c r="R713" s="4" t="str">
        <f t="shared" si="22"/>
        <v>technology</v>
      </c>
      <c r="S713" s="14">
        <f>Table1[[#This Row],[Date Ended Conversion]]+Table1[[#This Row],[Date Ended Conversion]]</f>
        <v>85437.001574074064</v>
      </c>
      <c r="T713" s="14">
        <f t="shared" si="23"/>
        <v>42718.500787037032</v>
      </c>
    </row>
    <row r="714" spans="1:20" ht="72" hidden="1" x14ac:dyDescent="0.6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>(Table1[[#This Row],[pledged]]/Table1[[#This Row],[goal]])*100</f>
        <v>0.21649484536082475</v>
      </c>
      <c r="P714" s="9">
        <f>Table1[[#This Row],[pledged]]/Table1[[#This Row],[backers_count]]</f>
        <v>26.25</v>
      </c>
      <c r="Q714" s="4" t="str">
        <f>MID(Table1[[#This Row],[Category and Sub-Category]],SEARCH("/", N714) +1, 20)</f>
        <v>wearables</v>
      </c>
      <c r="R714" s="4" t="str">
        <f t="shared" si="22"/>
        <v>technology</v>
      </c>
      <c r="S714" s="14">
        <f>Table1[[#This Row],[Date Ended Conversion]]+Table1[[#This Row],[Date Ended Conversion]]</f>
        <v>84829.361851851863</v>
      </c>
      <c r="T714" s="14">
        <f t="shared" si="23"/>
        <v>42414.680925925932</v>
      </c>
    </row>
    <row r="715" spans="1:20" ht="72" hidden="1" x14ac:dyDescent="0.6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>(Table1[[#This Row],[pledged]]/Table1[[#This Row],[goal]])*100</f>
        <v>0.79600000000000004</v>
      </c>
      <c r="P715" s="9">
        <f>Table1[[#This Row],[pledged]]/Table1[[#This Row],[backers_count]]</f>
        <v>199</v>
      </c>
      <c r="Q715" s="4" t="str">
        <f>MID(Table1[[#This Row],[Category and Sub-Category]],SEARCH("/", N715) +1, 20)</f>
        <v>wearables</v>
      </c>
      <c r="R715" s="4" t="str">
        <f t="shared" si="22"/>
        <v>technology</v>
      </c>
      <c r="S715" s="14">
        <f>Table1[[#This Row],[Date Ended Conversion]]+Table1[[#This Row],[Date Ended Conversion]]</f>
        <v>85053.058611111104</v>
      </c>
      <c r="T715" s="14">
        <f t="shared" si="23"/>
        <v>42526.529305555552</v>
      </c>
    </row>
    <row r="716" spans="1:20" ht="72" hidden="1" x14ac:dyDescent="0.6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>(Table1[[#This Row],[pledged]]/Table1[[#This Row],[goal]])*100</f>
        <v>14.993333333333334</v>
      </c>
      <c r="P716" s="9">
        <f>Table1[[#This Row],[pledged]]/Table1[[#This Row],[backers_count]]</f>
        <v>80.321428571428569</v>
      </c>
      <c r="Q716" s="4" t="str">
        <f>MID(Table1[[#This Row],[Category and Sub-Category]],SEARCH("/", N716) +1, 20)</f>
        <v>wearables</v>
      </c>
      <c r="R716" s="4" t="str">
        <f t="shared" si="22"/>
        <v>technology</v>
      </c>
      <c r="S716" s="14">
        <f>Table1[[#This Row],[Date Ended Conversion]]+Table1[[#This Row],[Date Ended Conversion]]</f>
        <v>85589.575972222228</v>
      </c>
      <c r="T716" s="14">
        <f t="shared" si="23"/>
        <v>42794.787986111114</v>
      </c>
    </row>
    <row r="717" spans="1:20" ht="72" hidden="1" x14ac:dyDescent="0.6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>(Table1[[#This Row],[pledged]]/Table1[[#This Row],[goal]])*100</f>
        <v>5.0509090909090908</v>
      </c>
      <c r="P717" s="9">
        <f>Table1[[#This Row],[pledged]]/Table1[[#This Row],[backers_count]]</f>
        <v>115.75</v>
      </c>
      <c r="Q717" s="4" t="str">
        <f>MID(Table1[[#This Row],[Category and Sub-Category]],SEARCH("/", N717) +1, 20)</f>
        <v>wearables</v>
      </c>
      <c r="R717" s="4" t="str">
        <f t="shared" si="22"/>
        <v>technology</v>
      </c>
      <c r="S717" s="14">
        <f>Table1[[#This Row],[Date Ended Conversion]]+Table1[[#This Row],[Date Ended Conversion]]</f>
        <v>84626.264814814815</v>
      </c>
      <c r="T717" s="14">
        <f t="shared" si="23"/>
        <v>42313.132407407407</v>
      </c>
    </row>
    <row r="718" spans="1:20" ht="54" hidden="1" x14ac:dyDescent="0.6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>(Table1[[#This Row],[pledged]]/Table1[[#This Row],[goal]])*100</f>
        <v>10.214285714285715</v>
      </c>
      <c r="P718" s="9">
        <f>Table1[[#This Row],[pledged]]/Table1[[#This Row],[backers_count]]</f>
        <v>44.6875</v>
      </c>
      <c r="Q718" s="4" t="str">
        <f>MID(Table1[[#This Row],[Category and Sub-Category]],SEARCH("/", N718) +1, 20)</f>
        <v>wearables</v>
      </c>
      <c r="R718" s="4" t="str">
        <f t="shared" si="22"/>
        <v>technology</v>
      </c>
      <c r="S718" s="14">
        <f>Table1[[#This Row],[Date Ended Conversion]]+Table1[[#This Row],[Date Ended Conversion]]</f>
        <v>83948</v>
      </c>
      <c r="T718" s="14">
        <f t="shared" si="23"/>
        <v>41974</v>
      </c>
    </row>
    <row r="719" spans="1:20" ht="36" hidden="1" x14ac:dyDescent="0.6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>(Table1[[#This Row],[pledged]]/Table1[[#This Row],[goal]])*100</f>
        <v>0.30499999999999999</v>
      </c>
      <c r="P719" s="9">
        <f>Table1[[#This Row],[pledged]]/Table1[[#This Row],[backers_count]]</f>
        <v>76.25</v>
      </c>
      <c r="Q719" s="4" t="str">
        <f>MID(Table1[[#This Row],[Category and Sub-Category]],SEARCH("/", N719) +1, 20)</f>
        <v>wearables</v>
      </c>
      <c r="R719" s="4" t="str">
        <f t="shared" si="22"/>
        <v>technology</v>
      </c>
      <c r="S719" s="14">
        <f>Table1[[#This Row],[Date Ended Conversion]]+Table1[[#This Row],[Date Ended Conversion]]</f>
        <v>83775.708379629636</v>
      </c>
      <c r="T719" s="14">
        <f t="shared" si="23"/>
        <v>41887.854189814818</v>
      </c>
    </row>
    <row r="720" spans="1:20" ht="72" hidden="1" x14ac:dyDescent="0.6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>(Table1[[#This Row],[pledged]]/Table1[[#This Row],[goal]])*100</f>
        <v>0.75</v>
      </c>
      <c r="P720" s="9">
        <f>Table1[[#This Row],[pledged]]/Table1[[#This Row],[backers_count]]</f>
        <v>22.5</v>
      </c>
      <c r="Q720" s="4" t="str">
        <f>MID(Table1[[#This Row],[Category and Sub-Category]],SEARCH("/", N720) +1, 20)</f>
        <v>wearables</v>
      </c>
      <c r="R720" s="4" t="str">
        <f t="shared" si="22"/>
        <v>technology</v>
      </c>
      <c r="S720" s="14">
        <f>Table1[[#This Row],[Date Ended Conversion]]+Table1[[#This Row],[Date Ended Conversion]]</f>
        <v>85568.498611111107</v>
      </c>
      <c r="T720" s="14">
        <f t="shared" si="23"/>
        <v>42784.249305555553</v>
      </c>
    </row>
    <row r="721" spans="1:20" ht="72" hidden="1" x14ac:dyDescent="0.6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>(Table1[[#This Row],[pledged]]/Table1[[#This Row],[goal]])*100</f>
        <v>1.2933333333333332</v>
      </c>
      <c r="P721" s="9">
        <f>Table1[[#This Row],[pledged]]/Table1[[#This Row],[backers_count]]</f>
        <v>19.399999999999999</v>
      </c>
      <c r="Q721" s="4" t="str">
        <f>MID(Table1[[#This Row],[Category and Sub-Category]],SEARCH("/", N721) +1, 20)</f>
        <v>wearables</v>
      </c>
      <c r="R721" s="4" t="str">
        <f t="shared" si="22"/>
        <v>technology</v>
      </c>
      <c r="S721" s="14">
        <f>Table1[[#This Row],[Date Ended Conversion]]+Table1[[#This Row],[Date Ended Conversion]]</f>
        <v>84846.080462962971</v>
      </c>
      <c r="T721" s="14">
        <f t="shared" si="23"/>
        <v>42423.040231481486</v>
      </c>
    </row>
    <row r="722" spans="1:20" ht="72" hidden="1" x14ac:dyDescent="0.6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>(Table1[[#This Row],[pledged]]/Table1[[#This Row],[goal]])*100</f>
        <v>143.94736842105263</v>
      </c>
      <c r="P722" s="9">
        <f>Table1[[#This Row],[pledged]]/Table1[[#This Row],[backers_count]]</f>
        <v>66.707317073170728</v>
      </c>
      <c r="Q722" s="4" t="str">
        <f>MID(Table1[[#This Row],[Category and Sub-Category]],SEARCH("/", N722) +1, 20)</f>
        <v>nonfiction</v>
      </c>
      <c r="R722" s="4" t="str">
        <f t="shared" si="22"/>
        <v>publishing</v>
      </c>
      <c r="S722" s="14">
        <f>Table1[[#This Row],[Date Ended Conversion]]+Table1[[#This Row],[Date Ended Conversion]]</f>
        <v>81875.298402777786</v>
      </c>
      <c r="T722" s="14">
        <f t="shared" si="23"/>
        <v>40937.649201388893</v>
      </c>
    </row>
    <row r="723" spans="1:20" ht="72" hidden="1" x14ac:dyDescent="0.6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>(Table1[[#This Row],[pledged]]/Table1[[#This Row],[goal]])*100</f>
        <v>122.10975609756099</v>
      </c>
      <c r="P723" s="9">
        <f>Table1[[#This Row],[pledged]]/Table1[[#This Row],[backers_count]]</f>
        <v>84.142857142857139</v>
      </c>
      <c r="Q723" s="4" t="str">
        <f>MID(Table1[[#This Row],[Category and Sub-Category]],SEARCH("/", N723) +1, 20)</f>
        <v>nonfiction</v>
      </c>
      <c r="R723" s="4" t="str">
        <f t="shared" si="22"/>
        <v>publishing</v>
      </c>
      <c r="S723" s="14">
        <f>Table1[[#This Row],[Date Ended Conversion]]+Table1[[#This Row],[Date Ended Conversion]]</f>
        <v>83705.143680555557</v>
      </c>
      <c r="T723" s="14">
        <f t="shared" si="23"/>
        <v>41852.571840277778</v>
      </c>
    </row>
    <row r="724" spans="1:20" ht="72" hidden="1" x14ac:dyDescent="0.6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>(Table1[[#This Row],[pledged]]/Table1[[#This Row],[goal]])*100</f>
        <v>132.024</v>
      </c>
      <c r="P724" s="9">
        <f>Table1[[#This Row],[pledged]]/Table1[[#This Row],[backers_count]]</f>
        <v>215.72549019607843</v>
      </c>
      <c r="Q724" s="4" t="str">
        <f>MID(Table1[[#This Row],[Category and Sub-Category]],SEARCH("/", N724) +1, 20)</f>
        <v>nonfiction</v>
      </c>
      <c r="R724" s="4" t="str">
        <f t="shared" si="22"/>
        <v>publishing</v>
      </c>
      <c r="S724" s="14">
        <f>Table1[[#This Row],[Date Ended Conversion]]+Table1[[#This Row],[Date Ended Conversion]]</f>
        <v>82015.527268518519</v>
      </c>
      <c r="T724" s="14">
        <f t="shared" si="23"/>
        <v>41007.76363425926</v>
      </c>
    </row>
    <row r="725" spans="1:20" ht="54" hidden="1" x14ac:dyDescent="0.6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>(Table1[[#This Row],[pledged]]/Table1[[#This Row],[goal]])*100</f>
        <v>109.38000000000001</v>
      </c>
      <c r="P725" s="9">
        <f>Table1[[#This Row],[pledged]]/Table1[[#This Row],[backers_count]]</f>
        <v>54.69</v>
      </c>
      <c r="Q725" s="4" t="str">
        <f>MID(Table1[[#This Row],[Category and Sub-Category]],SEARCH("/", N725) +1, 20)</f>
        <v>nonfiction</v>
      </c>
      <c r="R725" s="4" t="str">
        <f t="shared" si="22"/>
        <v>publishing</v>
      </c>
      <c r="S725" s="14">
        <f>Table1[[#This Row],[Date Ended Conversion]]+Table1[[#This Row],[Date Ended Conversion]]</f>
        <v>84430.33194444445</v>
      </c>
      <c r="T725" s="14">
        <f t="shared" si="23"/>
        <v>42215.165972222225</v>
      </c>
    </row>
    <row r="726" spans="1:20" ht="72" hidden="1" x14ac:dyDescent="0.6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>(Table1[[#This Row],[pledged]]/Table1[[#This Row],[goal]])*100</f>
        <v>105.47157142857144</v>
      </c>
      <c r="P726" s="9">
        <f>Table1[[#This Row],[pledged]]/Table1[[#This Row],[backers_count]]</f>
        <v>51.62944055944056</v>
      </c>
      <c r="Q726" s="4" t="str">
        <f>MID(Table1[[#This Row],[Category and Sub-Category]],SEARCH("/", N726) +1, 20)</f>
        <v>nonfiction</v>
      </c>
      <c r="R726" s="4" t="str">
        <f t="shared" si="22"/>
        <v>publishing</v>
      </c>
      <c r="S726" s="14">
        <f>Table1[[#This Row],[Date Ended Conversion]]+Table1[[#This Row],[Date Ended Conversion]]</f>
        <v>81449.276921296288</v>
      </c>
      <c r="T726" s="14">
        <f t="shared" si="23"/>
        <v>40724.638460648144</v>
      </c>
    </row>
    <row r="727" spans="1:20" ht="72" hidden="1" x14ac:dyDescent="0.6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>(Table1[[#This Row],[pledged]]/Table1[[#This Row],[goal]])*100</f>
        <v>100.35000000000001</v>
      </c>
      <c r="P727" s="9">
        <f>Table1[[#This Row],[pledged]]/Table1[[#This Row],[backers_count]]</f>
        <v>143.35714285714286</v>
      </c>
      <c r="Q727" s="4" t="str">
        <f>MID(Table1[[#This Row],[Category and Sub-Category]],SEARCH("/", N727) +1, 20)</f>
        <v>nonfiction</v>
      </c>
      <c r="R727" s="4" t="str">
        <f t="shared" si="22"/>
        <v>publishing</v>
      </c>
      <c r="S727" s="14">
        <f>Table1[[#This Row],[Date Ended Conversion]]+Table1[[#This Row],[Date Ended Conversion]]</f>
        <v>84703.252592592587</v>
      </c>
      <c r="T727" s="14">
        <f t="shared" si="23"/>
        <v>42351.626296296294</v>
      </c>
    </row>
    <row r="728" spans="1:20" ht="72" hidden="1" x14ac:dyDescent="0.6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>(Table1[[#This Row],[pledged]]/Table1[[#This Row],[goal]])*100</f>
        <v>101.4</v>
      </c>
      <c r="P728" s="9">
        <f>Table1[[#This Row],[pledged]]/Table1[[#This Row],[backers_count]]</f>
        <v>72.428571428571431</v>
      </c>
      <c r="Q728" s="4" t="str">
        <f>MID(Table1[[#This Row],[Category and Sub-Category]],SEARCH("/", N728) +1, 20)</f>
        <v>nonfiction</v>
      </c>
      <c r="R728" s="4" t="str">
        <f t="shared" si="22"/>
        <v>publishing</v>
      </c>
      <c r="S728" s="14">
        <f>Table1[[#This Row],[Date Ended Conversion]]+Table1[[#This Row],[Date Ended Conversion]]</f>
        <v>82752.085347222222</v>
      </c>
      <c r="T728" s="14">
        <f t="shared" si="23"/>
        <v>41376.042673611111</v>
      </c>
    </row>
    <row r="729" spans="1:20" ht="72" hidden="1" x14ac:dyDescent="0.6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>(Table1[[#This Row],[pledged]]/Table1[[#This Row],[goal]])*100</f>
        <v>155.51428571428571</v>
      </c>
      <c r="P729" s="9">
        <f>Table1[[#This Row],[pledged]]/Table1[[#This Row],[backers_count]]</f>
        <v>36.530201342281877</v>
      </c>
      <c r="Q729" s="4" t="str">
        <f>MID(Table1[[#This Row],[Category and Sub-Category]],SEARCH("/", N729) +1, 20)</f>
        <v>nonfiction</v>
      </c>
      <c r="R729" s="4" t="str">
        <f t="shared" si="22"/>
        <v>publishing</v>
      </c>
      <c r="S729" s="14">
        <f>Table1[[#This Row],[Date Ended Conversion]]+Table1[[#This Row],[Date Ended Conversion]]</f>
        <v>82577.777777777781</v>
      </c>
      <c r="T729" s="14">
        <f t="shared" si="23"/>
        <v>41288.888888888891</v>
      </c>
    </row>
    <row r="730" spans="1:20" ht="54" hidden="1" x14ac:dyDescent="0.6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>(Table1[[#This Row],[pledged]]/Table1[[#This Row],[goal]])*100</f>
        <v>105.566</v>
      </c>
      <c r="P730" s="9">
        <f>Table1[[#This Row],[pledged]]/Table1[[#This Row],[backers_count]]</f>
        <v>60.903461538461535</v>
      </c>
      <c r="Q730" s="4" t="str">
        <f>MID(Table1[[#This Row],[Category and Sub-Category]],SEARCH("/", N730) +1, 20)</f>
        <v>nonfiction</v>
      </c>
      <c r="R730" s="4" t="str">
        <f t="shared" si="22"/>
        <v>publishing</v>
      </c>
      <c r="S730" s="14">
        <f>Table1[[#This Row],[Date Ended Conversion]]+Table1[[#This Row],[Date Ended Conversion]]</f>
        <v>81553.674930555557</v>
      </c>
      <c r="T730" s="14">
        <f t="shared" si="23"/>
        <v>40776.837465277778</v>
      </c>
    </row>
    <row r="731" spans="1:20" ht="72" hidden="1" x14ac:dyDescent="0.6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>(Table1[[#This Row],[pledged]]/Table1[[#This Row],[goal]])*100</f>
        <v>130.65</v>
      </c>
      <c r="P731" s="9">
        <f>Table1[[#This Row],[pledged]]/Table1[[#This Row],[backers_count]]</f>
        <v>43.55</v>
      </c>
      <c r="Q731" s="4" t="str">
        <f>MID(Table1[[#This Row],[Category and Sub-Category]],SEARCH("/", N731) +1, 20)</f>
        <v>nonfiction</v>
      </c>
      <c r="R731" s="4" t="str">
        <f t="shared" si="22"/>
        <v>publishing</v>
      </c>
      <c r="S731" s="14">
        <f>Table1[[#This Row],[Date Ended Conversion]]+Table1[[#This Row],[Date Ended Conversion]]</f>
        <v>82342.371782407412</v>
      </c>
      <c r="T731" s="14">
        <f t="shared" si="23"/>
        <v>41171.185891203706</v>
      </c>
    </row>
    <row r="732" spans="1:20" ht="36" hidden="1" x14ac:dyDescent="0.6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>(Table1[[#This Row],[pledged]]/Table1[[#This Row],[goal]])*100</f>
        <v>132.19</v>
      </c>
      <c r="P732" s="9">
        <f>Table1[[#This Row],[pledged]]/Table1[[#This Row],[backers_count]]</f>
        <v>99.766037735849054</v>
      </c>
      <c r="Q732" s="4" t="str">
        <f>MID(Table1[[#This Row],[Category and Sub-Category]],SEARCH("/", N732) +1, 20)</f>
        <v>nonfiction</v>
      </c>
      <c r="R732" s="4" t="str">
        <f t="shared" si="22"/>
        <v>publishing</v>
      </c>
      <c r="S732" s="14">
        <f>Table1[[#This Row],[Date Ended Conversion]]+Table1[[#This Row],[Date Ended Conversion]]</f>
        <v>81769.490532407406</v>
      </c>
      <c r="T732" s="14">
        <f t="shared" si="23"/>
        <v>40884.745266203703</v>
      </c>
    </row>
    <row r="733" spans="1:20" ht="72" hidden="1" x14ac:dyDescent="0.6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>(Table1[[#This Row],[pledged]]/Table1[[#This Row],[goal]])*100</f>
        <v>126</v>
      </c>
      <c r="P733" s="9">
        <f>Table1[[#This Row],[pledged]]/Table1[[#This Row],[backers_count]]</f>
        <v>88.732394366197184</v>
      </c>
      <c r="Q733" s="4" t="str">
        <f>MID(Table1[[#This Row],[Category and Sub-Category]],SEARCH("/", N733) +1, 20)</f>
        <v>nonfiction</v>
      </c>
      <c r="R733" s="4" t="str">
        <f t="shared" si="22"/>
        <v>publishing</v>
      </c>
      <c r="S733" s="14">
        <f>Table1[[#This Row],[Date Ended Conversion]]+Table1[[#This Row],[Date Ended Conversion]]</f>
        <v>81860.5</v>
      </c>
      <c r="T733" s="14">
        <f t="shared" si="23"/>
        <v>40930.25</v>
      </c>
    </row>
    <row r="734" spans="1:20" ht="72" hidden="1" x14ac:dyDescent="0.6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>(Table1[[#This Row],[pledged]]/Table1[[#This Row],[goal]])*100</f>
        <v>160</v>
      </c>
      <c r="P734" s="9">
        <f>Table1[[#This Row],[pledged]]/Table1[[#This Row],[backers_count]]</f>
        <v>4.9230769230769234</v>
      </c>
      <c r="Q734" s="4" t="str">
        <f>MID(Table1[[#This Row],[Category and Sub-Category]],SEARCH("/", N734) +1, 20)</f>
        <v>nonfiction</v>
      </c>
      <c r="R734" s="4" t="str">
        <f t="shared" si="22"/>
        <v>publishing</v>
      </c>
      <c r="S734" s="14">
        <f>Table1[[#This Row],[Date Ended Conversion]]+Table1[[#This Row],[Date Ended Conversion]]</f>
        <v>83092.848634259251</v>
      </c>
      <c r="T734" s="14">
        <f t="shared" si="23"/>
        <v>41546.424317129626</v>
      </c>
    </row>
    <row r="735" spans="1:20" ht="90" hidden="1" x14ac:dyDescent="0.6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>(Table1[[#This Row],[pledged]]/Table1[[#This Row],[goal]])*100</f>
        <v>120.48</v>
      </c>
      <c r="P735" s="9">
        <f>Table1[[#This Row],[pledged]]/Table1[[#This Row],[backers_count]]</f>
        <v>17.822485207100591</v>
      </c>
      <c r="Q735" s="4" t="str">
        <f>MID(Table1[[#This Row],[Category and Sub-Category]],SEARCH("/", N735) +1, 20)</f>
        <v>nonfiction</v>
      </c>
      <c r="R735" s="4" t="str">
        <f t="shared" si="22"/>
        <v>publishing</v>
      </c>
      <c r="S735" s="14">
        <f>Table1[[#This Row],[Date Ended Conversion]]+Table1[[#This Row],[Date Ended Conversion]]</f>
        <v>83256.840092592596</v>
      </c>
      <c r="T735" s="14">
        <f t="shared" si="23"/>
        <v>41628.420046296298</v>
      </c>
    </row>
    <row r="736" spans="1:20" ht="54" hidden="1" x14ac:dyDescent="0.6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>(Table1[[#This Row],[pledged]]/Table1[[#This Row],[goal]])*100</f>
        <v>125.52941176470588</v>
      </c>
      <c r="P736" s="9">
        <f>Table1[[#This Row],[pledged]]/Table1[[#This Row],[backers_count]]</f>
        <v>187.19298245614036</v>
      </c>
      <c r="Q736" s="4" t="str">
        <f>MID(Table1[[#This Row],[Category and Sub-Category]],SEARCH("/", N736) +1, 20)</f>
        <v>nonfiction</v>
      </c>
      <c r="R736" s="4" t="str">
        <f t="shared" si="22"/>
        <v>publishing</v>
      </c>
      <c r="S736" s="14">
        <f>Table1[[#This Row],[Date Ended Conversion]]+Table1[[#This Row],[Date Ended Conversion]]</f>
        <v>84266.416666666657</v>
      </c>
      <c r="T736" s="14">
        <f t="shared" si="23"/>
        <v>42133.208333333328</v>
      </c>
    </row>
    <row r="737" spans="1:20" ht="72" hidden="1" x14ac:dyDescent="0.6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>(Table1[[#This Row],[pledged]]/Table1[[#This Row],[goal]])*100</f>
        <v>114.40638297872341</v>
      </c>
      <c r="P737" s="9">
        <f>Table1[[#This Row],[pledged]]/Table1[[#This Row],[backers_count]]</f>
        <v>234.80786026200875</v>
      </c>
      <c r="Q737" s="4" t="str">
        <f>MID(Table1[[#This Row],[Category and Sub-Category]],SEARCH("/", N737) +1, 20)</f>
        <v>nonfiction</v>
      </c>
      <c r="R737" s="4" t="str">
        <f t="shared" si="22"/>
        <v>publishing</v>
      </c>
      <c r="S737" s="14">
        <f>Table1[[#This Row],[Date Ended Conversion]]+Table1[[#This Row],[Date Ended Conversion]]</f>
        <v>83954.054166666669</v>
      </c>
      <c r="T737" s="14">
        <f t="shared" si="23"/>
        <v>41977.027083333334</v>
      </c>
    </row>
    <row r="738" spans="1:20" ht="72" hidden="1" x14ac:dyDescent="0.6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>(Table1[[#This Row],[pledged]]/Table1[[#This Row],[goal]])*100</f>
        <v>315.13888888888891</v>
      </c>
      <c r="P738" s="9">
        <f>Table1[[#This Row],[pledged]]/Table1[[#This Row],[backers_count]]</f>
        <v>105.04629629629629</v>
      </c>
      <c r="Q738" s="4" t="str">
        <f>MID(Table1[[#This Row],[Category and Sub-Category]],SEARCH("/", N738) +1, 20)</f>
        <v>nonfiction</v>
      </c>
      <c r="R738" s="4" t="str">
        <f t="shared" si="22"/>
        <v>publishing</v>
      </c>
      <c r="S738" s="14">
        <f>Table1[[#This Row],[Date Ended Conversion]]+Table1[[#This Row],[Date Ended Conversion]]</f>
        <v>83198.415277777778</v>
      </c>
      <c r="T738" s="14">
        <f t="shared" si="23"/>
        <v>41599.207638888889</v>
      </c>
    </row>
    <row r="739" spans="1:20" ht="72" hidden="1" x14ac:dyDescent="0.6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>(Table1[[#This Row],[pledged]]/Table1[[#This Row],[goal]])*100</f>
        <v>122.39999999999999</v>
      </c>
      <c r="P739" s="9">
        <f>Table1[[#This Row],[pledged]]/Table1[[#This Row],[backers_count]]</f>
        <v>56.666666666666664</v>
      </c>
      <c r="Q739" s="4" t="str">
        <f>MID(Table1[[#This Row],[Category and Sub-Category]],SEARCH("/", N739) +1, 20)</f>
        <v>nonfiction</v>
      </c>
      <c r="R739" s="4" t="str">
        <f t="shared" si="22"/>
        <v>publishing</v>
      </c>
      <c r="S739" s="14">
        <f>Table1[[#This Row],[Date Ended Conversion]]+Table1[[#This Row],[Date Ended Conversion]]</f>
        <v>83369.666666666672</v>
      </c>
      <c r="T739" s="14">
        <f t="shared" si="23"/>
        <v>41684.833333333336</v>
      </c>
    </row>
    <row r="740" spans="1:20" ht="54" hidden="1" x14ac:dyDescent="0.6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>(Table1[[#This Row],[pledged]]/Table1[[#This Row],[goal]])*100</f>
        <v>106.73333333333332</v>
      </c>
      <c r="P740" s="9">
        <f>Table1[[#This Row],[pledged]]/Table1[[#This Row],[backers_count]]</f>
        <v>39.048780487804876</v>
      </c>
      <c r="Q740" s="4" t="str">
        <f>MID(Table1[[#This Row],[Category and Sub-Category]],SEARCH("/", N740) +1, 20)</f>
        <v>nonfiction</v>
      </c>
      <c r="R740" s="4" t="str">
        <f t="shared" si="22"/>
        <v>publishing</v>
      </c>
      <c r="S740" s="14">
        <f>Table1[[#This Row],[Date Ended Conversion]]+Table1[[#This Row],[Date Ended Conversion]]</f>
        <v>83948.415277777778</v>
      </c>
      <c r="T740" s="14">
        <f t="shared" si="23"/>
        <v>41974.207638888889</v>
      </c>
    </row>
    <row r="741" spans="1:20" ht="72" hidden="1" x14ac:dyDescent="0.6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>(Table1[[#This Row],[pledged]]/Table1[[#This Row],[goal]])*100</f>
        <v>158.33333333333331</v>
      </c>
      <c r="P741" s="9">
        <f>Table1[[#This Row],[pledged]]/Table1[[#This Row],[backers_count]]</f>
        <v>68.345323741007192</v>
      </c>
      <c r="Q741" s="4" t="str">
        <f>MID(Table1[[#This Row],[Category and Sub-Category]],SEARCH("/", N741) +1, 20)</f>
        <v>nonfiction</v>
      </c>
      <c r="R741" s="4" t="str">
        <f t="shared" si="22"/>
        <v>publishing</v>
      </c>
      <c r="S741" s="14">
        <f>Table1[[#This Row],[Date Ended Conversion]]+Table1[[#This Row],[Date Ended Conversion]]</f>
        <v>83725.005300925928</v>
      </c>
      <c r="T741" s="14">
        <f t="shared" si="23"/>
        <v>41862.502650462964</v>
      </c>
    </row>
    <row r="742" spans="1:20" ht="72" hidden="1" x14ac:dyDescent="0.6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>(Table1[[#This Row],[pledged]]/Table1[[#This Row],[goal]])*100</f>
        <v>107.4</v>
      </c>
      <c r="P742" s="9">
        <f>Table1[[#This Row],[pledged]]/Table1[[#This Row],[backers_count]]</f>
        <v>169.57894736842104</v>
      </c>
      <c r="Q742" s="4" t="str">
        <f>MID(Table1[[#This Row],[Category and Sub-Category]],SEARCH("/", N742) +1, 20)</f>
        <v>nonfiction</v>
      </c>
      <c r="R742" s="4" t="str">
        <f t="shared" si="22"/>
        <v>publishing</v>
      </c>
      <c r="S742" s="14">
        <f>Table1[[#This Row],[Date Ended Conversion]]+Table1[[#This Row],[Date Ended Conversion]]</f>
        <v>84352.293564814812</v>
      </c>
      <c r="T742" s="14">
        <f t="shared" si="23"/>
        <v>42176.146782407406</v>
      </c>
    </row>
    <row r="743" spans="1:20" ht="36" hidden="1" x14ac:dyDescent="0.6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>(Table1[[#This Row],[pledged]]/Table1[[#This Row],[goal]])*100</f>
        <v>102.25999999999999</v>
      </c>
      <c r="P743" s="9">
        <f>Table1[[#This Row],[pledged]]/Table1[[#This Row],[backers_count]]</f>
        <v>141.42340425531913</v>
      </c>
      <c r="Q743" s="4" t="str">
        <f>MID(Table1[[#This Row],[Category and Sub-Category]],SEARCH("/", N743) +1, 20)</f>
        <v>nonfiction</v>
      </c>
      <c r="R743" s="4" t="str">
        <f t="shared" si="22"/>
        <v>publishing</v>
      </c>
      <c r="S743" s="14">
        <f>Table1[[#This Row],[Date Ended Conversion]]+Table1[[#This Row],[Date Ended Conversion]]</f>
        <v>82873.296435185184</v>
      </c>
      <c r="T743" s="14">
        <f t="shared" si="23"/>
        <v>41436.648217592592</v>
      </c>
    </row>
    <row r="744" spans="1:20" ht="72" hidden="1" x14ac:dyDescent="0.6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>(Table1[[#This Row],[pledged]]/Table1[[#This Row],[goal]])*100</f>
        <v>110.71428571428572</v>
      </c>
      <c r="P744" s="9">
        <f>Table1[[#This Row],[pledged]]/Table1[[#This Row],[backers_count]]</f>
        <v>67.391304347826093</v>
      </c>
      <c r="Q744" s="4" t="str">
        <f>MID(Table1[[#This Row],[Category and Sub-Category]],SEARCH("/", N744) +1, 20)</f>
        <v>nonfiction</v>
      </c>
      <c r="R744" s="4" t="str">
        <f t="shared" si="22"/>
        <v>publishing</v>
      </c>
      <c r="S744" s="14">
        <f>Table1[[#This Row],[Date Ended Conversion]]+Table1[[#This Row],[Date Ended Conversion]]</f>
        <v>83439.752592592587</v>
      </c>
      <c r="T744" s="14">
        <f t="shared" si="23"/>
        <v>41719.876296296294</v>
      </c>
    </row>
    <row r="745" spans="1:20" ht="72" hidden="1" x14ac:dyDescent="0.6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>(Table1[[#This Row],[pledged]]/Table1[[#This Row],[goal]])*100</f>
        <v>148</v>
      </c>
      <c r="P745" s="9">
        <f>Table1[[#This Row],[pledged]]/Table1[[#This Row],[backers_count]]</f>
        <v>54.266666666666666</v>
      </c>
      <c r="Q745" s="4" t="str">
        <f>MID(Table1[[#This Row],[Category and Sub-Category]],SEARCH("/", N745) +1, 20)</f>
        <v>nonfiction</v>
      </c>
      <c r="R745" s="4" t="str">
        <f t="shared" si="22"/>
        <v>publishing</v>
      </c>
      <c r="S745" s="14">
        <f>Table1[[#This Row],[Date Ended Conversion]]+Table1[[#This Row],[Date Ended Conversion]]</f>
        <v>82031.75</v>
      </c>
      <c r="T745" s="14">
        <f t="shared" si="23"/>
        <v>41015.875</v>
      </c>
    </row>
    <row r="746" spans="1:20" ht="54" hidden="1" x14ac:dyDescent="0.6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>(Table1[[#This Row],[pledged]]/Table1[[#This Row],[goal]])*100</f>
        <v>102.32000000000001</v>
      </c>
      <c r="P746" s="9">
        <f>Table1[[#This Row],[pledged]]/Table1[[#This Row],[backers_count]]</f>
        <v>82.516129032258064</v>
      </c>
      <c r="Q746" s="4" t="str">
        <f>MID(Table1[[#This Row],[Category and Sub-Category]],SEARCH("/", N746) +1, 20)</f>
        <v>nonfiction</v>
      </c>
      <c r="R746" s="4" t="str">
        <f t="shared" si="22"/>
        <v>publishing</v>
      </c>
      <c r="S746" s="14">
        <f>Table1[[#This Row],[Date Ended Conversion]]+Table1[[#This Row],[Date Ended Conversion]]</f>
        <v>82513.9144212963</v>
      </c>
      <c r="T746" s="14">
        <f t="shared" si="23"/>
        <v>41256.95721064815</v>
      </c>
    </row>
    <row r="747" spans="1:20" ht="72" hidden="1" x14ac:dyDescent="0.6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>(Table1[[#This Row],[pledged]]/Table1[[#This Row],[goal]])*100</f>
        <v>179.09909909909908</v>
      </c>
      <c r="P747" s="9">
        <f>Table1[[#This Row],[pledged]]/Table1[[#This Row],[backers_count]]</f>
        <v>53.729729729729726</v>
      </c>
      <c r="Q747" s="4" t="str">
        <f>MID(Table1[[#This Row],[Category and Sub-Category]],SEARCH("/", N747) +1, 20)</f>
        <v>nonfiction</v>
      </c>
      <c r="R747" s="4" t="str">
        <f t="shared" si="22"/>
        <v>publishing</v>
      </c>
      <c r="S747" s="14">
        <f>Table1[[#This Row],[Date Ended Conversion]]+Table1[[#This Row],[Date Ended Conversion]]</f>
        <v>82795.144560185188</v>
      </c>
      <c r="T747" s="14">
        <f t="shared" si="23"/>
        <v>41397.572280092594</v>
      </c>
    </row>
    <row r="748" spans="1:20" ht="36" hidden="1" x14ac:dyDescent="0.6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>(Table1[[#This Row],[pledged]]/Table1[[#This Row],[goal]])*100</f>
        <v>111.08135252761969</v>
      </c>
      <c r="P748" s="9">
        <f>Table1[[#This Row],[pledged]]/Table1[[#This Row],[backers_count]]</f>
        <v>34.206185567010309</v>
      </c>
      <c r="Q748" s="4" t="str">
        <f>MID(Table1[[#This Row],[Category and Sub-Category]],SEARCH("/", N748) +1, 20)</f>
        <v>nonfiction</v>
      </c>
      <c r="R748" s="4" t="str">
        <f t="shared" si="22"/>
        <v>publishing</v>
      </c>
      <c r="S748" s="14">
        <f>Table1[[#This Row],[Date Ended Conversion]]+Table1[[#This Row],[Date Ended Conversion]]</f>
        <v>82350.33194444445</v>
      </c>
      <c r="T748" s="14">
        <f t="shared" si="23"/>
        <v>41175.165972222225</v>
      </c>
    </row>
    <row r="749" spans="1:20" ht="72" hidden="1" x14ac:dyDescent="0.6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>(Table1[[#This Row],[pledged]]/Table1[[#This Row],[goal]])*100</f>
        <v>100.04285714285714</v>
      </c>
      <c r="P749" s="9">
        <f>Table1[[#This Row],[pledged]]/Table1[[#This Row],[backers_count]]</f>
        <v>127.32727272727273</v>
      </c>
      <c r="Q749" s="4" t="str">
        <f>MID(Table1[[#This Row],[Category and Sub-Category]],SEARCH("/", N749) +1, 20)</f>
        <v>nonfiction</v>
      </c>
      <c r="R749" s="4" t="str">
        <f t="shared" si="22"/>
        <v>publishing</v>
      </c>
      <c r="S749" s="14">
        <f>Table1[[#This Row],[Date Ended Conversion]]+Table1[[#This Row],[Date Ended Conversion]]</f>
        <v>84038.908333333326</v>
      </c>
      <c r="T749" s="14">
        <f t="shared" si="23"/>
        <v>42019.454166666663</v>
      </c>
    </row>
    <row r="750" spans="1:20" ht="72" hidden="1" x14ac:dyDescent="0.6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>(Table1[[#This Row],[pledged]]/Table1[[#This Row],[goal]])*100</f>
        <v>100.25</v>
      </c>
      <c r="P750" s="9">
        <f>Table1[[#This Row],[pledged]]/Table1[[#This Row],[backers_count]]</f>
        <v>45.56818181818182</v>
      </c>
      <c r="Q750" s="4" t="str">
        <f>MID(Table1[[#This Row],[Category and Sub-Category]],SEARCH("/", N750) +1, 20)</f>
        <v>nonfiction</v>
      </c>
      <c r="R750" s="4" t="str">
        <f t="shared" si="22"/>
        <v>publishing</v>
      </c>
      <c r="S750" s="14">
        <f>Table1[[#This Row],[Date Ended Conversion]]+Table1[[#This Row],[Date Ended Conversion]]</f>
        <v>83723.693657407406</v>
      </c>
      <c r="T750" s="14">
        <f t="shared" si="23"/>
        <v>41861.846828703703</v>
      </c>
    </row>
    <row r="751" spans="1:20" ht="72" hidden="1" x14ac:dyDescent="0.6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>(Table1[[#This Row],[pledged]]/Table1[[#This Row],[goal]])*100</f>
        <v>105.56</v>
      </c>
      <c r="P751" s="9">
        <f>Table1[[#This Row],[pledged]]/Table1[[#This Row],[backers_count]]</f>
        <v>95.963636363636368</v>
      </c>
      <c r="Q751" s="4" t="str">
        <f>MID(Table1[[#This Row],[Category and Sub-Category]],SEARCH("/", N751) +1, 20)</f>
        <v>nonfiction</v>
      </c>
      <c r="R751" s="4" t="str">
        <f t="shared" si="22"/>
        <v>publishing</v>
      </c>
      <c r="S751" s="14">
        <f>Table1[[#This Row],[Date Ended Conversion]]+Table1[[#This Row],[Date Ended Conversion]]</f>
        <v>85527.882638888899</v>
      </c>
      <c r="T751" s="14">
        <f t="shared" si="23"/>
        <v>42763.94131944445</v>
      </c>
    </row>
    <row r="752" spans="1:20" ht="72" hidden="1" x14ac:dyDescent="0.6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>(Table1[[#This Row],[pledged]]/Table1[[#This Row],[goal]])*100</f>
        <v>102.58775877587757</v>
      </c>
      <c r="P752" s="9">
        <f>Table1[[#This Row],[pledged]]/Table1[[#This Row],[backers_count]]</f>
        <v>77.271186440677965</v>
      </c>
      <c r="Q752" s="4" t="str">
        <f>MID(Table1[[#This Row],[Category and Sub-Category]],SEARCH("/", N752) +1, 20)</f>
        <v>nonfiction</v>
      </c>
      <c r="R752" s="4" t="str">
        <f t="shared" si="22"/>
        <v>publishing</v>
      </c>
      <c r="S752" s="14">
        <f>Table1[[#This Row],[Date Ended Conversion]]+Table1[[#This Row],[Date Ended Conversion]]</f>
        <v>82659.756296296298</v>
      </c>
      <c r="T752" s="14">
        <f t="shared" si="23"/>
        <v>41329.878148148149</v>
      </c>
    </row>
    <row r="753" spans="1:20" ht="54" hidden="1" x14ac:dyDescent="0.6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>(Table1[[#This Row],[pledged]]/Table1[[#This Row],[goal]])*100</f>
        <v>118.5</v>
      </c>
      <c r="P753" s="9">
        <f>Table1[[#This Row],[pledged]]/Table1[[#This Row],[backers_count]]</f>
        <v>57.338709677419352</v>
      </c>
      <c r="Q753" s="4" t="str">
        <f>MID(Table1[[#This Row],[Category and Sub-Category]],SEARCH("/", N753) +1, 20)</f>
        <v>nonfiction</v>
      </c>
      <c r="R753" s="4" t="str">
        <f t="shared" si="22"/>
        <v>publishing</v>
      </c>
      <c r="S753" s="14">
        <f>Table1[[#This Row],[Date Ended Conversion]]+Table1[[#This Row],[Date Ended Conversion]]</f>
        <v>81519.260995370365</v>
      </c>
      <c r="T753" s="14">
        <f t="shared" si="23"/>
        <v>40759.630497685182</v>
      </c>
    </row>
    <row r="754" spans="1:20" ht="72" hidden="1" x14ac:dyDescent="0.6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>(Table1[[#This Row],[pledged]]/Table1[[#This Row],[goal]])*100</f>
        <v>111.7</v>
      </c>
      <c r="P754" s="9">
        <f>Table1[[#This Row],[pledged]]/Table1[[#This Row],[backers_count]]</f>
        <v>53.19047619047619</v>
      </c>
      <c r="Q754" s="4" t="str">
        <f>MID(Table1[[#This Row],[Category and Sub-Category]],SEARCH("/", N754) +1, 20)</f>
        <v>nonfiction</v>
      </c>
      <c r="R754" s="4" t="str">
        <f t="shared" si="22"/>
        <v>publishing</v>
      </c>
      <c r="S754" s="14">
        <f>Table1[[#This Row],[Date Ended Conversion]]+Table1[[#This Row],[Date Ended Conversion]]</f>
        <v>85318.916666666657</v>
      </c>
      <c r="T754" s="14">
        <f t="shared" si="23"/>
        <v>42659.458333333328</v>
      </c>
    </row>
    <row r="755" spans="1:20" ht="72" hidden="1" x14ac:dyDescent="0.6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>(Table1[[#This Row],[pledged]]/Table1[[#This Row],[goal]])*100</f>
        <v>128</v>
      </c>
      <c r="P755" s="9">
        <f>Table1[[#This Row],[pledged]]/Table1[[#This Row],[backers_count]]</f>
        <v>492.30769230769232</v>
      </c>
      <c r="Q755" s="4" t="str">
        <f>MID(Table1[[#This Row],[Category and Sub-Category]],SEARCH("/", N755) +1, 20)</f>
        <v>nonfiction</v>
      </c>
      <c r="R755" s="4" t="str">
        <f t="shared" si="22"/>
        <v>publishing</v>
      </c>
      <c r="S755" s="14">
        <f>Table1[[#This Row],[Date Ended Conversion]]+Table1[[#This Row],[Date Ended Conversion]]</f>
        <v>84099.180347222224</v>
      </c>
      <c r="T755" s="14">
        <f t="shared" si="23"/>
        <v>42049.590173611112</v>
      </c>
    </row>
    <row r="756" spans="1:20" ht="72" hidden="1" x14ac:dyDescent="0.6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>(Table1[[#This Row],[pledged]]/Table1[[#This Row],[goal]])*100</f>
        <v>103.75000000000001</v>
      </c>
      <c r="P756" s="9">
        <f>Table1[[#This Row],[pledged]]/Table1[[#This Row],[backers_count]]</f>
        <v>42.346938775510203</v>
      </c>
      <c r="Q756" s="4" t="str">
        <f>MID(Table1[[#This Row],[Category and Sub-Category]],SEARCH("/", N756) +1, 20)</f>
        <v>nonfiction</v>
      </c>
      <c r="R756" s="4" t="str">
        <f t="shared" si="22"/>
        <v>publishing</v>
      </c>
      <c r="S756" s="14">
        <f>Table1[[#This Row],[Date Ended Conversion]]+Table1[[#This Row],[Date Ended Conversion]]</f>
        <v>82559.498171296291</v>
      </c>
      <c r="T756" s="14">
        <f t="shared" si="23"/>
        <v>41279.749085648145</v>
      </c>
    </row>
    <row r="757" spans="1:20" ht="72" hidden="1" x14ac:dyDescent="0.6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>(Table1[[#This Row],[pledged]]/Table1[[#This Row],[goal]])*100</f>
        <v>101.9076</v>
      </c>
      <c r="P757" s="9">
        <f>Table1[[#This Row],[pledged]]/Table1[[#This Row],[backers_count]]</f>
        <v>37.466029411764708</v>
      </c>
      <c r="Q757" s="4" t="str">
        <f>MID(Table1[[#This Row],[Category and Sub-Category]],SEARCH("/", N757) +1, 20)</f>
        <v>nonfiction</v>
      </c>
      <c r="R757" s="4" t="str">
        <f t="shared" si="22"/>
        <v>publishing</v>
      </c>
      <c r="S757" s="14">
        <f>Table1[[#This Row],[Date Ended Conversion]]+Table1[[#This Row],[Date Ended Conversion]]</f>
        <v>82828.056944444441</v>
      </c>
      <c r="T757" s="14">
        <f t="shared" si="23"/>
        <v>41414.02847222222</v>
      </c>
    </row>
    <row r="758" spans="1:20" ht="72" hidden="1" x14ac:dyDescent="0.6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>(Table1[[#This Row],[pledged]]/Table1[[#This Row],[goal]])*100</f>
        <v>117.71428571428571</v>
      </c>
      <c r="P758" s="9">
        <f>Table1[[#This Row],[pledged]]/Table1[[#This Row],[backers_count]]</f>
        <v>37.454545454545453</v>
      </c>
      <c r="Q758" s="4" t="str">
        <f>MID(Table1[[#This Row],[Category and Sub-Category]],SEARCH("/", N758) +1, 20)</f>
        <v>nonfiction</v>
      </c>
      <c r="R758" s="4" t="str">
        <f t="shared" si="22"/>
        <v>publishing</v>
      </c>
      <c r="S758" s="14">
        <f>Table1[[#This Row],[Date Ended Conversion]]+Table1[[#This Row],[Date Ended Conversion]]</f>
        <v>81303.450439814813</v>
      </c>
      <c r="T758" s="14">
        <f t="shared" si="23"/>
        <v>40651.725219907406</v>
      </c>
    </row>
    <row r="759" spans="1:20" ht="72" hidden="1" x14ac:dyDescent="0.6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>(Table1[[#This Row],[pledged]]/Table1[[#This Row],[goal]])*100</f>
        <v>238</v>
      </c>
      <c r="P759" s="9">
        <f>Table1[[#This Row],[pledged]]/Table1[[#This Row],[backers_count]]</f>
        <v>33.055555555555557</v>
      </c>
      <c r="Q759" s="4" t="str">
        <f>MID(Table1[[#This Row],[Category and Sub-Category]],SEARCH("/", N759) +1, 20)</f>
        <v>nonfiction</v>
      </c>
      <c r="R759" s="4" t="str">
        <f t="shared" si="22"/>
        <v>publishing</v>
      </c>
      <c r="S759" s="14">
        <f>Table1[[#This Row],[Date Ended Conversion]]+Table1[[#This Row],[Date Ended Conversion]]</f>
        <v>82498.109120370369</v>
      </c>
      <c r="T759" s="14">
        <f t="shared" si="23"/>
        <v>41249.054560185185</v>
      </c>
    </row>
    <row r="760" spans="1:20" ht="54" hidden="1" x14ac:dyDescent="0.6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>(Table1[[#This Row],[pledged]]/Table1[[#This Row],[goal]])*100</f>
        <v>102</v>
      </c>
      <c r="P760" s="9">
        <f>Table1[[#This Row],[pledged]]/Table1[[#This Row],[backers_count]]</f>
        <v>134.21052631578948</v>
      </c>
      <c r="Q760" s="4" t="str">
        <f>MID(Table1[[#This Row],[Category and Sub-Category]],SEARCH("/", N760) +1, 20)</f>
        <v>nonfiction</v>
      </c>
      <c r="R760" s="4" t="str">
        <f t="shared" si="22"/>
        <v>publishing</v>
      </c>
      <c r="S760" s="14">
        <f>Table1[[#This Row],[Date Ended Conversion]]+Table1[[#This Row],[Date Ended Conversion]]</f>
        <v>80919.67287037037</v>
      </c>
      <c r="T760" s="14">
        <f t="shared" si="23"/>
        <v>40459.836435185185</v>
      </c>
    </row>
    <row r="761" spans="1:20" ht="72" hidden="1" x14ac:dyDescent="0.6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>(Table1[[#This Row],[pledged]]/Table1[[#This Row],[goal]])*100</f>
        <v>101.92000000000002</v>
      </c>
      <c r="P761" s="9">
        <f>Table1[[#This Row],[pledged]]/Table1[[#This Row],[backers_count]]</f>
        <v>51.474747474747474</v>
      </c>
      <c r="Q761" s="4" t="str">
        <f>MID(Table1[[#This Row],[Category and Sub-Category]],SEARCH("/", N761) +1, 20)</f>
        <v>nonfiction</v>
      </c>
      <c r="R761" s="4" t="str">
        <f t="shared" si="22"/>
        <v>publishing</v>
      </c>
      <c r="S761" s="14">
        <f>Table1[[#This Row],[Date Ended Conversion]]+Table1[[#This Row],[Date Ended Conversion]]</f>
        <v>83658.660625000004</v>
      </c>
      <c r="T761" s="14">
        <f t="shared" si="23"/>
        <v>41829.330312500002</v>
      </c>
    </row>
    <row r="762" spans="1:20" ht="72" hidden="1" x14ac:dyDescent="0.6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>(Table1[[#This Row],[pledged]]/Table1[[#This Row],[goal]])*100</f>
        <v>0</v>
      </c>
      <c r="P762" s="9" t="e">
        <f>Table1[[#This Row],[pledged]]/Table1[[#This Row],[backers_count]]</f>
        <v>#DIV/0!</v>
      </c>
      <c r="Q762" s="4" t="str">
        <f>MID(Table1[[#This Row],[Category and Sub-Category]],SEARCH("/", N762) +1, 20)</f>
        <v>fiction</v>
      </c>
      <c r="R762" s="4" t="str">
        <f t="shared" si="22"/>
        <v>publishing</v>
      </c>
      <c r="S762" s="14">
        <f>Table1[[#This Row],[Date Ended Conversion]]+Table1[[#This Row],[Date Ended Conversion]]</f>
        <v>85401.611412037033</v>
      </c>
      <c r="T762" s="14">
        <f t="shared" si="23"/>
        <v>42700.805706018517</v>
      </c>
    </row>
    <row r="763" spans="1:20" ht="72" hidden="1" x14ac:dyDescent="0.6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>(Table1[[#This Row],[pledged]]/Table1[[#This Row],[goal]])*100</f>
        <v>4.7</v>
      </c>
      <c r="P763" s="9">
        <f>Table1[[#This Row],[pledged]]/Table1[[#This Row],[backers_count]]</f>
        <v>39.166666666666664</v>
      </c>
      <c r="Q763" s="4" t="str">
        <f>MID(Table1[[#This Row],[Category and Sub-Category]],SEARCH("/", N763) +1, 20)</f>
        <v>fiction</v>
      </c>
      <c r="R763" s="4" t="str">
        <f t="shared" si="22"/>
        <v>publishing</v>
      </c>
      <c r="S763" s="14">
        <f>Table1[[#This Row],[Date Ended Conversion]]+Table1[[#This Row],[Date Ended Conversion]]</f>
        <v>83345.502916666665</v>
      </c>
      <c r="T763" s="14">
        <f t="shared" si="23"/>
        <v>41672.751458333332</v>
      </c>
    </row>
    <row r="764" spans="1:20" ht="72" hidden="1" x14ac:dyDescent="0.6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>(Table1[[#This Row],[pledged]]/Table1[[#This Row],[goal]])*100</f>
        <v>0</v>
      </c>
      <c r="P764" s="9" t="e">
        <f>Table1[[#This Row],[pledged]]/Table1[[#This Row],[backers_count]]</f>
        <v>#DIV/0!</v>
      </c>
      <c r="Q764" s="4" t="str">
        <f>MID(Table1[[#This Row],[Category and Sub-Category]],SEARCH("/", N764) +1, 20)</f>
        <v>fiction</v>
      </c>
      <c r="R764" s="4" t="str">
        <f t="shared" si="22"/>
        <v>publishing</v>
      </c>
      <c r="S764" s="14">
        <f>Table1[[#This Row],[Date Ended Conversion]]+Table1[[#This Row],[Date Ended Conversion]]</f>
        <v>85416.5</v>
      </c>
      <c r="T764" s="14">
        <f t="shared" si="23"/>
        <v>42708.25</v>
      </c>
    </row>
    <row r="765" spans="1:20" ht="72" hidden="1" x14ac:dyDescent="0.6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>(Table1[[#This Row],[pledged]]/Table1[[#This Row],[goal]])*100</f>
        <v>0.11655011655011654</v>
      </c>
      <c r="P765" s="9">
        <f>Table1[[#This Row],[pledged]]/Table1[[#This Row],[backers_count]]</f>
        <v>5</v>
      </c>
      <c r="Q765" s="4" t="str">
        <f>MID(Table1[[#This Row],[Category and Sub-Category]],SEARCH("/", N765) +1, 20)</f>
        <v>fiction</v>
      </c>
      <c r="R765" s="4" t="str">
        <f t="shared" si="22"/>
        <v>publishing</v>
      </c>
      <c r="S765" s="14">
        <f>Table1[[#This Row],[Date Ended Conversion]]+Table1[[#This Row],[Date Ended Conversion]]</f>
        <v>83002.893703703696</v>
      </c>
      <c r="T765" s="14">
        <f t="shared" si="23"/>
        <v>41501.446851851848</v>
      </c>
    </row>
    <row r="766" spans="1:20" ht="72" hidden="1" x14ac:dyDescent="0.6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>(Table1[[#This Row],[pledged]]/Table1[[#This Row],[goal]])*100</f>
        <v>0</v>
      </c>
      <c r="P766" s="9" t="e">
        <f>Table1[[#This Row],[pledged]]/Table1[[#This Row],[backers_count]]</f>
        <v>#DIV/0!</v>
      </c>
      <c r="Q766" s="4" t="str">
        <f>MID(Table1[[#This Row],[Category and Sub-Category]],SEARCH("/", N766) +1, 20)</f>
        <v>fiction</v>
      </c>
      <c r="R766" s="4" t="str">
        <f t="shared" si="22"/>
        <v>publishing</v>
      </c>
      <c r="S766" s="14">
        <f>Table1[[#This Row],[Date Ended Conversion]]+Table1[[#This Row],[Date Ended Conversion]]</f>
        <v>84514.346319444448</v>
      </c>
      <c r="T766" s="14">
        <f t="shared" si="23"/>
        <v>42257.173159722224</v>
      </c>
    </row>
    <row r="767" spans="1:20" ht="72" hidden="1" x14ac:dyDescent="0.6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>(Table1[[#This Row],[pledged]]/Table1[[#This Row],[goal]])*100</f>
        <v>36.014285714285712</v>
      </c>
      <c r="P767" s="9">
        <f>Table1[[#This Row],[pledged]]/Table1[[#This Row],[backers_count]]</f>
        <v>57.295454545454547</v>
      </c>
      <c r="Q767" s="4" t="str">
        <f>MID(Table1[[#This Row],[Category and Sub-Category]],SEARCH("/", N767) +1, 20)</f>
        <v>fiction</v>
      </c>
      <c r="R767" s="4" t="str">
        <f t="shared" si="22"/>
        <v>publishing</v>
      </c>
      <c r="S767" s="14">
        <f>Table1[[#This Row],[Date Ended Conversion]]+Table1[[#This Row],[Date Ended Conversion]]</f>
        <v>83863.085277777776</v>
      </c>
      <c r="T767" s="14">
        <f t="shared" si="23"/>
        <v>41931.542638888888</v>
      </c>
    </row>
    <row r="768" spans="1:20" ht="72" hidden="1" x14ac:dyDescent="0.6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>(Table1[[#This Row],[pledged]]/Table1[[#This Row],[goal]])*100</f>
        <v>0</v>
      </c>
      <c r="P768" s="9" t="e">
        <f>Table1[[#This Row],[pledged]]/Table1[[#This Row],[backers_count]]</f>
        <v>#DIV/0!</v>
      </c>
      <c r="Q768" s="4" t="str">
        <f>MID(Table1[[#This Row],[Category and Sub-Category]],SEARCH("/", N768) +1, 20)</f>
        <v>fiction</v>
      </c>
      <c r="R768" s="4" t="str">
        <f t="shared" si="22"/>
        <v>publishing</v>
      </c>
      <c r="S768" s="14">
        <f>Table1[[#This Row],[Date Ended Conversion]]+Table1[[#This Row],[Date Ended Conversion]]</f>
        <v>84103.566736111112</v>
      </c>
      <c r="T768" s="14">
        <f t="shared" si="23"/>
        <v>42051.783368055556</v>
      </c>
    </row>
    <row r="769" spans="1:20" ht="108" hidden="1" x14ac:dyDescent="0.6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>(Table1[[#This Row],[pledged]]/Table1[[#This Row],[goal]])*100</f>
        <v>3.54</v>
      </c>
      <c r="P769" s="9">
        <f>Table1[[#This Row],[pledged]]/Table1[[#This Row],[backers_count]]</f>
        <v>59</v>
      </c>
      <c r="Q769" s="4" t="str">
        <f>MID(Table1[[#This Row],[Category and Sub-Category]],SEARCH("/", N769) +1, 20)</f>
        <v>fiction</v>
      </c>
      <c r="R769" s="4" t="str">
        <f t="shared" si="22"/>
        <v>publishing</v>
      </c>
      <c r="S769" s="14">
        <f>Table1[[#This Row],[Date Ended Conversion]]+Table1[[#This Row],[Date Ended Conversion]]</f>
        <v>84290.287268518528</v>
      </c>
      <c r="T769" s="14">
        <f t="shared" si="23"/>
        <v>42145.143634259264</v>
      </c>
    </row>
    <row r="770" spans="1:20" ht="72" hidden="1" x14ac:dyDescent="0.6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>(Table1[[#This Row],[pledged]]/Table1[[#This Row],[goal]])*100</f>
        <v>0</v>
      </c>
      <c r="P770" s="9" t="e">
        <f>Table1[[#This Row],[pledged]]/Table1[[#This Row],[backers_count]]</f>
        <v>#DIV/0!</v>
      </c>
      <c r="Q770" s="4" t="str">
        <f>MID(Table1[[#This Row],[Category and Sub-Category]],SEARCH("/", N770) +1, 20)</f>
        <v>fiction</v>
      </c>
      <c r="R770" s="4" t="str">
        <f t="shared" ref="R770:R833" si="24">LEFT(N770,FIND("/",N770,1)-1)</f>
        <v>publishing</v>
      </c>
      <c r="S770" s="14">
        <f>Table1[[#This Row],[Date Ended Conversion]]+Table1[[#This Row],[Date Ended Conversion]]</f>
        <v>83248.414120370377</v>
      </c>
      <c r="T770" s="14">
        <f t="shared" ref="T770:T833" si="25">(((I770/60)/60)/24)+DATE(1970,1,1)</f>
        <v>41624.207060185188</v>
      </c>
    </row>
    <row r="771" spans="1:20" ht="72" hidden="1" x14ac:dyDescent="0.6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>(Table1[[#This Row],[pledged]]/Table1[[#This Row],[goal]])*100</f>
        <v>41.4</v>
      </c>
      <c r="P771" s="9">
        <f>Table1[[#This Row],[pledged]]/Table1[[#This Row],[backers_count]]</f>
        <v>31.846153846153847</v>
      </c>
      <c r="Q771" s="4" t="str">
        <f>MID(Table1[[#This Row],[Category and Sub-Category]],SEARCH("/", N771) +1, 20)</f>
        <v>fiction</v>
      </c>
      <c r="R771" s="4" t="str">
        <f t="shared" si="24"/>
        <v>publishing</v>
      </c>
      <c r="S771" s="14">
        <f>Table1[[#This Row],[Date Ended Conversion]]+Table1[[#This Row],[Date Ended Conversion]]</f>
        <v>83269.99291666667</v>
      </c>
      <c r="T771" s="14">
        <f t="shared" si="25"/>
        <v>41634.996458333335</v>
      </c>
    </row>
    <row r="772" spans="1:20" ht="72" hidden="1" x14ac:dyDescent="0.6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>(Table1[[#This Row],[pledged]]/Table1[[#This Row],[goal]])*100</f>
        <v>0</v>
      </c>
      <c r="P772" s="9" t="e">
        <f>Table1[[#This Row],[pledged]]/Table1[[#This Row],[backers_count]]</f>
        <v>#DIV/0!</v>
      </c>
      <c r="Q772" s="4" t="str">
        <f>MID(Table1[[#This Row],[Category and Sub-Category]],SEARCH("/", N772) +1, 20)</f>
        <v>fiction</v>
      </c>
      <c r="R772" s="4" t="str">
        <f t="shared" si="24"/>
        <v>publishing</v>
      </c>
      <c r="S772" s="14">
        <f>Table1[[#This Row],[Date Ended Conversion]]+Table1[[#This Row],[Date Ended Conversion]]</f>
        <v>82659.999282407414</v>
      </c>
      <c r="T772" s="14">
        <f t="shared" si="25"/>
        <v>41329.999641203707</v>
      </c>
    </row>
    <row r="773" spans="1:20" ht="72" hidden="1" x14ac:dyDescent="0.6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>(Table1[[#This Row],[pledged]]/Table1[[#This Row],[goal]])*100</f>
        <v>2.6315789473684209E-2</v>
      </c>
      <c r="P773" s="9">
        <f>Table1[[#This Row],[pledged]]/Table1[[#This Row],[backers_count]]</f>
        <v>10</v>
      </c>
      <c r="Q773" s="4" t="str">
        <f>MID(Table1[[#This Row],[Category and Sub-Category]],SEARCH("/", N773) +1, 20)</f>
        <v>fiction</v>
      </c>
      <c r="R773" s="4" t="str">
        <f t="shared" si="24"/>
        <v>publishing</v>
      </c>
      <c r="S773" s="14">
        <f>Table1[[#This Row],[Date Ended Conversion]]+Table1[[#This Row],[Date Ended Conversion]]</f>
        <v>84799.648194444453</v>
      </c>
      <c r="T773" s="14">
        <f t="shared" si="25"/>
        <v>42399.824097222227</v>
      </c>
    </row>
    <row r="774" spans="1:20" ht="90" hidden="1" x14ac:dyDescent="0.6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>(Table1[[#This Row],[pledged]]/Table1[[#This Row],[goal]])*100</f>
        <v>3.3333333333333335</v>
      </c>
      <c r="P774" s="9">
        <f>Table1[[#This Row],[pledged]]/Table1[[#This Row],[backers_count]]</f>
        <v>50</v>
      </c>
      <c r="Q774" s="4" t="str">
        <f>MID(Table1[[#This Row],[Category and Sub-Category]],SEARCH("/", N774) +1, 20)</f>
        <v>fiction</v>
      </c>
      <c r="R774" s="4" t="str">
        <f t="shared" si="24"/>
        <v>publishing</v>
      </c>
      <c r="S774" s="14">
        <f>Table1[[#This Row],[Date Ended Conversion]]+Table1[[#This Row],[Date Ended Conversion]]</f>
        <v>80236.33194444445</v>
      </c>
      <c r="T774" s="14">
        <f t="shared" si="25"/>
        <v>40118.165972222225</v>
      </c>
    </row>
    <row r="775" spans="1:20" ht="72" hidden="1" x14ac:dyDescent="0.6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>(Table1[[#This Row],[pledged]]/Table1[[#This Row],[goal]])*100</f>
        <v>0.85129023676509719</v>
      </c>
      <c r="P775" s="9">
        <f>Table1[[#This Row],[pledged]]/Table1[[#This Row],[backers_count]]</f>
        <v>16</v>
      </c>
      <c r="Q775" s="4" t="str">
        <f>MID(Table1[[#This Row],[Category and Sub-Category]],SEARCH("/", N775) +1, 20)</f>
        <v>fiction</v>
      </c>
      <c r="R775" s="4" t="str">
        <f t="shared" si="24"/>
        <v>publishing</v>
      </c>
      <c r="S775" s="14">
        <f>Table1[[#This Row],[Date Ended Conversion]]+Table1[[#This Row],[Date Ended Conversion]]</f>
        <v>84269.91805555555</v>
      </c>
      <c r="T775" s="14">
        <f t="shared" si="25"/>
        <v>42134.959027777775</v>
      </c>
    </row>
    <row r="776" spans="1:20" ht="72" hidden="1" x14ac:dyDescent="0.6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>(Table1[[#This Row],[pledged]]/Table1[[#This Row],[goal]])*100</f>
        <v>70.199999999999989</v>
      </c>
      <c r="P776" s="9">
        <f>Table1[[#This Row],[pledged]]/Table1[[#This Row],[backers_count]]</f>
        <v>39</v>
      </c>
      <c r="Q776" s="4" t="str">
        <f>MID(Table1[[#This Row],[Category and Sub-Category]],SEARCH("/", N776) +1, 20)</f>
        <v>fiction</v>
      </c>
      <c r="R776" s="4" t="str">
        <f t="shared" si="24"/>
        <v>publishing</v>
      </c>
      <c r="S776" s="14">
        <f>Table1[[#This Row],[Date Ended Conversion]]+Table1[[#This Row],[Date Ended Conversion]]</f>
        <v>83387.560601851845</v>
      </c>
      <c r="T776" s="14">
        <f t="shared" si="25"/>
        <v>41693.780300925922</v>
      </c>
    </row>
    <row r="777" spans="1:20" ht="54" hidden="1" x14ac:dyDescent="0.6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>(Table1[[#This Row],[pledged]]/Table1[[#This Row],[goal]])*100</f>
        <v>1.7000000000000002</v>
      </c>
      <c r="P777" s="9">
        <f>Table1[[#This Row],[pledged]]/Table1[[#This Row],[backers_count]]</f>
        <v>34</v>
      </c>
      <c r="Q777" s="4" t="str">
        <f>MID(Table1[[#This Row],[Category and Sub-Category]],SEARCH("/", N777) +1, 20)</f>
        <v>fiction</v>
      </c>
      <c r="R777" s="4" t="str">
        <f t="shared" si="24"/>
        <v>publishing</v>
      </c>
      <c r="S777" s="14">
        <f>Table1[[#This Row],[Date Ended Conversion]]+Table1[[#This Row],[Date Ended Conversion]]</f>
        <v>81786.120254629626</v>
      </c>
      <c r="T777" s="14">
        <f t="shared" si="25"/>
        <v>40893.060127314813</v>
      </c>
    </row>
    <row r="778" spans="1:20" ht="72" hidden="1" x14ac:dyDescent="0.6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>(Table1[[#This Row],[pledged]]/Table1[[#This Row],[goal]])*100</f>
        <v>51.4</v>
      </c>
      <c r="P778" s="9">
        <f>Table1[[#This Row],[pledged]]/Table1[[#This Row],[backers_count]]</f>
        <v>63.122807017543863</v>
      </c>
      <c r="Q778" s="4" t="str">
        <f>MID(Table1[[#This Row],[Category and Sub-Category]],SEARCH("/", N778) +1, 20)</f>
        <v>fiction</v>
      </c>
      <c r="R778" s="4" t="str">
        <f t="shared" si="24"/>
        <v>publishing</v>
      </c>
      <c r="S778" s="14">
        <f>Table1[[#This Row],[Date Ended Conversion]]+Table1[[#This Row],[Date Ended Conversion]]</f>
        <v>84576.416666666657</v>
      </c>
      <c r="T778" s="14">
        <f t="shared" si="25"/>
        <v>42288.208333333328</v>
      </c>
    </row>
    <row r="779" spans="1:20" ht="90" hidden="1" x14ac:dyDescent="0.6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>(Table1[[#This Row],[pledged]]/Table1[[#This Row],[goal]])*100</f>
        <v>0.70000000000000007</v>
      </c>
      <c r="P779" s="9">
        <f>Table1[[#This Row],[pledged]]/Table1[[#This Row],[backers_count]]</f>
        <v>7</v>
      </c>
      <c r="Q779" s="4" t="str">
        <f>MID(Table1[[#This Row],[Category and Sub-Category]],SEARCH("/", N779) +1, 20)</f>
        <v>fiction</v>
      </c>
      <c r="R779" s="4" t="str">
        <f t="shared" si="24"/>
        <v>publishing</v>
      </c>
      <c r="S779" s="14">
        <f>Table1[[#This Row],[Date Ended Conversion]]+Table1[[#This Row],[Date Ended Conversion]]</f>
        <v>82973.962430555548</v>
      </c>
      <c r="T779" s="14">
        <f t="shared" si="25"/>
        <v>41486.981215277774</v>
      </c>
    </row>
    <row r="780" spans="1:20" ht="54" hidden="1" x14ac:dyDescent="0.6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>(Table1[[#This Row],[pledged]]/Table1[[#This Row],[goal]])*100</f>
        <v>0.4</v>
      </c>
      <c r="P780" s="9">
        <f>Table1[[#This Row],[pledged]]/Table1[[#This Row],[backers_count]]</f>
        <v>2</v>
      </c>
      <c r="Q780" s="4" t="str">
        <f>MID(Table1[[#This Row],[Category and Sub-Category]],SEARCH("/", N780) +1, 20)</f>
        <v>fiction</v>
      </c>
      <c r="R780" s="4" t="str">
        <f t="shared" si="24"/>
        <v>publishing</v>
      </c>
      <c r="S780" s="14">
        <f>Table1[[#This Row],[Date Ended Conversion]]+Table1[[#This Row],[Date Ended Conversion]]</f>
        <v>83519.404629629629</v>
      </c>
      <c r="T780" s="14">
        <f t="shared" si="25"/>
        <v>41759.702314814815</v>
      </c>
    </row>
    <row r="781" spans="1:20" ht="72" hidden="1" x14ac:dyDescent="0.6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>(Table1[[#This Row],[pledged]]/Table1[[#This Row],[goal]])*100</f>
        <v>2.666666666666667</v>
      </c>
      <c r="P781" s="9">
        <f>Table1[[#This Row],[pledged]]/Table1[[#This Row],[backers_count]]</f>
        <v>66.666666666666671</v>
      </c>
      <c r="Q781" s="4" t="str">
        <f>MID(Table1[[#This Row],[Category and Sub-Category]],SEARCH("/", N781) +1, 20)</f>
        <v>fiction</v>
      </c>
      <c r="R781" s="4" t="str">
        <f t="shared" si="24"/>
        <v>publishing</v>
      </c>
      <c r="S781" s="14">
        <f>Table1[[#This Row],[Date Ended Conversion]]+Table1[[#This Row],[Date Ended Conversion]]</f>
        <v>80932.333333333328</v>
      </c>
      <c r="T781" s="14">
        <f t="shared" si="25"/>
        <v>40466.166666666664</v>
      </c>
    </row>
    <row r="782" spans="1:20" ht="54" hidden="1" x14ac:dyDescent="0.6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>(Table1[[#This Row],[pledged]]/Table1[[#This Row],[goal]])*100</f>
        <v>104</v>
      </c>
      <c r="P782" s="9">
        <f>Table1[[#This Row],[pledged]]/Table1[[#This Row],[backers_count]]</f>
        <v>38.518518518518519</v>
      </c>
      <c r="Q782" s="4" t="str">
        <f>MID(Table1[[#This Row],[Category and Sub-Category]],SEARCH("/", N782) +1, 20)</f>
        <v>rock</v>
      </c>
      <c r="R782" s="4" t="str">
        <f t="shared" si="24"/>
        <v>music</v>
      </c>
      <c r="S782" s="14">
        <f>Table1[[#This Row],[Date Ended Conversion]]+Table1[[#This Row],[Date Ended Conversion]]</f>
        <v>81333.347800925927</v>
      </c>
      <c r="T782" s="14">
        <f t="shared" si="25"/>
        <v>40666.673900462964</v>
      </c>
    </row>
    <row r="783" spans="1:20" ht="54" hidden="1" x14ac:dyDescent="0.6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>(Table1[[#This Row],[pledged]]/Table1[[#This Row],[goal]])*100</f>
        <v>133.15375</v>
      </c>
      <c r="P783" s="9">
        <f>Table1[[#This Row],[pledged]]/Table1[[#This Row],[backers_count]]</f>
        <v>42.609200000000001</v>
      </c>
      <c r="Q783" s="4" t="str">
        <f>MID(Table1[[#This Row],[Category and Sub-Category]],SEARCH("/", N783) +1, 20)</f>
        <v>rock</v>
      </c>
      <c r="R783" s="4" t="str">
        <f t="shared" si="24"/>
        <v>music</v>
      </c>
      <c r="S783" s="14">
        <f>Table1[[#This Row],[Date Ended Conversion]]+Table1[[#This Row],[Date Ended Conversion]]</f>
        <v>82866.00171296297</v>
      </c>
      <c r="T783" s="14">
        <f t="shared" si="25"/>
        <v>41433.000856481485</v>
      </c>
    </row>
    <row r="784" spans="1:20" ht="72" hidden="1" x14ac:dyDescent="0.6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>(Table1[[#This Row],[pledged]]/Table1[[#This Row],[goal]])*100</f>
        <v>100</v>
      </c>
      <c r="P784" s="9">
        <f>Table1[[#This Row],[pledged]]/Table1[[#This Row],[backers_count]]</f>
        <v>50</v>
      </c>
      <c r="Q784" s="4" t="str">
        <f>MID(Table1[[#This Row],[Category and Sub-Category]],SEARCH("/", N784) +1, 20)</f>
        <v>rock</v>
      </c>
      <c r="R784" s="4" t="str">
        <f t="shared" si="24"/>
        <v>music</v>
      </c>
      <c r="S784" s="14">
        <f>Table1[[#This Row],[Date Ended Conversion]]+Table1[[#This Row],[Date Ended Conversion]]</f>
        <v>82293.516250000001</v>
      </c>
      <c r="T784" s="14">
        <f t="shared" si="25"/>
        <v>41146.758125</v>
      </c>
    </row>
    <row r="785" spans="1:20" ht="72" hidden="1" x14ac:dyDescent="0.6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>(Table1[[#This Row],[pledged]]/Table1[[#This Row],[goal]])*100</f>
        <v>148.13333333333333</v>
      </c>
      <c r="P785" s="9">
        <f>Table1[[#This Row],[pledged]]/Table1[[#This Row],[backers_count]]</f>
        <v>63.485714285714288</v>
      </c>
      <c r="Q785" s="4" t="str">
        <f>MID(Table1[[#This Row],[Category and Sub-Category]],SEARCH("/", N785) +1, 20)</f>
        <v>rock</v>
      </c>
      <c r="R785" s="4" t="str">
        <f t="shared" si="24"/>
        <v>music</v>
      </c>
      <c r="S785" s="14">
        <f>Table1[[#This Row],[Date Ended Conversion]]+Table1[[#This Row],[Date Ended Conversion]]</f>
        <v>82053.833333333328</v>
      </c>
      <c r="T785" s="14">
        <f t="shared" si="25"/>
        <v>41026.916666666664</v>
      </c>
    </row>
    <row r="786" spans="1:20" ht="72" hidden="1" x14ac:dyDescent="0.6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>(Table1[[#This Row],[pledged]]/Table1[[#This Row],[goal]])*100</f>
        <v>102.49999999999999</v>
      </c>
      <c r="P786" s="9">
        <f>Table1[[#This Row],[pledged]]/Table1[[#This Row],[backers_count]]</f>
        <v>102.5</v>
      </c>
      <c r="Q786" s="4" t="str">
        <f>MID(Table1[[#This Row],[Category and Sub-Category]],SEARCH("/", N786) +1, 20)</f>
        <v>rock</v>
      </c>
      <c r="R786" s="4" t="str">
        <f t="shared" si="24"/>
        <v>music</v>
      </c>
      <c r="S786" s="14">
        <f>Table1[[#This Row],[Date Ended Conversion]]+Table1[[#This Row],[Date Ended Conversion]]</f>
        <v>83430.215717592597</v>
      </c>
      <c r="T786" s="14">
        <f t="shared" si="25"/>
        <v>41715.107858796298</v>
      </c>
    </row>
    <row r="787" spans="1:20" ht="72" hidden="1" x14ac:dyDescent="0.6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>(Table1[[#This Row],[pledged]]/Table1[[#This Row],[goal]])*100</f>
        <v>180.62799999999999</v>
      </c>
      <c r="P787" s="9">
        <f>Table1[[#This Row],[pledged]]/Table1[[#This Row],[backers_count]]</f>
        <v>31.142758620689655</v>
      </c>
      <c r="Q787" s="4" t="str">
        <f>MID(Table1[[#This Row],[Category and Sub-Category]],SEARCH("/", N787) +1, 20)</f>
        <v>rock</v>
      </c>
      <c r="R787" s="4" t="str">
        <f t="shared" si="24"/>
        <v>music</v>
      </c>
      <c r="S787" s="14">
        <f>Table1[[#This Row],[Date Ended Conversion]]+Table1[[#This Row],[Date Ended Conversion]]</f>
        <v>82667.187847222216</v>
      </c>
      <c r="T787" s="14">
        <f t="shared" si="25"/>
        <v>41333.593923611108</v>
      </c>
    </row>
    <row r="788" spans="1:20" ht="72" hidden="1" x14ac:dyDescent="0.6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>(Table1[[#This Row],[pledged]]/Table1[[#This Row],[goal]])*100</f>
        <v>142.79999999999998</v>
      </c>
      <c r="P788" s="9">
        <f>Table1[[#This Row],[pledged]]/Table1[[#This Row],[backers_count]]</f>
        <v>162.27272727272728</v>
      </c>
      <c r="Q788" s="4" t="str">
        <f>MID(Table1[[#This Row],[Category and Sub-Category]],SEARCH("/", N788) +1, 20)</f>
        <v>rock</v>
      </c>
      <c r="R788" s="4" t="str">
        <f t="shared" si="24"/>
        <v>music</v>
      </c>
      <c r="S788" s="14">
        <f>Table1[[#This Row],[Date Ended Conversion]]+Table1[[#This Row],[Date Ended Conversion]]</f>
        <v>82081.315277777772</v>
      </c>
      <c r="T788" s="14">
        <f t="shared" si="25"/>
        <v>41040.657638888886</v>
      </c>
    </row>
    <row r="789" spans="1:20" ht="72" hidden="1" x14ac:dyDescent="0.6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>(Table1[[#This Row],[pledged]]/Table1[[#This Row],[goal]])*100</f>
        <v>114.16666666666666</v>
      </c>
      <c r="P789" s="9">
        <f>Table1[[#This Row],[pledged]]/Table1[[#This Row],[backers_count]]</f>
        <v>80.588235294117652</v>
      </c>
      <c r="Q789" s="4" t="str">
        <f>MID(Table1[[#This Row],[Category and Sub-Category]],SEARCH("/", N789) +1, 20)</f>
        <v>rock</v>
      </c>
      <c r="R789" s="4" t="str">
        <f t="shared" si="24"/>
        <v>music</v>
      </c>
      <c r="S789" s="14">
        <f>Table1[[#This Row],[Date Ended Conversion]]+Table1[[#This Row],[Date Ended Conversion]]</f>
        <v>83159.255231481482</v>
      </c>
      <c r="T789" s="14">
        <f t="shared" si="25"/>
        <v>41579.627615740741</v>
      </c>
    </row>
    <row r="790" spans="1:20" ht="72" hidden="1" x14ac:dyDescent="0.6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>(Table1[[#This Row],[pledged]]/Table1[[#This Row],[goal]])*100</f>
        <v>203.505</v>
      </c>
      <c r="P790" s="9">
        <f>Table1[[#This Row],[pledged]]/Table1[[#This Row],[backers_count]]</f>
        <v>59.85441176470588</v>
      </c>
      <c r="Q790" s="4" t="str">
        <f>MID(Table1[[#This Row],[Category and Sub-Category]],SEARCH("/", N790) +1, 20)</f>
        <v>rock</v>
      </c>
      <c r="R790" s="4" t="str">
        <f t="shared" si="24"/>
        <v>music</v>
      </c>
      <c r="S790" s="14">
        <f>Table1[[#This Row],[Date Ended Conversion]]+Table1[[#This Row],[Date Ended Conversion]]</f>
        <v>82194.33194444445</v>
      </c>
      <c r="T790" s="14">
        <f t="shared" si="25"/>
        <v>41097.165972222225</v>
      </c>
    </row>
    <row r="791" spans="1:20" ht="72" hidden="1" x14ac:dyDescent="0.6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>(Table1[[#This Row],[pledged]]/Table1[[#This Row],[goal]])*100</f>
        <v>109.41176470588236</v>
      </c>
      <c r="P791" s="9">
        <f>Table1[[#This Row],[pledged]]/Table1[[#This Row],[backers_count]]</f>
        <v>132.85714285714286</v>
      </c>
      <c r="Q791" s="4" t="str">
        <f>MID(Table1[[#This Row],[Category and Sub-Category]],SEARCH("/", N791) +1, 20)</f>
        <v>rock</v>
      </c>
      <c r="R791" s="4" t="str">
        <f t="shared" si="24"/>
        <v>music</v>
      </c>
      <c r="S791" s="14">
        <f>Table1[[#This Row],[Date Ended Conversion]]+Table1[[#This Row],[Date Ended Conversion]]</f>
        <v>82590.665277777778</v>
      </c>
      <c r="T791" s="14">
        <f t="shared" si="25"/>
        <v>41295.332638888889</v>
      </c>
    </row>
    <row r="792" spans="1:20" ht="72" hidden="1" x14ac:dyDescent="0.6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>(Table1[[#This Row],[pledged]]/Table1[[#This Row],[goal]])*100</f>
        <v>144.37459999999999</v>
      </c>
      <c r="P792" s="9">
        <f>Table1[[#This Row],[pledged]]/Table1[[#This Row],[backers_count]]</f>
        <v>92.547820512820508</v>
      </c>
      <c r="Q792" s="4" t="str">
        <f>MID(Table1[[#This Row],[Category and Sub-Category]],SEARCH("/", N792) +1, 20)</f>
        <v>rock</v>
      </c>
      <c r="R792" s="4" t="str">
        <f t="shared" si="24"/>
        <v>music</v>
      </c>
      <c r="S792" s="14">
        <f>Table1[[#This Row],[Date Ended Conversion]]+Table1[[#This Row],[Date Ended Conversion]]</f>
        <v>82612.095810185187</v>
      </c>
      <c r="T792" s="14">
        <f t="shared" si="25"/>
        <v>41306.047905092593</v>
      </c>
    </row>
    <row r="793" spans="1:20" ht="72" hidden="1" x14ac:dyDescent="0.6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>(Table1[[#This Row],[pledged]]/Table1[[#This Row],[goal]])*100</f>
        <v>103.86666666666666</v>
      </c>
      <c r="P793" s="9">
        <f>Table1[[#This Row],[pledged]]/Table1[[#This Row],[backers_count]]</f>
        <v>60.859375</v>
      </c>
      <c r="Q793" s="4" t="str">
        <f>MID(Table1[[#This Row],[Category and Sub-Category]],SEARCH("/", N793) +1, 20)</f>
        <v>rock</v>
      </c>
      <c r="R793" s="4" t="str">
        <f t="shared" si="24"/>
        <v>music</v>
      </c>
      <c r="S793" s="14">
        <f>Table1[[#This Row],[Date Ended Conversion]]+Table1[[#This Row],[Date Ended Conversion]]</f>
        <v>83182.498611111107</v>
      </c>
      <c r="T793" s="14">
        <f t="shared" si="25"/>
        <v>41591.249305555553</v>
      </c>
    </row>
    <row r="794" spans="1:20" ht="36" hidden="1" x14ac:dyDescent="0.6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>(Table1[[#This Row],[pledged]]/Table1[[#This Row],[goal]])*100</f>
        <v>100.44440000000002</v>
      </c>
      <c r="P794" s="9">
        <f>Table1[[#This Row],[pledged]]/Table1[[#This Row],[backers_count]]</f>
        <v>41.851833333333339</v>
      </c>
      <c r="Q794" s="4" t="str">
        <f>MID(Table1[[#This Row],[Category and Sub-Category]],SEARCH("/", N794) +1, 20)</f>
        <v>rock</v>
      </c>
      <c r="R794" s="4" t="str">
        <f t="shared" si="24"/>
        <v>music</v>
      </c>
      <c r="S794" s="14">
        <f>Table1[[#This Row],[Date Ended Conversion]]+Table1[[#This Row],[Date Ended Conversion]]</f>
        <v>83171.830625000002</v>
      </c>
      <c r="T794" s="14">
        <f t="shared" si="25"/>
        <v>41585.915312500001</v>
      </c>
    </row>
    <row r="795" spans="1:20" ht="72" hidden="1" x14ac:dyDescent="0.6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>(Table1[[#This Row],[pledged]]/Table1[[#This Row],[goal]])*100</f>
        <v>102.77927272727271</v>
      </c>
      <c r="P795" s="9">
        <f>Table1[[#This Row],[pledged]]/Table1[[#This Row],[backers_count]]</f>
        <v>88.325937499999995</v>
      </c>
      <c r="Q795" s="4" t="str">
        <f>MID(Table1[[#This Row],[Category and Sub-Category]],SEARCH("/", N795) +1, 20)</f>
        <v>rock</v>
      </c>
      <c r="R795" s="4" t="str">
        <f t="shared" si="24"/>
        <v>music</v>
      </c>
      <c r="S795" s="14">
        <f>Table1[[#This Row],[Date Ended Conversion]]+Table1[[#This Row],[Date Ended Conversion]]</f>
        <v>82916.415277777778</v>
      </c>
      <c r="T795" s="14">
        <f t="shared" si="25"/>
        <v>41458.207638888889</v>
      </c>
    </row>
    <row r="796" spans="1:20" ht="72" hidden="1" x14ac:dyDescent="0.6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>(Table1[[#This Row],[pledged]]/Table1[[#This Row],[goal]])*100</f>
        <v>105.31250000000001</v>
      </c>
      <c r="P796" s="9">
        <f>Table1[[#This Row],[pledged]]/Table1[[#This Row],[backers_count]]</f>
        <v>158.96226415094338</v>
      </c>
      <c r="Q796" s="4" t="str">
        <f>MID(Table1[[#This Row],[Category and Sub-Category]],SEARCH("/", N796) +1, 20)</f>
        <v>rock</v>
      </c>
      <c r="R796" s="4" t="str">
        <f t="shared" si="24"/>
        <v>music</v>
      </c>
      <c r="S796" s="14">
        <f>Table1[[#This Row],[Date Ended Conversion]]+Table1[[#This Row],[Date Ended Conversion]]</f>
        <v>81583.425000000003</v>
      </c>
      <c r="T796" s="14">
        <f t="shared" si="25"/>
        <v>40791.712500000001</v>
      </c>
    </row>
    <row r="797" spans="1:20" ht="72" hidden="1" x14ac:dyDescent="0.6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>(Table1[[#This Row],[pledged]]/Table1[[#This Row],[goal]])*100</f>
        <v>111.78571428571429</v>
      </c>
      <c r="P797" s="9">
        <f>Table1[[#This Row],[pledged]]/Table1[[#This Row],[backers_count]]</f>
        <v>85.054347826086953</v>
      </c>
      <c r="Q797" s="4" t="str">
        <f>MID(Table1[[#This Row],[Category and Sub-Category]],SEARCH("/", N797) +1, 20)</f>
        <v>rock</v>
      </c>
      <c r="R797" s="4" t="str">
        <f t="shared" si="24"/>
        <v>music</v>
      </c>
      <c r="S797" s="14">
        <f>Table1[[#This Row],[Date Ended Conversion]]+Table1[[#This Row],[Date Ended Conversion]]</f>
        <v>82012.415277777778</v>
      </c>
      <c r="T797" s="14">
        <f t="shared" si="25"/>
        <v>41006.207638888889</v>
      </c>
    </row>
    <row r="798" spans="1:20" ht="72" hidden="1" x14ac:dyDescent="0.6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>(Table1[[#This Row],[pledged]]/Table1[[#This Row],[goal]])*100</f>
        <v>101.35000000000001</v>
      </c>
      <c r="P798" s="9">
        <f>Table1[[#This Row],[pledged]]/Table1[[#This Row],[backers_count]]</f>
        <v>112.61111111111111</v>
      </c>
      <c r="Q798" s="4" t="str">
        <f>MID(Table1[[#This Row],[Category and Sub-Category]],SEARCH("/", N798) +1, 20)</f>
        <v>rock</v>
      </c>
      <c r="R798" s="4" t="str">
        <f t="shared" si="24"/>
        <v>music</v>
      </c>
      <c r="S798" s="14">
        <f>Table1[[#This Row],[Date Ended Conversion]]+Table1[[#This Row],[Date Ended Conversion]]</f>
        <v>83065.763888888891</v>
      </c>
      <c r="T798" s="14">
        <f t="shared" si="25"/>
        <v>41532.881944444445</v>
      </c>
    </row>
    <row r="799" spans="1:20" ht="72" hidden="1" x14ac:dyDescent="0.6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>(Table1[[#This Row],[pledged]]/Table1[[#This Row],[goal]])*100</f>
        <v>107.53333333333333</v>
      </c>
      <c r="P799" s="9">
        <f>Table1[[#This Row],[pledged]]/Table1[[#This Row],[backers_count]]</f>
        <v>45.436619718309856</v>
      </c>
      <c r="Q799" s="4" t="str">
        <f>MID(Table1[[#This Row],[Category and Sub-Category]],SEARCH("/", N799) +1, 20)</f>
        <v>rock</v>
      </c>
      <c r="R799" s="4" t="str">
        <f t="shared" si="24"/>
        <v>music</v>
      </c>
      <c r="S799" s="14">
        <f>Table1[[#This Row],[Date Ended Conversion]]+Table1[[#This Row],[Date Ended Conversion]]</f>
        <v>82056.333333333328</v>
      </c>
      <c r="T799" s="14">
        <f t="shared" si="25"/>
        <v>41028.166666666664</v>
      </c>
    </row>
    <row r="800" spans="1:20" ht="72" hidden="1" x14ac:dyDescent="0.6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>(Table1[[#This Row],[pledged]]/Table1[[#This Row],[goal]])*100</f>
        <v>114.88571428571429</v>
      </c>
      <c r="P800" s="9">
        <f>Table1[[#This Row],[pledged]]/Table1[[#This Row],[backers_count]]</f>
        <v>46.218390804597703</v>
      </c>
      <c r="Q800" s="4" t="str">
        <f>MID(Table1[[#This Row],[Category and Sub-Category]],SEARCH("/", N800) +1, 20)</f>
        <v>rock</v>
      </c>
      <c r="R800" s="4" t="str">
        <f t="shared" si="24"/>
        <v>music</v>
      </c>
      <c r="S800" s="14">
        <f>Table1[[#This Row],[Date Ended Conversion]]+Table1[[#This Row],[Date Ended Conversion]]</f>
        <v>83825.180254629639</v>
      </c>
      <c r="T800" s="14">
        <f t="shared" si="25"/>
        <v>41912.590127314819</v>
      </c>
    </row>
    <row r="801" spans="1:20" ht="72" hidden="1" x14ac:dyDescent="0.6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>(Table1[[#This Row],[pledged]]/Table1[[#This Row],[goal]])*100</f>
        <v>100.02</v>
      </c>
      <c r="P801" s="9">
        <f>Table1[[#This Row],[pledged]]/Table1[[#This Row],[backers_count]]</f>
        <v>178.60714285714286</v>
      </c>
      <c r="Q801" s="4" t="str">
        <f>MID(Table1[[#This Row],[Category and Sub-Category]],SEARCH("/", N801) +1, 20)</f>
        <v>rock</v>
      </c>
      <c r="R801" s="4" t="str">
        <f t="shared" si="24"/>
        <v>music</v>
      </c>
      <c r="S801" s="14">
        <f>Table1[[#This Row],[Date Ended Conversion]]+Table1[[#This Row],[Date Ended Conversion]]</f>
        <v>82053.334398148145</v>
      </c>
      <c r="T801" s="14">
        <f t="shared" si="25"/>
        <v>41026.667199074072</v>
      </c>
    </row>
    <row r="802" spans="1:20" ht="54" hidden="1" x14ac:dyDescent="0.6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>(Table1[[#This Row],[pledged]]/Table1[[#This Row],[goal]])*100</f>
        <v>152.13333333333335</v>
      </c>
      <c r="P802" s="9">
        <f>Table1[[#This Row],[pledged]]/Table1[[#This Row],[backers_count]]</f>
        <v>40.75</v>
      </c>
      <c r="Q802" s="4" t="str">
        <f>MID(Table1[[#This Row],[Category and Sub-Category]],SEARCH("/", N802) +1, 20)</f>
        <v>rock</v>
      </c>
      <c r="R802" s="4" t="str">
        <f t="shared" si="24"/>
        <v>music</v>
      </c>
      <c r="S802" s="14">
        <f>Table1[[#This Row],[Date Ended Conversion]]+Table1[[#This Row],[Date Ended Conversion]]</f>
        <v>83786.866990740746</v>
      </c>
      <c r="T802" s="14">
        <f t="shared" si="25"/>
        <v>41893.433495370373</v>
      </c>
    </row>
    <row r="803" spans="1:20" ht="72" hidden="1" x14ac:dyDescent="0.6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>(Table1[[#This Row],[pledged]]/Table1[[#This Row],[goal]])*100</f>
        <v>111.52149999999999</v>
      </c>
      <c r="P803" s="9">
        <f>Table1[[#This Row],[pledged]]/Table1[[#This Row],[backers_count]]</f>
        <v>43.733921568627444</v>
      </c>
      <c r="Q803" s="4" t="str">
        <f>MID(Table1[[#This Row],[Category and Sub-Category]],SEARCH("/", N803) +1, 20)</f>
        <v>rock</v>
      </c>
      <c r="R803" s="4" t="str">
        <f t="shared" si="24"/>
        <v>music</v>
      </c>
      <c r="S803" s="14">
        <f>Table1[[#This Row],[Date Ended Conversion]]+Table1[[#This Row],[Date Ended Conversion]]</f>
        <v>81451.590740740736</v>
      </c>
      <c r="T803" s="14">
        <f t="shared" si="25"/>
        <v>40725.795370370368</v>
      </c>
    </row>
    <row r="804" spans="1:20" ht="72" hidden="1" x14ac:dyDescent="0.6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>(Table1[[#This Row],[pledged]]/Table1[[#This Row],[goal]])*100</f>
        <v>101.33333333333334</v>
      </c>
      <c r="P804" s="9">
        <f>Table1[[#This Row],[pledged]]/Table1[[#This Row],[backers_count]]</f>
        <v>81.066666666666663</v>
      </c>
      <c r="Q804" s="4" t="str">
        <f>MID(Table1[[#This Row],[Category and Sub-Category]],SEARCH("/", N804) +1, 20)</f>
        <v>rock</v>
      </c>
      <c r="R804" s="4" t="str">
        <f t="shared" si="24"/>
        <v>music</v>
      </c>
      <c r="S804" s="14">
        <f>Table1[[#This Row],[Date Ended Conversion]]+Table1[[#This Row],[Date Ended Conversion]]</f>
        <v>82338.340277777781</v>
      </c>
      <c r="T804" s="14">
        <f t="shared" si="25"/>
        <v>41169.170138888891</v>
      </c>
    </row>
    <row r="805" spans="1:20" ht="72" hidden="1" x14ac:dyDescent="0.6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>(Table1[[#This Row],[pledged]]/Table1[[#This Row],[goal]])*100</f>
        <v>123.2608695652174</v>
      </c>
      <c r="P805" s="9">
        <f>Table1[[#This Row],[pledged]]/Table1[[#This Row],[backers_count]]</f>
        <v>74.60526315789474</v>
      </c>
      <c r="Q805" s="4" t="str">
        <f>MID(Table1[[#This Row],[Category and Sub-Category]],SEARCH("/", N805) +1, 20)</f>
        <v>rock</v>
      </c>
      <c r="R805" s="4" t="str">
        <f t="shared" si="24"/>
        <v>music</v>
      </c>
      <c r="S805" s="14">
        <f>Table1[[#This Row],[Date Ended Conversion]]+Table1[[#This Row],[Date Ended Conversion]]</f>
        <v>81384.083333333328</v>
      </c>
      <c r="T805" s="14">
        <f t="shared" si="25"/>
        <v>40692.041666666664</v>
      </c>
    </row>
    <row r="806" spans="1:20" ht="72" hidden="1" x14ac:dyDescent="0.6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>(Table1[[#This Row],[pledged]]/Table1[[#This Row],[goal]])*100</f>
        <v>100</v>
      </c>
      <c r="P806" s="9">
        <f>Table1[[#This Row],[pledged]]/Table1[[#This Row],[backers_count]]</f>
        <v>305.55555555555554</v>
      </c>
      <c r="Q806" s="4" t="str">
        <f>MID(Table1[[#This Row],[Category and Sub-Category]],SEARCH("/", N806) +1, 20)</f>
        <v>rock</v>
      </c>
      <c r="R806" s="4" t="str">
        <f t="shared" si="24"/>
        <v>music</v>
      </c>
      <c r="S806" s="14">
        <f>Table1[[#This Row],[Date Ended Conversion]]+Table1[[#This Row],[Date Ended Conversion]]</f>
        <v>81494.33194444445</v>
      </c>
      <c r="T806" s="14">
        <f t="shared" si="25"/>
        <v>40747.165972222225</v>
      </c>
    </row>
    <row r="807" spans="1:20" ht="72" hidden="1" x14ac:dyDescent="0.6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>(Table1[[#This Row],[pledged]]/Table1[[#This Row],[goal]])*100</f>
        <v>105</v>
      </c>
      <c r="P807" s="9">
        <f>Table1[[#This Row],[pledged]]/Table1[[#This Row],[backers_count]]</f>
        <v>58.333333333333336</v>
      </c>
      <c r="Q807" s="4" t="str">
        <f>MID(Table1[[#This Row],[Category and Sub-Category]],SEARCH("/", N807) +1, 20)</f>
        <v>rock</v>
      </c>
      <c r="R807" s="4" t="str">
        <f t="shared" si="24"/>
        <v>music</v>
      </c>
      <c r="S807" s="14">
        <f>Table1[[#This Row],[Date Ended Conversion]]+Table1[[#This Row],[Date Ended Conversion]]</f>
        <v>81481.916666666672</v>
      </c>
      <c r="T807" s="14">
        <f t="shared" si="25"/>
        <v>40740.958333333336</v>
      </c>
    </row>
    <row r="808" spans="1:20" ht="36" hidden="1" x14ac:dyDescent="0.6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>(Table1[[#This Row],[pledged]]/Table1[[#This Row],[goal]])*100</f>
        <v>104.4375</v>
      </c>
      <c r="P808" s="9">
        <f>Table1[[#This Row],[pledged]]/Table1[[#This Row],[backers_count]]</f>
        <v>117.67605633802818</v>
      </c>
      <c r="Q808" s="4" t="str">
        <f>MID(Table1[[#This Row],[Category and Sub-Category]],SEARCH("/", N808) +1, 20)</f>
        <v>rock</v>
      </c>
      <c r="R808" s="4" t="str">
        <f t="shared" si="24"/>
        <v>music</v>
      </c>
      <c r="S808" s="14">
        <f>Table1[[#This Row],[Date Ended Conversion]]+Table1[[#This Row],[Date Ended Conversion]]</f>
        <v>81587.382847222223</v>
      </c>
      <c r="T808" s="14">
        <f t="shared" si="25"/>
        <v>40793.691423611112</v>
      </c>
    </row>
    <row r="809" spans="1:20" ht="36" hidden="1" x14ac:dyDescent="0.6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>(Table1[[#This Row],[pledged]]/Table1[[#This Row],[goal]])*100</f>
        <v>105.125</v>
      </c>
      <c r="P809" s="9">
        <f>Table1[[#This Row],[pledged]]/Table1[[#This Row],[backers_count]]</f>
        <v>73.771929824561397</v>
      </c>
      <c r="Q809" s="4" t="str">
        <f>MID(Table1[[#This Row],[Category and Sub-Category]],SEARCH("/", N809) +1, 20)</f>
        <v>rock</v>
      </c>
      <c r="R809" s="4" t="str">
        <f t="shared" si="24"/>
        <v>music</v>
      </c>
      <c r="S809" s="14">
        <f>Table1[[#This Row],[Date Ended Conversion]]+Table1[[#This Row],[Date Ended Conversion]]</f>
        <v>85590.166666666657</v>
      </c>
      <c r="T809" s="14">
        <f t="shared" si="25"/>
        <v>42795.083333333328</v>
      </c>
    </row>
    <row r="810" spans="1:20" ht="72" hidden="1" x14ac:dyDescent="0.6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>(Table1[[#This Row],[pledged]]/Table1[[#This Row],[goal]])*100</f>
        <v>100</v>
      </c>
      <c r="P810" s="9">
        <f>Table1[[#This Row],[pledged]]/Table1[[#This Row],[backers_count]]</f>
        <v>104.65116279069767</v>
      </c>
      <c r="Q810" s="4" t="str">
        <f>MID(Table1[[#This Row],[Category and Sub-Category]],SEARCH("/", N810) +1, 20)</f>
        <v>rock</v>
      </c>
      <c r="R810" s="4" t="str">
        <f t="shared" si="24"/>
        <v>music</v>
      </c>
      <c r="S810" s="14">
        <f>Table1[[#This Row],[Date Ended Conversion]]+Table1[[#This Row],[Date Ended Conversion]]</f>
        <v>83990.415277777778</v>
      </c>
      <c r="T810" s="14">
        <f t="shared" si="25"/>
        <v>41995.207638888889</v>
      </c>
    </row>
    <row r="811" spans="1:20" ht="54" hidden="1" x14ac:dyDescent="0.6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>(Table1[[#This Row],[pledged]]/Table1[[#This Row],[goal]])*100</f>
        <v>103.77499999999999</v>
      </c>
      <c r="P811" s="9">
        <f>Table1[[#This Row],[pledged]]/Table1[[#This Row],[backers_count]]</f>
        <v>79.82692307692308</v>
      </c>
      <c r="Q811" s="4" t="str">
        <f>MID(Table1[[#This Row],[Category and Sub-Category]],SEARCH("/", N811) +1, 20)</f>
        <v>rock</v>
      </c>
      <c r="R811" s="4" t="str">
        <f t="shared" si="24"/>
        <v>music</v>
      </c>
      <c r="S811" s="14">
        <f>Table1[[#This Row],[Date Ended Conversion]]+Table1[[#This Row],[Date Ended Conversion]]</f>
        <v>83317.667361111118</v>
      </c>
      <c r="T811" s="14">
        <f t="shared" si="25"/>
        <v>41658.833680555559</v>
      </c>
    </row>
    <row r="812" spans="1:20" ht="72" hidden="1" x14ac:dyDescent="0.6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>(Table1[[#This Row],[pledged]]/Table1[[#This Row],[goal]])*100</f>
        <v>105</v>
      </c>
      <c r="P812" s="9">
        <f>Table1[[#This Row],[pledged]]/Table1[[#This Row],[backers_count]]</f>
        <v>58.333333333333336</v>
      </c>
      <c r="Q812" s="4" t="str">
        <f>MID(Table1[[#This Row],[Category and Sub-Category]],SEARCH("/", N812) +1, 20)</f>
        <v>rock</v>
      </c>
      <c r="R812" s="4" t="str">
        <f t="shared" si="24"/>
        <v>music</v>
      </c>
      <c r="S812" s="14">
        <f>Table1[[#This Row],[Date Ended Conversion]]+Table1[[#This Row],[Date Ended Conversion]]</f>
        <v>82306.112546296295</v>
      </c>
      <c r="T812" s="14">
        <f t="shared" si="25"/>
        <v>41153.056273148148</v>
      </c>
    </row>
    <row r="813" spans="1:20" ht="54" hidden="1" x14ac:dyDescent="0.6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>(Table1[[#This Row],[pledged]]/Table1[[#This Row],[goal]])*100</f>
        <v>104</v>
      </c>
      <c r="P813" s="9">
        <f>Table1[[#This Row],[pledged]]/Table1[[#This Row],[backers_count]]</f>
        <v>86.666666666666671</v>
      </c>
      <c r="Q813" s="4" t="str">
        <f>MID(Table1[[#This Row],[Category and Sub-Category]],SEARCH("/", N813) +1, 20)</f>
        <v>rock</v>
      </c>
      <c r="R813" s="4" t="str">
        <f t="shared" si="24"/>
        <v>music</v>
      </c>
      <c r="S813" s="14">
        <f>Table1[[#This Row],[Date Ended Conversion]]+Table1[[#This Row],[Date Ended Conversion]]</f>
        <v>82931.405555555553</v>
      </c>
      <c r="T813" s="14">
        <f t="shared" si="25"/>
        <v>41465.702777777777</v>
      </c>
    </row>
    <row r="814" spans="1:20" ht="72" hidden="1" x14ac:dyDescent="0.6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>(Table1[[#This Row],[pledged]]/Table1[[#This Row],[goal]])*100</f>
        <v>151.83333333333334</v>
      </c>
      <c r="P814" s="9">
        <f>Table1[[#This Row],[pledged]]/Table1[[#This Row],[backers_count]]</f>
        <v>27.606060606060606</v>
      </c>
      <c r="Q814" s="4" t="str">
        <f>MID(Table1[[#This Row],[Category and Sub-Category]],SEARCH("/", N814) +1, 20)</f>
        <v>rock</v>
      </c>
      <c r="R814" s="4" t="str">
        <f t="shared" si="24"/>
        <v>music</v>
      </c>
      <c r="S814" s="14">
        <f>Table1[[#This Row],[Date Ended Conversion]]+Table1[[#This Row],[Date Ended Conversion]]</f>
        <v>82669.163888888885</v>
      </c>
      <c r="T814" s="14">
        <f t="shared" si="25"/>
        <v>41334.581944444442</v>
      </c>
    </row>
    <row r="815" spans="1:20" ht="54" hidden="1" x14ac:dyDescent="0.6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>(Table1[[#This Row],[pledged]]/Table1[[#This Row],[goal]])*100</f>
        <v>159.99600000000001</v>
      </c>
      <c r="P815" s="9">
        <f>Table1[[#This Row],[pledged]]/Table1[[#This Row],[backers_count]]</f>
        <v>24.999375000000001</v>
      </c>
      <c r="Q815" s="4" t="str">
        <f>MID(Table1[[#This Row],[Category and Sub-Category]],SEARCH("/", N815) +1, 20)</f>
        <v>rock</v>
      </c>
      <c r="R815" s="4" t="str">
        <f t="shared" si="24"/>
        <v>music</v>
      </c>
      <c r="S815" s="14">
        <f>Table1[[#This Row],[Date Ended Conversion]]+Table1[[#This Row],[Date Ended Conversion]]</f>
        <v>82221.920486111107</v>
      </c>
      <c r="T815" s="14">
        <f t="shared" si="25"/>
        <v>41110.960243055553</v>
      </c>
    </row>
    <row r="816" spans="1:20" ht="72" hidden="1" x14ac:dyDescent="0.6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>(Table1[[#This Row],[pledged]]/Table1[[#This Row],[goal]])*100</f>
        <v>127.3</v>
      </c>
      <c r="P816" s="9">
        <f>Table1[[#This Row],[pledged]]/Table1[[#This Row],[backers_count]]</f>
        <v>45.464285714285715</v>
      </c>
      <c r="Q816" s="4" t="str">
        <f>MID(Table1[[#This Row],[Category and Sub-Category]],SEARCH("/", N816) +1, 20)</f>
        <v>rock</v>
      </c>
      <c r="R816" s="4" t="str">
        <f t="shared" si="24"/>
        <v>music</v>
      </c>
      <c r="S816" s="14">
        <f>Table1[[#This Row],[Date Ended Conversion]]+Table1[[#This Row],[Date Ended Conversion]]</f>
        <v>81389.505555555559</v>
      </c>
      <c r="T816" s="14">
        <f t="shared" si="25"/>
        <v>40694.75277777778</v>
      </c>
    </row>
    <row r="817" spans="1:20" ht="36" hidden="1" x14ac:dyDescent="0.6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>(Table1[[#This Row],[pledged]]/Table1[[#This Row],[goal]])*100</f>
        <v>107</v>
      </c>
      <c r="P817" s="9">
        <f>Table1[[#This Row],[pledged]]/Table1[[#This Row],[backers_count]]</f>
        <v>99.534883720930239</v>
      </c>
      <c r="Q817" s="4" t="str">
        <f>MID(Table1[[#This Row],[Category and Sub-Category]],SEARCH("/", N817) +1, 20)</f>
        <v>rock</v>
      </c>
      <c r="R817" s="4" t="str">
        <f t="shared" si="24"/>
        <v>music</v>
      </c>
      <c r="S817" s="14">
        <f>Table1[[#This Row],[Date Ended Conversion]]+Table1[[#This Row],[Date Ended Conversion]]</f>
        <v>83889.835717592592</v>
      </c>
      <c r="T817" s="14">
        <f t="shared" si="25"/>
        <v>41944.917858796296</v>
      </c>
    </row>
    <row r="818" spans="1:20" ht="54" hidden="1" x14ac:dyDescent="0.6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>(Table1[[#This Row],[pledged]]/Table1[[#This Row],[goal]])*100</f>
        <v>115.12214285714286</v>
      </c>
      <c r="P818" s="9">
        <f>Table1[[#This Row],[pledged]]/Table1[[#This Row],[backers_count]]</f>
        <v>39.31</v>
      </c>
      <c r="Q818" s="4" t="str">
        <f>MID(Table1[[#This Row],[Category and Sub-Category]],SEARCH("/", N818) +1, 20)</f>
        <v>rock</v>
      </c>
      <c r="R818" s="4" t="str">
        <f t="shared" si="24"/>
        <v>music</v>
      </c>
      <c r="S818" s="14">
        <f>Table1[[#This Row],[Date Ended Conversion]]+Table1[[#This Row],[Date Ended Conversion]]</f>
        <v>82746.541666666672</v>
      </c>
      <c r="T818" s="14">
        <f t="shared" si="25"/>
        <v>41373.270833333336</v>
      </c>
    </row>
    <row r="819" spans="1:20" ht="72" hidden="1" x14ac:dyDescent="0.6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>(Table1[[#This Row],[pledged]]/Table1[[#This Row],[goal]])*100</f>
        <v>137.11066666666665</v>
      </c>
      <c r="P819" s="9">
        <f>Table1[[#This Row],[pledged]]/Table1[[#This Row],[backers_count]]</f>
        <v>89.419999999999987</v>
      </c>
      <c r="Q819" s="4" t="str">
        <f>MID(Table1[[#This Row],[Category and Sub-Category]],SEARCH("/", N819) +1, 20)</f>
        <v>rock</v>
      </c>
      <c r="R819" s="4" t="str">
        <f t="shared" si="24"/>
        <v>music</v>
      </c>
      <c r="S819" s="14">
        <f>Table1[[#This Row],[Date Ended Conversion]]+Table1[[#This Row],[Date Ended Conversion]]</f>
        <v>81958.415277777778</v>
      </c>
      <c r="T819" s="14">
        <f t="shared" si="25"/>
        <v>40979.207638888889</v>
      </c>
    </row>
    <row r="820" spans="1:20" ht="72" hidden="1" x14ac:dyDescent="0.6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>(Table1[[#This Row],[pledged]]/Table1[[#This Row],[goal]])*100</f>
        <v>155.71428571428572</v>
      </c>
      <c r="P820" s="9">
        <f>Table1[[#This Row],[pledged]]/Table1[[#This Row],[backers_count]]</f>
        <v>28.684210526315791</v>
      </c>
      <c r="Q820" s="4" t="str">
        <f>MID(Table1[[#This Row],[Category and Sub-Category]],SEARCH("/", N820) +1, 20)</f>
        <v>rock</v>
      </c>
      <c r="R820" s="4" t="str">
        <f t="shared" si="24"/>
        <v>music</v>
      </c>
      <c r="S820" s="14">
        <f>Table1[[#This Row],[Date Ended Conversion]]+Table1[[#This Row],[Date Ended Conversion]]</f>
        <v>82257.41805555555</v>
      </c>
      <c r="T820" s="14">
        <f t="shared" si="25"/>
        <v>41128.709027777775</v>
      </c>
    </row>
    <row r="821" spans="1:20" ht="36" hidden="1" x14ac:dyDescent="0.6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>(Table1[[#This Row],[pledged]]/Table1[[#This Row],[goal]])*100</f>
        <v>108.74999999999999</v>
      </c>
      <c r="P821" s="9">
        <f>Table1[[#This Row],[pledged]]/Table1[[#This Row],[backers_count]]</f>
        <v>31.071428571428573</v>
      </c>
      <c r="Q821" s="4" t="str">
        <f>MID(Table1[[#This Row],[Category and Sub-Category]],SEARCH("/", N821) +1, 20)</f>
        <v>rock</v>
      </c>
      <c r="R821" s="4" t="str">
        <f t="shared" si="24"/>
        <v>music</v>
      </c>
      <c r="S821" s="14">
        <f>Table1[[#This Row],[Date Ended Conversion]]+Table1[[#This Row],[Date Ended Conversion]]</f>
        <v>83258.39444444445</v>
      </c>
      <c r="T821" s="14">
        <f t="shared" si="25"/>
        <v>41629.197222222225</v>
      </c>
    </row>
    <row r="822" spans="1:20" ht="54" hidden="1" x14ac:dyDescent="0.6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>(Table1[[#This Row],[pledged]]/Table1[[#This Row],[goal]])*100</f>
        <v>134.05000000000001</v>
      </c>
      <c r="P822" s="9">
        <f>Table1[[#This Row],[pledged]]/Table1[[#This Row],[backers_count]]</f>
        <v>70.55263157894737</v>
      </c>
      <c r="Q822" s="4" t="str">
        <f>MID(Table1[[#This Row],[Category and Sub-Category]],SEARCH("/", N822) +1, 20)</f>
        <v>rock</v>
      </c>
      <c r="R822" s="4" t="str">
        <f t="shared" si="24"/>
        <v>music</v>
      </c>
      <c r="S822" s="14">
        <f>Table1[[#This Row],[Date Ended Conversion]]+Table1[[#This Row],[Date Ended Conversion]]</f>
        <v>83598.416666666672</v>
      </c>
      <c r="T822" s="14">
        <f t="shared" si="25"/>
        <v>41799.208333333336</v>
      </c>
    </row>
    <row r="823" spans="1:20" ht="72" hidden="1" x14ac:dyDescent="0.6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>(Table1[[#This Row],[pledged]]/Table1[[#This Row],[goal]])*100</f>
        <v>100</v>
      </c>
      <c r="P823" s="9">
        <f>Table1[[#This Row],[pledged]]/Table1[[#This Row],[backers_count]]</f>
        <v>224.12820512820514</v>
      </c>
      <c r="Q823" s="4" t="str">
        <f>MID(Table1[[#This Row],[Category and Sub-Category]],SEARCH("/", N823) +1, 20)</f>
        <v>rock</v>
      </c>
      <c r="R823" s="4" t="str">
        <f t="shared" si="24"/>
        <v>music</v>
      </c>
      <c r="S823" s="14">
        <f>Table1[[#This Row],[Date Ended Conversion]]+Table1[[#This Row],[Date Ended Conversion]]</f>
        <v>84256.334722222222</v>
      </c>
      <c r="T823" s="14">
        <f t="shared" si="25"/>
        <v>42128.167361111111</v>
      </c>
    </row>
    <row r="824" spans="1:20" ht="54" hidden="1" x14ac:dyDescent="0.6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>(Table1[[#This Row],[pledged]]/Table1[[#This Row],[goal]])*100</f>
        <v>119.16666666666667</v>
      </c>
      <c r="P824" s="9">
        <f>Table1[[#This Row],[pledged]]/Table1[[#This Row],[backers_count]]</f>
        <v>51.811594202898547</v>
      </c>
      <c r="Q824" s="4" t="str">
        <f>MID(Table1[[#This Row],[Category and Sub-Category]],SEARCH("/", N824) +1, 20)</f>
        <v>rock</v>
      </c>
      <c r="R824" s="4" t="str">
        <f t="shared" si="24"/>
        <v>music</v>
      </c>
      <c r="S824" s="14">
        <f>Table1[[#This Row],[Date Ended Conversion]]+Table1[[#This Row],[Date Ended Conversion]]</f>
        <v>82375.894675925927</v>
      </c>
      <c r="T824" s="14">
        <f t="shared" si="25"/>
        <v>41187.947337962964</v>
      </c>
    </row>
    <row r="825" spans="1:20" ht="54" hidden="1" x14ac:dyDescent="0.6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>(Table1[[#This Row],[pledged]]/Table1[[#This Row],[goal]])*100</f>
        <v>179.5</v>
      </c>
      <c r="P825" s="9">
        <f>Table1[[#This Row],[pledged]]/Table1[[#This Row],[backers_count]]</f>
        <v>43.515151515151516</v>
      </c>
      <c r="Q825" s="4" t="str">
        <f>MID(Table1[[#This Row],[Category and Sub-Category]],SEARCH("/", N825) +1, 20)</f>
        <v>rock</v>
      </c>
      <c r="R825" s="4" t="str">
        <f t="shared" si="24"/>
        <v>music</v>
      </c>
      <c r="S825" s="14">
        <f>Table1[[#This Row],[Date Ended Conversion]]+Table1[[#This Row],[Date Ended Conversion]]</f>
        <v>84171.862314814818</v>
      </c>
      <c r="T825" s="14">
        <f t="shared" si="25"/>
        <v>42085.931157407409</v>
      </c>
    </row>
    <row r="826" spans="1:20" ht="72" hidden="1" x14ac:dyDescent="0.6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>(Table1[[#This Row],[pledged]]/Table1[[#This Row],[goal]])*100</f>
        <v>134.38124999999999</v>
      </c>
      <c r="P826" s="9">
        <f>Table1[[#This Row],[pledged]]/Table1[[#This Row],[backers_count]]</f>
        <v>39.816666666666663</v>
      </c>
      <c r="Q826" s="4" t="str">
        <f>MID(Table1[[#This Row],[Category and Sub-Category]],SEARCH("/", N826) +1, 20)</f>
        <v>rock</v>
      </c>
      <c r="R826" s="4" t="str">
        <f t="shared" si="24"/>
        <v>music</v>
      </c>
      <c r="S826" s="14">
        <f>Table1[[#This Row],[Date Ended Conversion]]+Table1[[#This Row],[Date Ended Conversion]]</f>
        <v>80572.58194444445</v>
      </c>
      <c r="T826" s="14">
        <f t="shared" si="25"/>
        <v>40286.290972222225</v>
      </c>
    </row>
    <row r="827" spans="1:20" ht="54" hidden="1" x14ac:dyDescent="0.6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>(Table1[[#This Row],[pledged]]/Table1[[#This Row],[goal]])*100</f>
        <v>100.43200000000002</v>
      </c>
      <c r="P827" s="9">
        <f>Table1[[#This Row],[pledged]]/Table1[[#This Row],[backers_count]]</f>
        <v>126.8080808080808</v>
      </c>
      <c r="Q827" s="4" t="str">
        <f>MID(Table1[[#This Row],[Category and Sub-Category]],SEARCH("/", N827) +1, 20)</f>
        <v>rock</v>
      </c>
      <c r="R827" s="4" t="str">
        <f t="shared" si="24"/>
        <v>music</v>
      </c>
      <c r="S827" s="14">
        <f>Table1[[#This Row],[Date Ended Conversion]]+Table1[[#This Row],[Date Ended Conversion]]</f>
        <v>82422.613055555557</v>
      </c>
      <c r="T827" s="14">
        <f t="shared" si="25"/>
        <v>41211.306527777779</v>
      </c>
    </row>
    <row r="828" spans="1:20" ht="72" hidden="1" x14ac:dyDescent="0.6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>(Table1[[#This Row],[pledged]]/Table1[[#This Row],[goal]])*100</f>
        <v>101.45454545454547</v>
      </c>
      <c r="P828" s="9">
        <f>Table1[[#This Row],[pledged]]/Table1[[#This Row],[backers_count]]</f>
        <v>113.87755102040816</v>
      </c>
      <c r="Q828" s="4" t="str">
        <f>MID(Table1[[#This Row],[Category and Sub-Category]],SEARCH("/", N828) +1, 20)</f>
        <v>rock</v>
      </c>
      <c r="R828" s="4" t="str">
        <f t="shared" si="24"/>
        <v>music</v>
      </c>
      <c r="S828" s="14">
        <f>Table1[[#This Row],[Date Ended Conversion]]+Table1[[#This Row],[Date Ended Conversion]]</f>
        <v>81987.993749999994</v>
      </c>
      <c r="T828" s="14">
        <f t="shared" si="25"/>
        <v>40993.996874999997</v>
      </c>
    </row>
    <row r="829" spans="1:20" ht="72" hidden="1" x14ac:dyDescent="0.6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>(Table1[[#This Row],[pledged]]/Table1[[#This Row],[goal]])*100</f>
        <v>103.33333333333334</v>
      </c>
      <c r="P829" s="9">
        <f>Table1[[#This Row],[pledged]]/Table1[[#This Row],[backers_count]]</f>
        <v>28.181818181818183</v>
      </c>
      <c r="Q829" s="4" t="str">
        <f>MID(Table1[[#This Row],[Category and Sub-Category]],SEARCH("/", N829) +1, 20)</f>
        <v>rock</v>
      </c>
      <c r="R829" s="4" t="str">
        <f t="shared" si="24"/>
        <v>music</v>
      </c>
      <c r="S829" s="14">
        <f>Table1[[#This Row],[Date Ended Conversion]]+Table1[[#This Row],[Date Ended Conversion]]</f>
        <v>81907.651388888888</v>
      </c>
      <c r="T829" s="14">
        <f t="shared" si="25"/>
        <v>40953.825694444444</v>
      </c>
    </row>
    <row r="830" spans="1:20" ht="72" hidden="1" x14ac:dyDescent="0.6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>(Table1[[#This Row],[pledged]]/Table1[[#This Row],[goal]])*100</f>
        <v>107</v>
      </c>
      <c r="P830" s="9">
        <f>Table1[[#This Row],[pledged]]/Table1[[#This Row],[backers_count]]</f>
        <v>36.60526315789474</v>
      </c>
      <c r="Q830" s="4" t="str">
        <f>MID(Table1[[#This Row],[Category and Sub-Category]],SEARCH("/", N830) +1, 20)</f>
        <v>rock</v>
      </c>
      <c r="R830" s="4" t="str">
        <f t="shared" si="24"/>
        <v>music</v>
      </c>
      <c r="S830" s="14">
        <f>Table1[[#This Row],[Date Ended Conversion]]+Table1[[#This Row],[Date Ended Conversion]]</f>
        <v>82171.366666666669</v>
      </c>
      <c r="T830" s="14">
        <f t="shared" si="25"/>
        <v>41085.683333333334</v>
      </c>
    </row>
    <row r="831" spans="1:20" ht="72" hidden="1" x14ac:dyDescent="0.6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>(Table1[[#This Row],[pledged]]/Table1[[#This Row],[goal]])*100</f>
        <v>104</v>
      </c>
      <c r="P831" s="9">
        <f>Table1[[#This Row],[pledged]]/Table1[[#This Row],[backers_count]]</f>
        <v>32.5</v>
      </c>
      <c r="Q831" s="4" t="str">
        <f>MID(Table1[[#This Row],[Category and Sub-Category]],SEARCH("/", N831) +1, 20)</f>
        <v>rock</v>
      </c>
      <c r="R831" s="4" t="str">
        <f t="shared" si="24"/>
        <v>music</v>
      </c>
      <c r="S831" s="14">
        <f>Table1[[#This Row],[Date Ended Conversion]]+Table1[[#This Row],[Date Ended Conversion]]</f>
        <v>85129.602777777778</v>
      </c>
      <c r="T831" s="14">
        <f t="shared" si="25"/>
        <v>42564.801388888889</v>
      </c>
    </row>
    <row r="832" spans="1:20" ht="72" hidden="1" x14ac:dyDescent="0.6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>(Table1[[#This Row],[pledged]]/Table1[[#This Row],[goal]])*100</f>
        <v>107.83333333333334</v>
      </c>
      <c r="P832" s="9">
        <f>Table1[[#This Row],[pledged]]/Table1[[#This Row],[backers_count]]</f>
        <v>60.65625</v>
      </c>
      <c r="Q832" s="4" t="str">
        <f>MID(Table1[[#This Row],[Category and Sub-Category]],SEARCH("/", N832) +1, 20)</f>
        <v>rock</v>
      </c>
      <c r="R832" s="4" t="str">
        <f t="shared" si="24"/>
        <v>music</v>
      </c>
      <c r="S832" s="14">
        <f>Table1[[#This Row],[Date Ended Conversion]]+Table1[[#This Row],[Date Ended Conversion]]</f>
        <v>82710.968171296292</v>
      </c>
      <c r="T832" s="14">
        <f t="shared" si="25"/>
        <v>41355.484085648146</v>
      </c>
    </row>
    <row r="833" spans="1:20" ht="54" hidden="1" x14ac:dyDescent="0.6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>(Table1[[#This Row],[pledged]]/Table1[[#This Row],[goal]])*100</f>
        <v>233.33333333333334</v>
      </c>
      <c r="P833" s="9">
        <f>Table1[[#This Row],[pledged]]/Table1[[#This Row],[backers_count]]</f>
        <v>175</v>
      </c>
      <c r="Q833" s="4" t="str">
        <f>MID(Table1[[#This Row],[Category and Sub-Category]],SEARCH("/", N833) +1, 20)</f>
        <v>rock</v>
      </c>
      <c r="R833" s="4" t="str">
        <f t="shared" si="24"/>
        <v>music</v>
      </c>
      <c r="S833" s="14">
        <f>Table1[[#This Row],[Date Ended Conversion]]+Table1[[#This Row],[Date Ended Conversion]]</f>
        <v>82053.293842592597</v>
      </c>
      <c r="T833" s="14">
        <f t="shared" si="25"/>
        <v>41026.646921296298</v>
      </c>
    </row>
    <row r="834" spans="1:20" ht="72" hidden="1" x14ac:dyDescent="0.6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>(Table1[[#This Row],[pledged]]/Table1[[#This Row],[goal]])*100</f>
        <v>100.60706666666665</v>
      </c>
      <c r="P834" s="9">
        <f>Table1[[#This Row],[pledged]]/Table1[[#This Row],[backers_count]]</f>
        <v>97.993896103896105</v>
      </c>
      <c r="Q834" s="4" t="str">
        <f>MID(Table1[[#This Row],[Category and Sub-Category]],SEARCH("/", N834) +1, 20)</f>
        <v>rock</v>
      </c>
      <c r="R834" s="4" t="str">
        <f t="shared" ref="R834:R897" si="26">LEFT(N834,FIND("/",N834,1)-1)</f>
        <v>music</v>
      </c>
      <c r="S834" s="14">
        <f>Table1[[#This Row],[Date Ended Conversion]]+Table1[[#This Row],[Date Ended Conversion]]</f>
        <v>81858.684722222228</v>
      </c>
      <c r="T834" s="14">
        <f t="shared" ref="T834:T897" si="27">(((I834/60)/60)/24)+DATE(1970,1,1)</f>
        <v>40929.342361111114</v>
      </c>
    </row>
    <row r="835" spans="1:20" ht="18" hidden="1" x14ac:dyDescent="0.6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>(Table1[[#This Row],[pledged]]/Table1[[#This Row],[goal]])*100</f>
        <v>101.66666666666666</v>
      </c>
      <c r="P835" s="9">
        <f>Table1[[#This Row],[pledged]]/Table1[[#This Row],[backers_count]]</f>
        <v>148.78048780487805</v>
      </c>
      <c r="Q835" s="4" t="str">
        <f>MID(Table1[[#This Row],[Category and Sub-Category]],SEARCH("/", N835) +1, 20)</f>
        <v>rock</v>
      </c>
      <c r="R835" s="4" t="str">
        <f t="shared" si="26"/>
        <v>music</v>
      </c>
      <c r="S835" s="14">
        <f>Table1[[#This Row],[Date Ended Conversion]]+Table1[[#This Row],[Date Ended Conversion]]</f>
        <v>83497.756365740745</v>
      </c>
      <c r="T835" s="14">
        <f t="shared" si="27"/>
        <v>41748.878182870372</v>
      </c>
    </row>
    <row r="836" spans="1:20" ht="90" hidden="1" x14ac:dyDescent="0.6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>(Table1[[#This Row],[pledged]]/Table1[[#This Row],[goal]])*100</f>
        <v>131.0181818181818</v>
      </c>
      <c r="P836" s="9">
        <f>Table1[[#This Row],[pledged]]/Table1[[#This Row],[backers_count]]</f>
        <v>96.08</v>
      </c>
      <c r="Q836" s="4" t="str">
        <f>MID(Table1[[#This Row],[Category and Sub-Category]],SEARCH("/", N836) +1, 20)</f>
        <v>rock</v>
      </c>
      <c r="R836" s="4" t="str">
        <f t="shared" si="26"/>
        <v>music</v>
      </c>
      <c r="S836" s="14">
        <f>Table1[[#This Row],[Date Ended Conversion]]+Table1[[#This Row],[Date Ended Conversion]]</f>
        <v>82912.33194444445</v>
      </c>
      <c r="T836" s="14">
        <f t="shared" si="27"/>
        <v>41456.165972222225</v>
      </c>
    </row>
    <row r="837" spans="1:20" ht="72" hidden="1" x14ac:dyDescent="0.6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>(Table1[[#This Row],[pledged]]/Table1[[#This Row],[goal]])*100</f>
        <v>117.25000000000001</v>
      </c>
      <c r="P837" s="9">
        <f>Table1[[#This Row],[pledged]]/Table1[[#This Row],[backers_count]]</f>
        <v>58.625</v>
      </c>
      <c r="Q837" s="4" t="str">
        <f>MID(Table1[[#This Row],[Category and Sub-Category]],SEARCH("/", N837) +1, 20)</f>
        <v>rock</v>
      </c>
      <c r="R837" s="4" t="str">
        <f t="shared" si="26"/>
        <v>music</v>
      </c>
      <c r="S837" s="14">
        <f>Table1[[#This Row],[Date Ended Conversion]]+Table1[[#This Row],[Date Ended Conversion]]</f>
        <v>82096.25</v>
      </c>
      <c r="T837" s="14">
        <f t="shared" si="27"/>
        <v>41048.125</v>
      </c>
    </row>
    <row r="838" spans="1:20" ht="36" hidden="1" x14ac:dyDescent="0.6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>(Table1[[#This Row],[pledged]]/Table1[[#This Row],[goal]])*100</f>
        <v>100.93039999999999</v>
      </c>
      <c r="P838" s="9">
        <f>Table1[[#This Row],[pledged]]/Table1[[#This Row],[backers_count]]</f>
        <v>109.70695652173914</v>
      </c>
      <c r="Q838" s="4" t="str">
        <f>MID(Table1[[#This Row],[Category and Sub-Category]],SEARCH("/", N838) +1, 20)</f>
        <v>rock</v>
      </c>
      <c r="R838" s="4" t="str">
        <f t="shared" si="26"/>
        <v>music</v>
      </c>
      <c r="S838" s="14">
        <f>Table1[[#This Row],[Date Ended Conversion]]+Table1[[#This Row],[Date Ended Conversion]]</f>
        <v>83108.113842592589</v>
      </c>
      <c r="T838" s="14">
        <f t="shared" si="27"/>
        <v>41554.056921296295</v>
      </c>
    </row>
    <row r="839" spans="1:20" ht="54" hidden="1" x14ac:dyDescent="0.6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>(Table1[[#This Row],[pledged]]/Table1[[#This Row],[goal]])*100</f>
        <v>121.8</v>
      </c>
      <c r="P839" s="9">
        <f>Table1[[#This Row],[pledged]]/Table1[[#This Row],[backers_count]]</f>
        <v>49.112903225806448</v>
      </c>
      <c r="Q839" s="4" t="str">
        <f>MID(Table1[[#This Row],[Category and Sub-Category]],SEARCH("/", N839) +1, 20)</f>
        <v>rock</v>
      </c>
      <c r="R839" s="4" t="str">
        <f t="shared" si="26"/>
        <v>music</v>
      </c>
      <c r="S839" s="14">
        <f>Table1[[#This Row],[Date Ended Conversion]]+Table1[[#This Row],[Date Ended Conversion]]</f>
        <v>83521.996805555551</v>
      </c>
      <c r="T839" s="14">
        <f t="shared" si="27"/>
        <v>41760.998402777775</v>
      </c>
    </row>
    <row r="840" spans="1:20" ht="72" hidden="1" x14ac:dyDescent="0.6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>(Table1[[#This Row],[pledged]]/Table1[[#This Row],[goal]])*100</f>
        <v>145.4</v>
      </c>
      <c r="P840" s="9">
        <f>Table1[[#This Row],[pledged]]/Table1[[#This Row],[backers_count]]</f>
        <v>47.672131147540981</v>
      </c>
      <c r="Q840" s="4" t="str">
        <f>MID(Table1[[#This Row],[Category and Sub-Category]],SEARCH("/", N840) +1, 20)</f>
        <v>rock</v>
      </c>
      <c r="R840" s="4" t="str">
        <f t="shared" si="26"/>
        <v>music</v>
      </c>
      <c r="S840" s="14">
        <f>Table1[[#This Row],[Date Ended Conversion]]+Table1[[#This Row],[Date Ended Conversion]]</f>
        <v>81851.795949074076</v>
      </c>
      <c r="T840" s="14">
        <f t="shared" si="27"/>
        <v>40925.897974537038</v>
      </c>
    </row>
    <row r="841" spans="1:20" ht="72" hidden="1" x14ac:dyDescent="0.6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>(Table1[[#This Row],[pledged]]/Table1[[#This Row],[goal]])*100</f>
        <v>116.61660000000001</v>
      </c>
      <c r="P841" s="9">
        <f>Table1[[#This Row],[pledged]]/Table1[[#This Row],[backers_count]]</f>
        <v>60.737812499999997</v>
      </c>
      <c r="Q841" s="4" t="str">
        <f>MID(Table1[[#This Row],[Category and Sub-Category]],SEARCH("/", N841) +1, 20)</f>
        <v>rock</v>
      </c>
      <c r="R841" s="4" t="str">
        <f t="shared" si="26"/>
        <v>music</v>
      </c>
      <c r="S841" s="14">
        <f>Table1[[#This Row],[Date Ended Conversion]]+Table1[[#This Row],[Date Ended Conversion]]</f>
        <v>82349.526759259257</v>
      </c>
      <c r="T841" s="14">
        <f t="shared" si="27"/>
        <v>41174.763379629629</v>
      </c>
    </row>
    <row r="842" spans="1:20" ht="54" hidden="1" x14ac:dyDescent="0.6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>(Table1[[#This Row],[pledged]]/Table1[[#This Row],[goal]])*100</f>
        <v>120.4166</v>
      </c>
      <c r="P842" s="9">
        <f>Table1[[#This Row],[pledged]]/Table1[[#This Row],[backers_count]]</f>
        <v>63.37715789473684</v>
      </c>
      <c r="Q842" s="4" t="str">
        <f>MID(Table1[[#This Row],[Category and Sub-Category]],SEARCH("/", N842) +1, 20)</f>
        <v>metal</v>
      </c>
      <c r="R842" s="4" t="str">
        <f t="shared" si="26"/>
        <v>music</v>
      </c>
      <c r="S842" s="14">
        <f>Table1[[#This Row],[Date Ended Conversion]]+Table1[[#This Row],[Date Ended Conversion]]</f>
        <v>85274.453402777785</v>
      </c>
      <c r="T842" s="14">
        <f t="shared" si="27"/>
        <v>42637.226701388892</v>
      </c>
    </row>
    <row r="843" spans="1:20" ht="72" hidden="1" x14ac:dyDescent="0.6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>(Table1[[#This Row],[pledged]]/Table1[[#This Row],[goal]])*100</f>
        <v>101.32000000000001</v>
      </c>
      <c r="P843" s="9">
        <f>Table1[[#This Row],[pledged]]/Table1[[#This Row],[backers_count]]</f>
        <v>53.893617021276597</v>
      </c>
      <c r="Q843" s="4" t="str">
        <f>MID(Table1[[#This Row],[Category and Sub-Category]],SEARCH("/", N843) +1, 20)</f>
        <v>metal</v>
      </c>
      <c r="R843" s="4" t="str">
        <f t="shared" si="26"/>
        <v>music</v>
      </c>
      <c r="S843" s="14">
        <f>Table1[[#This Row],[Date Ended Conversion]]+Table1[[#This Row],[Date Ended Conversion]]</f>
        <v>83907.76071759258</v>
      </c>
      <c r="T843" s="14">
        <f t="shared" si="27"/>
        <v>41953.88035879629</v>
      </c>
    </row>
    <row r="844" spans="1:20" ht="72" hidden="1" x14ac:dyDescent="0.6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>(Table1[[#This Row],[pledged]]/Table1[[#This Row],[goal]])*100</f>
        <v>104.32</v>
      </c>
      <c r="P844" s="9">
        <f>Table1[[#This Row],[pledged]]/Table1[[#This Row],[backers_count]]</f>
        <v>66.871794871794876</v>
      </c>
      <c r="Q844" s="4" t="str">
        <f>MID(Table1[[#This Row],[Category and Sub-Category]],SEARCH("/", N844) +1, 20)</f>
        <v>metal</v>
      </c>
      <c r="R844" s="4" t="str">
        <f t="shared" si="26"/>
        <v>music</v>
      </c>
      <c r="S844" s="14">
        <f>Table1[[#This Row],[Date Ended Conversion]]+Table1[[#This Row],[Date Ended Conversion]]</f>
        <v>83122.33194444445</v>
      </c>
      <c r="T844" s="14">
        <f t="shared" si="27"/>
        <v>41561.165972222225</v>
      </c>
    </row>
    <row r="845" spans="1:20" ht="72" hidden="1" x14ac:dyDescent="0.6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>(Table1[[#This Row],[pledged]]/Table1[[#This Row],[goal]])*100</f>
        <v>267.13333333333333</v>
      </c>
      <c r="P845" s="9">
        <f>Table1[[#This Row],[pledged]]/Table1[[#This Row],[backers_count]]</f>
        <v>63.102362204724407</v>
      </c>
      <c r="Q845" s="4" t="str">
        <f>MID(Table1[[#This Row],[Category and Sub-Category]],SEARCH("/", N845) +1, 20)</f>
        <v>metal</v>
      </c>
      <c r="R845" s="4" t="str">
        <f t="shared" si="26"/>
        <v>music</v>
      </c>
      <c r="S845" s="14">
        <f>Table1[[#This Row],[Date Ended Conversion]]+Table1[[#This Row],[Date Ended Conversion]]</f>
        <v>85424.666666666657</v>
      </c>
      <c r="T845" s="14">
        <f t="shared" si="27"/>
        <v>42712.333333333328</v>
      </c>
    </row>
    <row r="846" spans="1:20" ht="90" hidden="1" x14ac:dyDescent="0.6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>(Table1[[#This Row],[pledged]]/Table1[[#This Row],[goal]])*100</f>
        <v>194.13333333333333</v>
      </c>
      <c r="P846" s="9">
        <f>Table1[[#This Row],[pledged]]/Table1[[#This Row],[backers_count]]</f>
        <v>36.628930817610062</v>
      </c>
      <c r="Q846" s="4" t="str">
        <f>MID(Table1[[#This Row],[Category and Sub-Category]],SEARCH("/", N846) +1, 20)</f>
        <v>metal</v>
      </c>
      <c r="R846" s="4" t="str">
        <f t="shared" si="26"/>
        <v>music</v>
      </c>
      <c r="S846" s="14">
        <f>Table1[[#This Row],[Date Ended Conversion]]+Table1[[#This Row],[Date Ended Conversion]]</f>
        <v>83888.415277777778</v>
      </c>
      <c r="T846" s="14">
        <f t="shared" si="27"/>
        <v>41944.207638888889</v>
      </c>
    </row>
    <row r="847" spans="1:20" ht="72" hidden="1" x14ac:dyDescent="0.6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>(Table1[[#This Row],[pledged]]/Table1[[#This Row],[goal]])*100</f>
        <v>120.3802</v>
      </c>
      <c r="P847" s="9">
        <f>Table1[[#This Row],[pledged]]/Table1[[#This Row],[backers_count]]</f>
        <v>34.005706214689269</v>
      </c>
      <c r="Q847" s="4" t="str">
        <f>MID(Table1[[#This Row],[Category and Sub-Category]],SEARCH("/", N847) +1, 20)</f>
        <v>metal</v>
      </c>
      <c r="R847" s="4" t="str">
        <f t="shared" si="26"/>
        <v>music</v>
      </c>
      <c r="S847" s="14">
        <f>Table1[[#This Row],[Date Ended Conversion]]+Table1[[#This Row],[Date Ended Conversion]]</f>
        <v>85236.33194444445</v>
      </c>
      <c r="T847" s="14">
        <f t="shared" si="27"/>
        <v>42618.165972222225</v>
      </c>
    </row>
    <row r="848" spans="1:20" ht="54" hidden="1" x14ac:dyDescent="0.6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>(Table1[[#This Row],[pledged]]/Table1[[#This Row],[goal]])*100</f>
        <v>122.00090909090908</v>
      </c>
      <c r="P848" s="9">
        <f>Table1[[#This Row],[pledged]]/Table1[[#This Row],[backers_count]]</f>
        <v>28.553404255319148</v>
      </c>
      <c r="Q848" s="4" t="str">
        <f>MID(Table1[[#This Row],[Category and Sub-Category]],SEARCH("/", N848) +1, 20)</f>
        <v>metal</v>
      </c>
      <c r="R848" s="4" t="str">
        <f t="shared" si="26"/>
        <v>music</v>
      </c>
      <c r="S848" s="14">
        <f>Table1[[#This Row],[Date Ended Conversion]]+Table1[[#This Row],[Date Ended Conversion]]</f>
        <v>83417.166666666672</v>
      </c>
      <c r="T848" s="14">
        <f t="shared" si="27"/>
        <v>41708.583333333336</v>
      </c>
    </row>
    <row r="849" spans="1:20" ht="36" hidden="1" x14ac:dyDescent="0.6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>(Table1[[#This Row],[pledged]]/Table1[[#This Row],[goal]])*100</f>
        <v>100</v>
      </c>
      <c r="P849" s="9">
        <f>Table1[[#This Row],[pledged]]/Table1[[#This Row],[backers_count]]</f>
        <v>10</v>
      </c>
      <c r="Q849" s="4" t="str">
        <f>MID(Table1[[#This Row],[Category and Sub-Category]],SEARCH("/", N849) +1, 20)</f>
        <v>metal</v>
      </c>
      <c r="R849" s="4" t="str">
        <f t="shared" si="26"/>
        <v>music</v>
      </c>
      <c r="S849" s="14">
        <f>Table1[[#This Row],[Date Ended Conversion]]+Table1[[#This Row],[Date Ended Conversion]]</f>
        <v>84391.596666666679</v>
      </c>
      <c r="T849" s="14">
        <f t="shared" si="27"/>
        <v>42195.79833333334</v>
      </c>
    </row>
    <row r="850" spans="1:20" ht="72" hidden="1" x14ac:dyDescent="0.6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>(Table1[[#This Row],[pledged]]/Table1[[#This Row],[goal]])*100</f>
        <v>100</v>
      </c>
      <c r="P850" s="9">
        <f>Table1[[#This Row],[pledged]]/Table1[[#This Row],[backers_count]]</f>
        <v>18.75</v>
      </c>
      <c r="Q850" s="4" t="str">
        <f>MID(Table1[[#This Row],[Category and Sub-Category]],SEARCH("/", N850) +1, 20)</f>
        <v>metal</v>
      </c>
      <c r="R850" s="4" t="str">
        <f t="shared" si="26"/>
        <v>music</v>
      </c>
      <c r="S850" s="14">
        <f>Table1[[#This Row],[Date Ended Conversion]]+Table1[[#This Row],[Date Ended Conversion]]</f>
        <v>84217.584097222221</v>
      </c>
      <c r="T850" s="14">
        <f t="shared" si="27"/>
        <v>42108.792048611111</v>
      </c>
    </row>
    <row r="851" spans="1:20" ht="72" hidden="1" x14ac:dyDescent="0.6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>(Table1[[#This Row],[pledged]]/Table1[[#This Row],[goal]])*100</f>
        <v>119.9</v>
      </c>
      <c r="P851" s="9">
        <f>Table1[[#This Row],[pledged]]/Table1[[#This Row],[backers_count]]</f>
        <v>41.704347826086959</v>
      </c>
      <c r="Q851" s="4" t="str">
        <f>MID(Table1[[#This Row],[Category and Sub-Category]],SEARCH("/", N851) +1, 20)</f>
        <v>metal</v>
      </c>
      <c r="R851" s="4" t="str">
        <f t="shared" si="26"/>
        <v>music</v>
      </c>
      <c r="S851" s="14">
        <f>Table1[[#This Row],[Date Ended Conversion]]+Table1[[#This Row],[Date Ended Conversion]]</f>
        <v>84158.214444444442</v>
      </c>
      <c r="T851" s="14">
        <f t="shared" si="27"/>
        <v>42079.107222222221</v>
      </c>
    </row>
    <row r="852" spans="1:20" ht="54" hidden="1" x14ac:dyDescent="0.6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>(Table1[[#This Row],[pledged]]/Table1[[#This Row],[goal]])*100</f>
        <v>155.17499999999998</v>
      </c>
      <c r="P852" s="9">
        <f>Table1[[#This Row],[pledged]]/Table1[[#This Row],[backers_count]]</f>
        <v>46.669172932330824</v>
      </c>
      <c r="Q852" s="4" t="str">
        <f>MID(Table1[[#This Row],[Category and Sub-Category]],SEARCH("/", N852) +1, 20)</f>
        <v>metal</v>
      </c>
      <c r="R852" s="4" t="str">
        <f t="shared" si="26"/>
        <v>music</v>
      </c>
      <c r="S852" s="14">
        <f>Table1[[#This Row],[Date Ended Conversion]]+Table1[[#This Row],[Date Ended Conversion]]</f>
        <v>84970.415277777778</v>
      </c>
      <c r="T852" s="14">
        <f t="shared" si="27"/>
        <v>42485.207638888889</v>
      </c>
    </row>
    <row r="853" spans="1:20" ht="54" hidden="1" x14ac:dyDescent="0.6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>(Table1[[#This Row],[pledged]]/Table1[[#This Row],[goal]])*100</f>
        <v>130.44999999999999</v>
      </c>
      <c r="P853" s="9">
        <f>Table1[[#This Row],[pledged]]/Table1[[#This Row],[backers_count]]</f>
        <v>37.271428571428572</v>
      </c>
      <c r="Q853" s="4" t="str">
        <f>MID(Table1[[#This Row],[Category and Sub-Category]],SEARCH("/", N853) +1, 20)</f>
        <v>metal</v>
      </c>
      <c r="R853" s="4" t="str">
        <f t="shared" si="26"/>
        <v>music</v>
      </c>
      <c r="S853" s="14">
        <f>Table1[[#This Row],[Date Ended Conversion]]+Table1[[#This Row],[Date Ended Conversion]]</f>
        <v>85165.645833333343</v>
      </c>
      <c r="T853" s="14">
        <f t="shared" si="27"/>
        <v>42582.822916666672</v>
      </c>
    </row>
    <row r="854" spans="1:20" ht="54" hidden="1" x14ac:dyDescent="0.6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>(Table1[[#This Row],[pledged]]/Table1[[#This Row],[goal]])*100</f>
        <v>104.97142857142859</v>
      </c>
      <c r="P854" s="9">
        <f>Table1[[#This Row],[pledged]]/Table1[[#This Row],[backers_count]]</f>
        <v>59.258064516129032</v>
      </c>
      <c r="Q854" s="4" t="str">
        <f>MID(Table1[[#This Row],[Category and Sub-Category]],SEARCH("/", N854) +1, 20)</f>
        <v>metal</v>
      </c>
      <c r="R854" s="4" t="str">
        <f t="shared" si="26"/>
        <v>music</v>
      </c>
      <c r="S854" s="14">
        <f>Table1[[#This Row],[Date Ended Conversion]]+Table1[[#This Row],[Date Ended Conversion]]</f>
        <v>85335.75</v>
      </c>
      <c r="T854" s="14">
        <f t="shared" si="27"/>
        <v>42667.875</v>
      </c>
    </row>
    <row r="855" spans="1:20" ht="72" hidden="1" x14ac:dyDescent="0.6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>(Table1[[#This Row],[pledged]]/Table1[[#This Row],[goal]])*100</f>
        <v>100</v>
      </c>
      <c r="P855" s="9">
        <f>Table1[[#This Row],[pledged]]/Table1[[#This Row],[backers_count]]</f>
        <v>30</v>
      </c>
      <c r="Q855" s="4" t="str">
        <f>MID(Table1[[#This Row],[Category and Sub-Category]],SEARCH("/", N855) +1, 20)</f>
        <v>metal</v>
      </c>
      <c r="R855" s="4" t="str">
        <f t="shared" si="26"/>
        <v>music</v>
      </c>
      <c r="S855" s="14">
        <f>Table1[[#This Row],[Date Ended Conversion]]+Table1[[#This Row],[Date Ended Conversion]]</f>
        <v>84103.664560185192</v>
      </c>
      <c r="T855" s="14">
        <f t="shared" si="27"/>
        <v>42051.832280092596</v>
      </c>
    </row>
    <row r="856" spans="1:20" ht="54" hidden="1" x14ac:dyDescent="0.6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>(Table1[[#This Row],[pledged]]/Table1[[#This Row],[goal]])*100</f>
        <v>118.2205035971223</v>
      </c>
      <c r="P856" s="9">
        <f>Table1[[#This Row],[pledged]]/Table1[[#This Row],[backers_count]]</f>
        <v>65.8623246492986</v>
      </c>
      <c r="Q856" s="4" t="str">
        <f>MID(Table1[[#This Row],[Category and Sub-Category]],SEARCH("/", N856) +1, 20)</f>
        <v>metal</v>
      </c>
      <c r="R856" s="4" t="str">
        <f t="shared" si="26"/>
        <v>music</v>
      </c>
      <c r="S856" s="14">
        <f>Table1[[#This Row],[Date Ended Conversion]]+Table1[[#This Row],[Date Ended Conversion]]</f>
        <v>85464.424675925926</v>
      </c>
      <c r="T856" s="14">
        <f t="shared" si="27"/>
        <v>42732.212337962963</v>
      </c>
    </row>
    <row r="857" spans="1:20" ht="54" hidden="1" x14ac:dyDescent="0.6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>(Table1[[#This Row],[pledged]]/Table1[[#This Row],[goal]])*100</f>
        <v>103.44827586206897</v>
      </c>
      <c r="P857" s="9">
        <f>Table1[[#This Row],[pledged]]/Table1[[#This Row],[backers_count]]</f>
        <v>31.914893617021278</v>
      </c>
      <c r="Q857" s="4" t="str">
        <f>MID(Table1[[#This Row],[Category and Sub-Category]],SEARCH("/", N857) +1, 20)</f>
        <v>metal</v>
      </c>
      <c r="R857" s="4" t="str">
        <f t="shared" si="26"/>
        <v>music</v>
      </c>
      <c r="S857" s="14">
        <f>Table1[[#This Row],[Date Ended Conversion]]+Table1[[#This Row],[Date Ended Conversion]]</f>
        <v>85150.250393518523</v>
      </c>
      <c r="T857" s="14">
        <f t="shared" si="27"/>
        <v>42575.125196759262</v>
      </c>
    </row>
    <row r="858" spans="1:20" ht="90" hidden="1" x14ac:dyDescent="0.6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>(Table1[[#This Row],[pledged]]/Table1[[#This Row],[goal]])*100</f>
        <v>218.00000000000003</v>
      </c>
      <c r="P858" s="9">
        <f>Table1[[#This Row],[pledged]]/Table1[[#This Row],[backers_count]]</f>
        <v>19.464285714285715</v>
      </c>
      <c r="Q858" s="4" t="str">
        <f>MID(Table1[[#This Row],[Category and Sub-Category]],SEARCH("/", N858) +1, 20)</f>
        <v>metal</v>
      </c>
      <c r="R858" s="4" t="str">
        <f t="shared" si="26"/>
        <v>music</v>
      </c>
      <c r="S858" s="14">
        <f>Table1[[#This Row],[Date Ended Conversion]]+Table1[[#This Row],[Date Ended Conversion]]</f>
        <v>85337.583333333343</v>
      </c>
      <c r="T858" s="14">
        <f t="shared" si="27"/>
        <v>42668.791666666672</v>
      </c>
    </row>
    <row r="859" spans="1:20" ht="54" hidden="1" x14ac:dyDescent="0.6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>(Table1[[#This Row],[pledged]]/Table1[[#This Row],[goal]])*100</f>
        <v>100</v>
      </c>
      <c r="P859" s="9">
        <f>Table1[[#This Row],[pledged]]/Table1[[#This Row],[backers_count]]</f>
        <v>50</v>
      </c>
      <c r="Q859" s="4" t="str">
        <f>MID(Table1[[#This Row],[Category and Sub-Category]],SEARCH("/", N859) +1, 20)</f>
        <v>metal</v>
      </c>
      <c r="R859" s="4" t="str">
        <f t="shared" si="26"/>
        <v>music</v>
      </c>
      <c r="S859" s="14">
        <f>Table1[[#This Row],[Date Ended Conversion]]+Table1[[#This Row],[Date Ended Conversion]]</f>
        <v>84667.246087962965</v>
      </c>
      <c r="T859" s="14">
        <f t="shared" si="27"/>
        <v>42333.623043981483</v>
      </c>
    </row>
    <row r="860" spans="1:20" ht="72" hidden="1" x14ac:dyDescent="0.6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>(Table1[[#This Row],[pledged]]/Table1[[#This Row],[goal]])*100</f>
        <v>144.00583333333333</v>
      </c>
      <c r="P860" s="9">
        <f>Table1[[#This Row],[pledged]]/Table1[[#This Row],[backers_count]]</f>
        <v>22.737763157894737</v>
      </c>
      <c r="Q860" s="4" t="str">
        <f>MID(Table1[[#This Row],[Category and Sub-Category]],SEARCH("/", N860) +1, 20)</f>
        <v>metal</v>
      </c>
      <c r="R860" s="4" t="str">
        <f t="shared" si="26"/>
        <v>music</v>
      </c>
      <c r="S860" s="14">
        <f>Table1[[#This Row],[Date Ended Conversion]]+Table1[[#This Row],[Date Ended Conversion]]</f>
        <v>84219.915277777778</v>
      </c>
      <c r="T860" s="14">
        <f t="shared" si="27"/>
        <v>42109.957638888889</v>
      </c>
    </row>
    <row r="861" spans="1:20" ht="54" hidden="1" x14ac:dyDescent="0.6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>(Table1[[#This Row],[pledged]]/Table1[[#This Row],[goal]])*100</f>
        <v>104.67500000000001</v>
      </c>
      <c r="P861" s="9">
        <f>Table1[[#This Row],[pledged]]/Table1[[#This Row],[backers_count]]</f>
        <v>42.724489795918366</v>
      </c>
      <c r="Q861" s="4" t="str">
        <f>MID(Table1[[#This Row],[Category and Sub-Category]],SEARCH("/", N861) +1, 20)</f>
        <v>metal</v>
      </c>
      <c r="R861" s="4" t="str">
        <f t="shared" si="26"/>
        <v>music</v>
      </c>
      <c r="S861" s="14">
        <f>Table1[[#This Row],[Date Ended Conversion]]+Table1[[#This Row],[Date Ended Conversion]]</f>
        <v>84318</v>
      </c>
      <c r="T861" s="14">
        <f t="shared" si="27"/>
        <v>42159</v>
      </c>
    </row>
    <row r="862" spans="1:20" ht="72" hidden="1" x14ac:dyDescent="0.6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>(Table1[[#This Row],[pledged]]/Table1[[#This Row],[goal]])*100</f>
        <v>18.142857142857142</v>
      </c>
      <c r="P862" s="9">
        <f>Table1[[#This Row],[pledged]]/Table1[[#This Row],[backers_count]]</f>
        <v>52.916666666666664</v>
      </c>
      <c r="Q862" s="4" t="str">
        <f>MID(Table1[[#This Row],[Category and Sub-Category]],SEARCH("/", N862) +1, 20)</f>
        <v>jazz</v>
      </c>
      <c r="R862" s="4" t="str">
        <f t="shared" si="26"/>
        <v>music</v>
      </c>
      <c r="S862" s="14">
        <f>Table1[[#This Row],[Date Ended Conversion]]+Table1[[#This Row],[Date Ended Conversion]]</f>
        <v>83201.048912037033</v>
      </c>
      <c r="T862" s="14">
        <f t="shared" si="27"/>
        <v>41600.524456018517</v>
      </c>
    </row>
    <row r="863" spans="1:20" ht="72" hidden="1" x14ac:dyDescent="0.6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>(Table1[[#This Row],[pledged]]/Table1[[#This Row],[goal]])*100</f>
        <v>2.2444444444444445</v>
      </c>
      <c r="P863" s="9">
        <f>Table1[[#This Row],[pledged]]/Table1[[#This Row],[backers_count]]</f>
        <v>50.5</v>
      </c>
      <c r="Q863" s="4" t="str">
        <f>MID(Table1[[#This Row],[Category and Sub-Category]],SEARCH("/", N863) +1, 20)</f>
        <v>jazz</v>
      </c>
      <c r="R863" s="4" t="str">
        <f t="shared" si="26"/>
        <v>music</v>
      </c>
      <c r="S863" s="14">
        <f>Table1[[#This Row],[Date Ended Conversion]]+Table1[[#This Row],[Date Ended Conversion]]</f>
        <v>85259.930648148147</v>
      </c>
      <c r="T863" s="14">
        <f t="shared" si="27"/>
        <v>42629.965324074074</v>
      </c>
    </row>
    <row r="864" spans="1:20" ht="72" hidden="1" x14ac:dyDescent="0.6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>(Table1[[#This Row],[pledged]]/Table1[[#This Row],[goal]])*100</f>
        <v>0.33999999999999997</v>
      </c>
      <c r="P864" s="9">
        <f>Table1[[#This Row],[pledged]]/Table1[[#This Row],[backers_count]]</f>
        <v>42.5</v>
      </c>
      <c r="Q864" s="4" t="str">
        <f>MID(Table1[[#This Row],[Category and Sub-Category]],SEARCH("/", N864) +1, 20)</f>
        <v>jazz</v>
      </c>
      <c r="R864" s="4" t="str">
        <f t="shared" si="26"/>
        <v>music</v>
      </c>
      <c r="S864" s="14">
        <f>Table1[[#This Row],[Date Ended Conversion]]+Table1[[#This Row],[Date Ended Conversion]]</f>
        <v>83179.193240740744</v>
      </c>
      <c r="T864" s="14">
        <f t="shared" si="27"/>
        <v>41589.596620370372</v>
      </c>
    </row>
    <row r="865" spans="1:20" ht="54" hidden="1" x14ac:dyDescent="0.6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>(Table1[[#This Row],[pledged]]/Table1[[#This Row],[goal]])*100</f>
        <v>4.5</v>
      </c>
      <c r="P865" s="9">
        <f>Table1[[#This Row],[pledged]]/Table1[[#This Row],[backers_count]]</f>
        <v>18</v>
      </c>
      <c r="Q865" s="4" t="str">
        <f>MID(Table1[[#This Row],[Category and Sub-Category]],SEARCH("/", N865) +1, 20)</f>
        <v>jazz</v>
      </c>
      <c r="R865" s="4" t="str">
        <f t="shared" si="26"/>
        <v>music</v>
      </c>
      <c r="S865" s="14">
        <f>Table1[[#This Row],[Date Ended Conversion]]+Table1[[#This Row],[Date Ended Conversion]]</f>
        <v>81902.235324074078</v>
      </c>
      <c r="T865" s="14">
        <f t="shared" si="27"/>
        <v>40951.117662037039</v>
      </c>
    </row>
    <row r="866" spans="1:20" ht="72" hidden="1" x14ac:dyDescent="0.6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>(Table1[[#This Row],[pledged]]/Table1[[#This Row],[goal]])*100</f>
        <v>41.53846153846154</v>
      </c>
      <c r="P866" s="9">
        <f>Table1[[#This Row],[pledged]]/Table1[[#This Row],[backers_count]]</f>
        <v>34.177215189873415</v>
      </c>
      <c r="Q866" s="4" t="str">
        <f>MID(Table1[[#This Row],[Category and Sub-Category]],SEARCH("/", N866) +1, 20)</f>
        <v>jazz</v>
      </c>
      <c r="R866" s="4" t="str">
        <f t="shared" si="26"/>
        <v>music</v>
      </c>
      <c r="S866" s="14">
        <f>Table1[[#This Row],[Date Ended Conversion]]+Table1[[#This Row],[Date Ended Conversion]]</f>
        <v>83126.83194444445</v>
      </c>
      <c r="T866" s="14">
        <f t="shared" si="27"/>
        <v>41563.415972222225</v>
      </c>
    </row>
    <row r="867" spans="1:20" ht="72" hidden="1" x14ac:dyDescent="0.6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>(Table1[[#This Row],[pledged]]/Table1[[#This Row],[goal]])*100</f>
        <v>2.0454545454545454</v>
      </c>
      <c r="P867" s="9">
        <f>Table1[[#This Row],[pledged]]/Table1[[#This Row],[backers_count]]</f>
        <v>22.5</v>
      </c>
      <c r="Q867" s="4" t="str">
        <f>MID(Table1[[#This Row],[Category and Sub-Category]],SEARCH("/", N867) +1, 20)</f>
        <v>jazz</v>
      </c>
      <c r="R867" s="4" t="str">
        <f t="shared" si="26"/>
        <v>music</v>
      </c>
      <c r="S867" s="14">
        <f>Table1[[#This Row],[Date Ended Conversion]]+Table1[[#This Row],[Date Ended Conversion]]</f>
        <v>82581.54622685186</v>
      </c>
      <c r="T867" s="14">
        <f t="shared" si="27"/>
        <v>41290.77311342593</v>
      </c>
    </row>
    <row r="868" spans="1:20" ht="54" hidden="1" x14ac:dyDescent="0.6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>(Table1[[#This Row],[pledged]]/Table1[[#This Row],[goal]])*100</f>
        <v>18.285714285714285</v>
      </c>
      <c r="P868" s="9">
        <f>Table1[[#This Row],[pledged]]/Table1[[#This Row],[backers_count]]</f>
        <v>58.18181818181818</v>
      </c>
      <c r="Q868" s="4" t="str">
        <f>MID(Table1[[#This Row],[Category and Sub-Category]],SEARCH("/", N868) +1, 20)</f>
        <v>jazz</v>
      </c>
      <c r="R868" s="4" t="str">
        <f t="shared" si="26"/>
        <v>music</v>
      </c>
      <c r="S868" s="14">
        <f>Table1[[#This Row],[Date Ended Conversion]]+Table1[[#This Row],[Date Ended Conversion]]</f>
        <v>84127.263888888891</v>
      </c>
      <c r="T868" s="14">
        <f t="shared" si="27"/>
        <v>42063.631944444445</v>
      </c>
    </row>
    <row r="869" spans="1:20" ht="72" hidden="1" x14ac:dyDescent="0.6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>(Table1[[#This Row],[pledged]]/Table1[[#This Row],[goal]])*100</f>
        <v>24.02</v>
      </c>
      <c r="P869" s="9">
        <f>Table1[[#This Row],[pledged]]/Table1[[#This Row],[backers_count]]</f>
        <v>109.18181818181819</v>
      </c>
      <c r="Q869" s="4" t="str">
        <f>MID(Table1[[#This Row],[Category and Sub-Category]],SEARCH("/", N869) +1, 20)</f>
        <v>jazz</v>
      </c>
      <c r="R869" s="4" t="str">
        <f t="shared" si="26"/>
        <v>music</v>
      </c>
      <c r="S869" s="14">
        <f>Table1[[#This Row],[Date Ended Conversion]]+Table1[[#This Row],[Date Ended Conversion]]</f>
        <v>80296.415277777778</v>
      </c>
      <c r="T869" s="14">
        <f t="shared" si="27"/>
        <v>40148.207638888889</v>
      </c>
    </row>
    <row r="870" spans="1:20" ht="90" hidden="1" x14ac:dyDescent="0.6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>(Table1[[#This Row],[pledged]]/Table1[[#This Row],[goal]])*100</f>
        <v>0.1111111111111111</v>
      </c>
      <c r="P870" s="9">
        <f>Table1[[#This Row],[pledged]]/Table1[[#This Row],[backers_count]]</f>
        <v>50</v>
      </c>
      <c r="Q870" s="4" t="str">
        <f>MID(Table1[[#This Row],[Category and Sub-Category]],SEARCH("/", N870) +1, 20)</f>
        <v>jazz</v>
      </c>
      <c r="R870" s="4" t="str">
        <f t="shared" si="26"/>
        <v>music</v>
      </c>
      <c r="S870" s="14">
        <f>Table1[[#This Row],[Date Ended Conversion]]+Table1[[#This Row],[Date Ended Conversion]]</f>
        <v>83292.055509259255</v>
      </c>
      <c r="T870" s="14">
        <f t="shared" si="27"/>
        <v>41646.027754629627</v>
      </c>
    </row>
    <row r="871" spans="1:20" ht="72" hidden="1" x14ac:dyDescent="0.6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>(Table1[[#This Row],[pledged]]/Table1[[#This Row],[goal]])*100</f>
        <v>11.818181818181818</v>
      </c>
      <c r="P871" s="9">
        <f>Table1[[#This Row],[pledged]]/Table1[[#This Row],[backers_count]]</f>
        <v>346.66666666666669</v>
      </c>
      <c r="Q871" s="4" t="str">
        <f>MID(Table1[[#This Row],[Category and Sub-Category]],SEARCH("/", N871) +1, 20)</f>
        <v>jazz</v>
      </c>
      <c r="R871" s="4" t="str">
        <f t="shared" si="26"/>
        <v>music</v>
      </c>
      <c r="S871" s="14">
        <f>Table1[[#This Row],[Date Ended Conversion]]+Table1[[#This Row],[Date Ended Conversion]]</f>
        <v>82745.607800925922</v>
      </c>
      <c r="T871" s="14">
        <f t="shared" si="27"/>
        <v>41372.803900462961</v>
      </c>
    </row>
    <row r="872" spans="1:20" ht="72" hidden="1" x14ac:dyDescent="0.6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>(Table1[[#This Row],[pledged]]/Table1[[#This Row],[goal]])*100</f>
        <v>0.31</v>
      </c>
      <c r="P872" s="9">
        <f>Table1[[#This Row],[pledged]]/Table1[[#This Row],[backers_count]]</f>
        <v>12.4</v>
      </c>
      <c r="Q872" s="4" t="str">
        <f>MID(Table1[[#This Row],[Category and Sub-Category]],SEARCH("/", N872) +1, 20)</f>
        <v>jazz</v>
      </c>
      <c r="R872" s="4" t="str">
        <f t="shared" si="26"/>
        <v>music</v>
      </c>
      <c r="S872" s="14">
        <f>Table1[[#This Row],[Date Ended Conversion]]+Table1[[#This Row],[Date Ended Conversion]]</f>
        <v>83036.04451388889</v>
      </c>
      <c r="T872" s="14">
        <f t="shared" si="27"/>
        <v>41518.022256944445</v>
      </c>
    </row>
    <row r="873" spans="1:20" ht="72" hidden="1" x14ac:dyDescent="0.6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>(Table1[[#This Row],[pledged]]/Table1[[#This Row],[goal]])*100</f>
        <v>5.416666666666667</v>
      </c>
      <c r="P873" s="9">
        <f>Table1[[#This Row],[pledged]]/Table1[[#This Row],[backers_count]]</f>
        <v>27.083333333333332</v>
      </c>
      <c r="Q873" s="4" t="str">
        <f>MID(Table1[[#This Row],[Category and Sub-Category]],SEARCH("/", N873) +1, 20)</f>
        <v>jazz</v>
      </c>
      <c r="R873" s="4" t="str">
        <f t="shared" si="26"/>
        <v>music</v>
      </c>
      <c r="S873" s="14">
        <f>Table1[[#This Row],[Date Ended Conversion]]+Table1[[#This Row],[Date Ended Conversion]]</f>
        <v>83215.205902777772</v>
      </c>
      <c r="T873" s="14">
        <f t="shared" si="27"/>
        <v>41607.602951388886</v>
      </c>
    </row>
    <row r="874" spans="1:20" ht="72" hidden="1" x14ac:dyDescent="0.6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>(Table1[[#This Row],[pledged]]/Table1[[#This Row],[goal]])*100</f>
        <v>0.8125</v>
      </c>
      <c r="P874" s="9">
        <f>Table1[[#This Row],[pledged]]/Table1[[#This Row],[backers_count]]</f>
        <v>32.5</v>
      </c>
      <c r="Q874" s="4" t="str">
        <f>MID(Table1[[#This Row],[Category and Sub-Category]],SEARCH("/", N874) +1, 20)</f>
        <v>jazz</v>
      </c>
      <c r="R874" s="4" t="str">
        <f t="shared" si="26"/>
        <v>music</v>
      </c>
      <c r="S874" s="14">
        <f>Table1[[#This Row],[Date Ended Conversion]]+Table1[[#This Row],[Date Ended Conversion]]</f>
        <v>81225.651087962964</v>
      </c>
      <c r="T874" s="14">
        <f t="shared" si="27"/>
        <v>40612.825543981482</v>
      </c>
    </row>
    <row r="875" spans="1:20" ht="54" hidden="1" x14ac:dyDescent="0.6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>(Table1[[#This Row],[pledged]]/Table1[[#This Row],[goal]])*100</f>
        <v>1.2857142857142856</v>
      </c>
      <c r="P875" s="9">
        <f>Table1[[#This Row],[pledged]]/Table1[[#This Row],[backers_count]]</f>
        <v>9</v>
      </c>
      <c r="Q875" s="4" t="str">
        <f>MID(Table1[[#This Row],[Category and Sub-Category]],SEARCH("/", N875) +1, 20)</f>
        <v>jazz</v>
      </c>
      <c r="R875" s="4" t="str">
        <f t="shared" si="26"/>
        <v>music</v>
      </c>
      <c r="S875" s="14">
        <f>Table1[[#This Row],[Date Ended Conversion]]+Table1[[#This Row],[Date Ended Conversion]]</f>
        <v>82448.417592592596</v>
      </c>
      <c r="T875" s="14">
        <f t="shared" si="27"/>
        <v>41224.208796296298</v>
      </c>
    </row>
    <row r="876" spans="1:20" ht="72" hidden="1" x14ac:dyDescent="0.6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>(Table1[[#This Row],[pledged]]/Table1[[#This Row],[goal]])*100</f>
        <v>24.333333333333336</v>
      </c>
      <c r="P876" s="9">
        <f>Table1[[#This Row],[pledged]]/Table1[[#This Row],[backers_count]]</f>
        <v>34.761904761904759</v>
      </c>
      <c r="Q876" s="4" t="str">
        <f>MID(Table1[[#This Row],[Category and Sub-Category]],SEARCH("/", N876) +1, 20)</f>
        <v>jazz</v>
      </c>
      <c r="R876" s="4" t="str">
        <f t="shared" si="26"/>
        <v>music</v>
      </c>
      <c r="S876" s="14">
        <f>Table1[[#This Row],[Date Ended Conversion]]+Table1[[#This Row],[Date Ended Conversion]]</f>
        <v>82797.167453703703</v>
      </c>
      <c r="T876" s="14">
        <f t="shared" si="27"/>
        <v>41398.583726851852</v>
      </c>
    </row>
    <row r="877" spans="1:20" ht="72" hidden="1" x14ac:dyDescent="0.6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>(Table1[[#This Row],[pledged]]/Table1[[#This Row],[goal]])*100</f>
        <v>0</v>
      </c>
      <c r="P877" s="9" t="e">
        <f>Table1[[#This Row],[pledged]]/Table1[[#This Row],[backers_count]]</f>
        <v>#DIV/0!</v>
      </c>
      <c r="Q877" s="4" t="str">
        <f>MID(Table1[[#This Row],[Category and Sub-Category]],SEARCH("/", N877) +1, 20)</f>
        <v>jazz</v>
      </c>
      <c r="R877" s="4" t="str">
        <f t="shared" si="26"/>
        <v>music</v>
      </c>
      <c r="S877" s="14">
        <f>Table1[[#This Row],[Date Ended Conversion]]+Table1[[#This Row],[Date Ended Conversion]]</f>
        <v>84537.447476851841</v>
      </c>
      <c r="T877" s="14">
        <f t="shared" si="27"/>
        <v>42268.723738425921</v>
      </c>
    </row>
    <row r="878" spans="1:20" ht="36" hidden="1" x14ac:dyDescent="0.6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>(Table1[[#This Row],[pledged]]/Table1[[#This Row],[goal]])*100</f>
        <v>40.799492385786799</v>
      </c>
      <c r="P878" s="9">
        <f>Table1[[#This Row],[pledged]]/Table1[[#This Row],[backers_count]]</f>
        <v>28.577777777777779</v>
      </c>
      <c r="Q878" s="4" t="str">
        <f>MID(Table1[[#This Row],[Category and Sub-Category]],SEARCH("/", N878) +1, 20)</f>
        <v>jazz</v>
      </c>
      <c r="R878" s="4" t="str">
        <f t="shared" si="26"/>
        <v>music</v>
      </c>
      <c r="S878" s="14">
        <f>Table1[[#This Row],[Date Ended Conversion]]+Table1[[#This Row],[Date Ended Conversion]]</f>
        <v>82618.993680555548</v>
      </c>
      <c r="T878" s="14">
        <f t="shared" si="27"/>
        <v>41309.496840277774</v>
      </c>
    </row>
    <row r="879" spans="1:20" ht="72" hidden="1" x14ac:dyDescent="0.6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>(Table1[[#This Row],[pledged]]/Table1[[#This Row],[goal]])*100</f>
        <v>67.55</v>
      </c>
      <c r="P879" s="9">
        <f>Table1[[#This Row],[pledged]]/Table1[[#This Row],[backers_count]]</f>
        <v>46.586206896551722</v>
      </c>
      <c r="Q879" s="4" t="str">
        <f>MID(Table1[[#This Row],[Category and Sub-Category]],SEARCH("/", N879) +1, 20)</f>
        <v>jazz</v>
      </c>
      <c r="R879" s="4" t="str">
        <f t="shared" si="26"/>
        <v>music</v>
      </c>
      <c r="S879" s="14">
        <f>Table1[[#This Row],[Date Ended Conversion]]+Table1[[#This Row],[Date Ended Conversion]]</f>
        <v>83255.577777777784</v>
      </c>
      <c r="T879" s="14">
        <f t="shared" si="27"/>
        <v>41627.788888888892</v>
      </c>
    </row>
    <row r="880" spans="1:20" ht="72" hidden="1" x14ac:dyDescent="0.6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>(Table1[[#This Row],[pledged]]/Table1[[#This Row],[goal]])*100</f>
        <v>1.3</v>
      </c>
      <c r="P880" s="9">
        <f>Table1[[#This Row],[pledged]]/Table1[[#This Row],[backers_count]]</f>
        <v>32.5</v>
      </c>
      <c r="Q880" s="4" t="str">
        <f>MID(Table1[[#This Row],[Category and Sub-Category]],SEARCH("/", N880) +1, 20)</f>
        <v>jazz</v>
      </c>
      <c r="R880" s="4" t="str">
        <f t="shared" si="26"/>
        <v>music</v>
      </c>
      <c r="S880" s="14">
        <f>Table1[[#This Row],[Date Ended Conversion]]+Table1[[#This Row],[Date Ended Conversion]]</f>
        <v>81070.465833333335</v>
      </c>
      <c r="T880" s="14">
        <f t="shared" si="27"/>
        <v>40535.232916666668</v>
      </c>
    </row>
    <row r="881" spans="1:20" ht="72" hidden="1" x14ac:dyDescent="0.6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>(Table1[[#This Row],[pledged]]/Table1[[#This Row],[goal]])*100</f>
        <v>30.666666666666664</v>
      </c>
      <c r="P881" s="9">
        <f>Table1[[#This Row],[pledged]]/Table1[[#This Row],[backers_count]]</f>
        <v>21.466666666666665</v>
      </c>
      <c r="Q881" s="4" t="str">
        <f>MID(Table1[[#This Row],[Category and Sub-Category]],SEARCH("/", N881) +1, 20)</f>
        <v>jazz</v>
      </c>
      <c r="R881" s="4" t="str">
        <f t="shared" si="26"/>
        <v>music</v>
      </c>
      <c r="S881" s="14">
        <f>Table1[[#This Row],[Date Ended Conversion]]+Table1[[#This Row],[Date Ended Conversion]]</f>
        <v>82117.659837962958</v>
      </c>
      <c r="T881" s="14">
        <f t="shared" si="27"/>
        <v>41058.829918981479</v>
      </c>
    </row>
    <row r="882" spans="1:20" ht="72" hidden="1" x14ac:dyDescent="0.6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>(Table1[[#This Row],[pledged]]/Table1[[#This Row],[goal]])*100</f>
        <v>2.9894179894179893</v>
      </c>
      <c r="P882" s="9">
        <f>Table1[[#This Row],[pledged]]/Table1[[#This Row],[backers_count]]</f>
        <v>14.125</v>
      </c>
      <c r="Q882" s="4" t="str">
        <f>MID(Table1[[#This Row],[Category and Sub-Category]],SEARCH("/", N882) +1, 20)</f>
        <v>indie rock</v>
      </c>
      <c r="R882" s="4" t="str">
        <f t="shared" si="26"/>
        <v>music</v>
      </c>
      <c r="S882" s="14">
        <f>Table1[[#This Row],[Date Ended Conversion]]+Table1[[#This Row],[Date Ended Conversion]]</f>
        <v>82424.64208333334</v>
      </c>
      <c r="T882" s="14">
        <f t="shared" si="27"/>
        <v>41212.32104166667</v>
      </c>
    </row>
    <row r="883" spans="1:20" ht="54" hidden="1" x14ac:dyDescent="0.6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>(Table1[[#This Row],[pledged]]/Table1[[#This Row],[goal]])*100</f>
        <v>0.8</v>
      </c>
      <c r="P883" s="9">
        <f>Table1[[#This Row],[pledged]]/Table1[[#This Row],[backers_count]]</f>
        <v>30</v>
      </c>
      <c r="Q883" s="4" t="str">
        <f>MID(Table1[[#This Row],[Category and Sub-Category]],SEARCH("/", N883) +1, 20)</f>
        <v>indie rock</v>
      </c>
      <c r="R883" s="4" t="str">
        <f t="shared" si="26"/>
        <v>music</v>
      </c>
      <c r="S883" s="14">
        <f>Table1[[#This Row],[Date Ended Conversion]]+Table1[[#This Row],[Date Ended Conversion]]</f>
        <v>81844.50199074074</v>
      </c>
      <c r="T883" s="14">
        <f t="shared" si="27"/>
        <v>40922.25099537037</v>
      </c>
    </row>
    <row r="884" spans="1:20" ht="72" hidden="1" x14ac:dyDescent="0.6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>(Table1[[#This Row],[pledged]]/Table1[[#This Row],[goal]])*100</f>
        <v>20.133333333333333</v>
      </c>
      <c r="P884" s="9">
        <f>Table1[[#This Row],[pledged]]/Table1[[#This Row],[backers_count]]</f>
        <v>21.571428571428573</v>
      </c>
      <c r="Q884" s="4" t="str">
        <f>MID(Table1[[#This Row],[Category and Sub-Category]],SEARCH("/", N884) +1, 20)</f>
        <v>indie rock</v>
      </c>
      <c r="R884" s="4" t="str">
        <f t="shared" si="26"/>
        <v>music</v>
      </c>
      <c r="S884" s="14">
        <f>Table1[[#This Row],[Date Ended Conversion]]+Table1[[#This Row],[Date Ended Conversion]]</f>
        <v>81585.721064814818</v>
      </c>
      <c r="T884" s="14">
        <f t="shared" si="27"/>
        <v>40792.860532407409</v>
      </c>
    </row>
    <row r="885" spans="1:20" ht="72" hidden="1" x14ac:dyDescent="0.6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>(Table1[[#This Row],[pledged]]/Table1[[#This Row],[goal]])*100</f>
        <v>40.020000000000003</v>
      </c>
      <c r="P885" s="9">
        <f>Table1[[#This Row],[pledged]]/Table1[[#This Row],[backers_count]]</f>
        <v>83.375</v>
      </c>
      <c r="Q885" s="4" t="str">
        <f>MID(Table1[[#This Row],[Category and Sub-Category]],SEARCH("/", N885) +1, 20)</f>
        <v>indie rock</v>
      </c>
      <c r="R885" s="4" t="str">
        <f t="shared" si="26"/>
        <v>music</v>
      </c>
      <c r="S885" s="14">
        <f>Table1[[#This Row],[Date Ended Conversion]]+Table1[[#This Row],[Date Ended Conversion]]</f>
        <v>84863.87118055555</v>
      </c>
      <c r="T885" s="14">
        <f t="shared" si="27"/>
        <v>42431.935590277775</v>
      </c>
    </row>
    <row r="886" spans="1:20" ht="54" hidden="1" x14ac:dyDescent="0.6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>(Table1[[#This Row],[pledged]]/Table1[[#This Row],[goal]])*100</f>
        <v>1</v>
      </c>
      <c r="P886" s="9">
        <f>Table1[[#This Row],[pledged]]/Table1[[#This Row],[backers_count]]</f>
        <v>10</v>
      </c>
      <c r="Q886" s="4" t="str">
        <f>MID(Table1[[#This Row],[Category and Sub-Category]],SEARCH("/", N886) +1, 20)</f>
        <v>indie rock</v>
      </c>
      <c r="R886" s="4" t="str">
        <f t="shared" si="26"/>
        <v>music</v>
      </c>
      <c r="S886" s="14">
        <f>Table1[[#This Row],[Date Ended Conversion]]+Table1[[#This Row],[Date Ended Conversion]]</f>
        <v>82082.209722222222</v>
      </c>
      <c r="T886" s="14">
        <f t="shared" si="27"/>
        <v>41041.104861111111</v>
      </c>
    </row>
    <row r="887" spans="1:20" ht="72" hidden="1" x14ac:dyDescent="0.6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>(Table1[[#This Row],[pledged]]/Table1[[#This Row],[goal]])*100</f>
        <v>75</v>
      </c>
      <c r="P887" s="9">
        <f>Table1[[#This Row],[pledged]]/Table1[[#This Row],[backers_count]]</f>
        <v>35.714285714285715</v>
      </c>
      <c r="Q887" s="4" t="str">
        <f>MID(Table1[[#This Row],[Category and Sub-Category]],SEARCH("/", N887) +1, 20)</f>
        <v>indie rock</v>
      </c>
      <c r="R887" s="4" t="str">
        <f t="shared" si="26"/>
        <v>music</v>
      </c>
      <c r="S887" s="14">
        <f>Table1[[#This Row],[Date Ended Conversion]]+Table1[[#This Row],[Date Ended Conversion]]</f>
        <v>85469.882199074083</v>
      </c>
      <c r="T887" s="14">
        <f t="shared" si="27"/>
        <v>42734.941099537042</v>
      </c>
    </row>
    <row r="888" spans="1:20" ht="72" hidden="1" x14ac:dyDescent="0.6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>(Table1[[#This Row],[pledged]]/Table1[[#This Row],[goal]])*100</f>
        <v>41</v>
      </c>
      <c r="P888" s="9">
        <f>Table1[[#This Row],[pledged]]/Table1[[#This Row],[backers_count]]</f>
        <v>29.285714285714285</v>
      </c>
      <c r="Q888" s="4" t="str">
        <f>MID(Table1[[#This Row],[Category and Sub-Category]],SEARCH("/", N888) +1, 20)</f>
        <v>indie rock</v>
      </c>
      <c r="R888" s="4" t="str">
        <f t="shared" si="26"/>
        <v>music</v>
      </c>
      <c r="S888" s="14">
        <f>Table1[[#This Row],[Date Ended Conversion]]+Table1[[#This Row],[Date Ended Conversion]]</f>
        <v>85257.741041666668</v>
      </c>
      <c r="T888" s="14">
        <f t="shared" si="27"/>
        <v>42628.870520833334</v>
      </c>
    </row>
    <row r="889" spans="1:20" ht="72" hidden="1" x14ac:dyDescent="0.6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>(Table1[[#This Row],[pledged]]/Table1[[#This Row],[goal]])*100</f>
        <v>0</v>
      </c>
      <c r="P889" s="9" t="e">
        <f>Table1[[#This Row],[pledged]]/Table1[[#This Row],[backers_count]]</f>
        <v>#DIV/0!</v>
      </c>
      <c r="Q889" s="4" t="str">
        <f>MID(Table1[[#This Row],[Category and Sub-Category]],SEARCH("/", N889) +1, 20)</f>
        <v>indie rock</v>
      </c>
      <c r="R889" s="4" t="str">
        <f t="shared" si="26"/>
        <v>music</v>
      </c>
      <c r="S889" s="14">
        <f>Table1[[#This Row],[Date Ended Conversion]]+Table1[[#This Row],[Date Ended Conversion]]</f>
        <v>82113.917939814812</v>
      </c>
      <c r="T889" s="14">
        <f t="shared" si="27"/>
        <v>41056.958969907406</v>
      </c>
    </row>
    <row r="890" spans="1:20" ht="72" hidden="1" x14ac:dyDescent="0.6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>(Table1[[#This Row],[pledged]]/Table1[[#This Row],[goal]])*100</f>
        <v>7.1999999999999993</v>
      </c>
      <c r="P890" s="9">
        <f>Table1[[#This Row],[pledged]]/Table1[[#This Row],[backers_count]]</f>
        <v>18</v>
      </c>
      <c r="Q890" s="4" t="str">
        <f>MID(Table1[[#This Row],[Category and Sub-Category]],SEARCH("/", N890) +1, 20)</f>
        <v>indie rock</v>
      </c>
      <c r="R890" s="4" t="str">
        <f t="shared" si="26"/>
        <v>music</v>
      </c>
      <c r="S890" s="14">
        <f>Table1[[#This Row],[Date Ended Conversion]]+Table1[[#This Row],[Date Ended Conversion]]</f>
        <v>81574.5</v>
      </c>
      <c r="T890" s="14">
        <f t="shared" si="27"/>
        <v>40787.25</v>
      </c>
    </row>
    <row r="891" spans="1:20" ht="72" hidden="1" x14ac:dyDescent="0.6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>(Table1[[#This Row],[pledged]]/Table1[[#This Row],[goal]])*100</f>
        <v>9.4412800000000008</v>
      </c>
      <c r="P891" s="9">
        <f>Table1[[#This Row],[pledged]]/Table1[[#This Row],[backers_count]]</f>
        <v>73.760000000000005</v>
      </c>
      <c r="Q891" s="4" t="str">
        <f>MID(Table1[[#This Row],[Category and Sub-Category]],SEARCH("/", N891) +1, 20)</f>
        <v>indie rock</v>
      </c>
      <c r="R891" s="4" t="str">
        <f t="shared" si="26"/>
        <v>music</v>
      </c>
      <c r="S891" s="14">
        <f>Table1[[#This Row],[Date Ended Conversion]]+Table1[[#This Row],[Date Ended Conversion]]</f>
        <v>83835.568125000005</v>
      </c>
      <c r="T891" s="14">
        <f t="shared" si="27"/>
        <v>41917.784062500003</v>
      </c>
    </row>
    <row r="892" spans="1:20" ht="72" hidden="1" x14ac:dyDescent="0.6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>(Table1[[#This Row],[pledged]]/Table1[[#This Row],[goal]])*100</f>
        <v>4.1666666666666661</v>
      </c>
      <c r="P892" s="9">
        <f>Table1[[#This Row],[pledged]]/Table1[[#This Row],[backers_count]]</f>
        <v>31.25</v>
      </c>
      <c r="Q892" s="4" t="str">
        <f>MID(Table1[[#This Row],[Category and Sub-Category]],SEARCH("/", N892) +1, 20)</f>
        <v>indie rock</v>
      </c>
      <c r="R892" s="4" t="str">
        <f t="shared" si="26"/>
        <v>music</v>
      </c>
      <c r="S892" s="14">
        <f>Table1[[#This Row],[Date Ended Conversion]]+Table1[[#This Row],[Date Ended Conversion]]</f>
        <v>83199.480995370366</v>
      </c>
      <c r="T892" s="14">
        <f t="shared" si="27"/>
        <v>41599.740497685183</v>
      </c>
    </row>
    <row r="893" spans="1:20" ht="72" hidden="1" x14ac:dyDescent="0.6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>(Table1[[#This Row],[pledged]]/Table1[[#This Row],[goal]])*100</f>
        <v>3.25</v>
      </c>
      <c r="P893" s="9">
        <f>Table1[[#This Row],[pledged]]/Table1[[#This Row],[backers_count]]</f>
        <v>28.888888888888889</v>
      </c>
      <c r="Q893" s="4" t="str">
        <f>MID(Table1[[#This Row],[Category and Sub-Category]],SEARCH("/", N893) +1, 20)</f>
        <v>indie rock</v>
      </c>
      <c r="R893" s="4" t="str">
        <f t="shared" si="26"/>
        <v>music</v>
      </c>
      <c r="S893" s="14">
        <f>Table1[[#This Row],[Date Ended Conversion]]+Table1[[#This Row],[Date Ended Conversion]]</f>
        <v>83744.063194444447</v>
      </c>
      <c r="T893" s="14">
        <f t="shared" si="27"/>
        <v>41872.031597222223</v>
      </c>
    </row>
    <row r="894" spans="1:20" ht="72" hidden="1" x14ac:dyDescent="0.6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>(Table1[[#This Row],[pledged]]/Table1[[#This Row],[goal]])*100</f>
        <v>40.75</v>
      </c>
      <c r="P894" s="9">
        <f>Table1[[#This Row],[pledged]]/Table1[[#This Row],[backers_count]]</f>
        <v>143.8235294117647</v>
      </c>
      <c r="Q894" s="4" t="str">
        <f>MID(Table1[[#This Row],[Category and Sub-Category]],SEARCH("/", N894) +1, 20)</f>
        <v>indie rock</v>
      </c>
      <c r="R894" s="4" t="str">
        <f t="shared" si="26"/>
        <v>music</v>
      </c>
      <c r="S894" s="14">
        <f>Table1[[#This Row],[Date Ended Conversion]]+Table1[[#This Row],[Date Ended Conversion]]</f>
        <v>80782.333333333328</v>
      </c>
      <c r="T894" s="14">
        <f t="shared" si="27"/>
        <v>40391.166666666664</v>
      </c>
    </row>
    <row r="895" spans="1:20" ht="72" hidden="1" x14ac:dyDescent="0.6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>(Table1[[#This Row],[pledged]]/Table1[[#This Row],[goal]])*100</f>
        <v>10</v>
      </c>
      <c r="P895" s="9">
        <f>Table1[[#This Row],[pledged]]/Table1[[#This Row],[backers_count]]</f>
        <v>40</v>
      </c>
      <c r="Q895" s="4" t="str">
        <f>MID(Table1[[#This Row],[Category and Sub-Category]],SEARCH("/", N895) +1, 20)</f>
        <v>indie rock</v>
      </c>
      <c r="R895" s="4" t="str">
        <f t="shared" si="26"/>
        <v>music</v>
      </c>
      <c r="S895" s="14">
        <f>Table1[[#This Row],[Date Ended Conversion]]+Table1[[#This Row],[Date Ended Conversion]]</f>
        <v>84191.712106481486</v>
      </c>
      <c r="T895" s="14">
        <f t="shared" si="27"/>
        <v>42095.856053240743</v>
      </c>
    </row>
    <row r="896" spans="1:20" ht="72" hidden="1" x14ac:dyDescent="0.6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>(Table1[[#This Row],[pledged]]/Table1[[#This Row],[goal]])*100</f>
        <v>39.17</v>
      </c>
      <c r="P896" s="9">
        <f>Table1[[#This Row],[pledged]]/Table1[[#This Row],[backers_count]]</f>
        <v>147.81132075471697</v>
      </c>
      <c r="Q896" s="4" t="str">
        <f>MID(Table1[[#This Row],[Category and Sub-Category]],SEARCH("/", N896) +1, 20)</f>
        <v>indie rock</v>
      </c>
      <c r="R896" s="4" t="str">
        <f t="shared" si="26"/>
        <v>music</v>
      </c>
      <c r="S896" s="14">
        <f>Table1[[#This Row],[Date Ended Conversion]]+Table1[[#This Row],[Date Ended Conversion]]</f>
        <v>85053.963194444455</v>
      </c>
      <c r="T896" s="14">
        <f t="shared" si="27"/>
        <v>42526.981597222228</v>
      </c>
    </row>
    <row r="897" spans="1:20" ht="72" hidden="1" x14ac:dyDescent="0.6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>(Table1[[#This Row],[pledged]]/Table1[[#This Row],[goal]])*100</f>
        <v>2.4375</v>
      </c>
      <c r="P897" s="9">
        <f>Table1[[#This Row],[pledged]]/Table1[[#This Row],[backers_count]]</f>
        <v>27.857142857142858</v>
      </c>
      <c r="Q897" s="4" t="str">
        <f>MID(Table1[[#This Row],[Category and Sub-Category]],SEARCH("/", N897) +1, 20)</f>
        <v>indie rock</v>
      </c>
      <c r="R897" s="4" t="str">
        <f t="shared" si="26"/>
        <v>music</v>
      </c>
      <c r="S897" s="14">
        <f>Table1[[#This Row],[Date Ended Conversion]]+Table1[[#This Row],[Date Ended Conversion]]</f>
        <v>80952.255300925928</v>
      </c>
      <c r="T897" s="14">
        <f t="shared" si="27"/>
        <v>40476.127650462964</v>
      </c>
    </row>
    <row r="898" spans="1:20" ht="72" hidden="1" x14ac:dyDescent="0.6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>(Table1[[#This Row],[pledged]]/Table1[[#This Row],[goal]])*100</f>
        <v>40</v>
      </c>
      <c r="P898" s="9">
        <f>Table1[[#This Row],[pledged]]/Table1[[#This Row],[backers_count]]</f>
        <v>44.444444444444443</v>
      </c>
      <c r="Q898" s="4" t="str">
        <f>MID(Table1[[#This Row],[Category and Sub-Category]],SEARCH("/", N898) +1, 20)</f>
        <v>indie rock</v>
      </c>
      <c r="R898" s="4" t="str">
        <f t="shared" ref="R898:R961" si="28">LEFT(N898,FIND("/",N898,1)-1)</f>
        <v>music</v>
      </c>
      <c r="S898" s="14">
        <f>Table1[[#This Row],[Date Ended Conversion]]+Table1[[#This Row],[Date Ended Conversion]]</f>
        <v>84488.333333333343</v>
      </c>
      <c r="T898" s="14">
        <f t="shared" ref="T898:T961" si="29">(((I898/60)/60)/24)+DATE(1970,1,1)</f>
        <v>42244.166666666672</v>
      </c>
    </row>
    <row r="899" spans="1:20" ht="72" hidden="1" x14ac:dyDescent="0.6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>(Table1[[#This Row],[pledged]]/Table1[[#This Row],[goal]])*100</f>
        <v>0</v>
      </c>
      <c r="P899" s="9" t="e">
        <f>Table1[[#This Row],[pledged]]/Table1[[#This Row],[backers_count]]</f>
        <v>#DIV/0!</v>
      </c>
      <c r="Q899" s="4" t="str">
        <f>MID(Table1[[#This Row],[Category and Sub-Category]],SEARCH("/", N899) +1, 20)</f>
        <v>indie rock</v>
      </c>
      <c r="R899" s="4" t="str">
        <f t="shared" si="28"/>
        <v>music</v>
      </c>
      <c r="S899" s="14">
        <f>Table1[[#This Row],[Date Ended Conversion]]+Table1[[#This Row],[Date Ended Conversion]]</f>
        <v>82483.460833333331</v>
      </c>
      <c r="T899" s="14">
        <f t="shared" si="29"/>
        <v>41241.730416666665</v>
      </c>
    </row>
    <row r="900" spans="1:20" ht="72" hidden="1" x14ac:dyDescent="0.6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>(Table1[[#This Row],[pledged]]/Table1[[#This Row],[goal]])*100</f>
        <v>2.8000000000000003</v>
      </c>
      <c r="P900" s="9">
        <f>Table1[[#This Row],[pledged]]/Table1[[#This Row],[backers_count]]</f>
        <v>35</v>
      </c>
      <c r="Q900" s="4" t="str">
        <f>MID(Table1[[#This Row],[Category and Sub-Category]],SEARCH("/", N900) +1, 20)</f>
        <v>indie rock</v>
      </c>
      <c r="R900" s="4" t="str">
        <f t="shared" si="28"/>
        <v>music</v>
      </c>
      <c r="S900" s="14">
        <f>Table1[[#This Row],[Date Ended Conversion]]+Table1[[#This Row],[Date Ended Conversion]]</f>
        <v>81847.516435185185</v>
      </c>
      <c r="T900" s="14">
        <f t="shared" si="29"/>
        <v>40923.758217592593</v>
      </c>
    </row>
    <row r="901" spans="1:20" ht="54" hidden="1" x14ac:dyDescent="0.6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>(Table1[[#This Row],[pledged]]/Table1[[#This Row],[goal]])*100</f>
        <v>37.333333333333336</v>
      </c>
      <c r="P901" s="9">
        <f>Table1[[#This Row],[pledged]]/Table1[[#This Row],[backers_count]]</f>
        <v>35</v>
      </c>
      <c r="Q901" s="4" t="str">
        <f>MID(Table1[[#This Row],[Category and Sub-Category]],SEARCH("/", N901) +1, 20)</f>
        <v>indie rock</v>
      </c>
      <c r="R901" s="4" t="str">
        <f t="shared" si="28"/>
        <v>music</v>
      </c>
      <c r="S901" s="14">
        <f>Table1[[#This Row],[Date Ended Conversion]]+Table1[[#This Row],[Date Ended Conversion]]</f>
        <v>81382.198194444441</v>
      </c>
      <c r="T901" s="14">
        <f t="shared" si="29"/>
        <v>40691.099097222221</v>
      </c>
    </row>
    <row r="902" spans="1:20" ht="54" hidden="1" x14ac:dyDescent="0.6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>(Table1[[#This Row],[pledged]]/Table1[[#This Row],[goal]])*100</f>
        <v>0.42</v>
      </c>
      <c r="P902" s="9">
        <f>Table1[[#This Row],[pledged]]/Table1[[#This Row],[backers_count]]</f>
        <v>10.5</v>
      </c>
      <c r="Q902" s="4" t="str">
        <f>MID(Table1[[#This Row],[Category and Sub-Category]],SEARCH("/", N902) +1, 20)</f>
        <v>jazz</v>
      </c>
      <c r="R902" s="4" t="str">
        <f t="shared" si="28"/>
        <v>music</v>
      </c>
      <c r="S902" s="14">
        <f>Table1[[#This Row],[Date Ended Conversion]]+Table1[[#This Row],[Date Ended Conversion]]</f>
        <v>84919.615787037037</v>
      </c>
      <c r="T902" s="14">
        <f t="shared" si="29"/>
        <v>42459.807893518519</v>
      </c>
    </row>
    <row r="903" spans="1:20" ht="90" hidden="1" x14ac:dyDescent="0.6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>(Table1[[#This Row],[pledged]]/Table1[[#This Row],[goal]])*100</f>
        <v>0</v>
      </c>
      <c r="P903" s="9" t="e">
        <f>Table1[[#This Row],[pledged]]/Table1[[#This Row],[backers_count]]</f>
        <v>#DIV/0!</v>
      </c>
      <c r="Q903" s="4" t="str">
        <f>MID(Table1[[#This Row],[Category and Sub-Category]],SEARCH("/", N903) +1, 20)</f>
        <v>jazz</v>
      </c>
      <c r="R903" s="4" t="str">
        <f t="shared" si="28"/>
        <v>music</v>
      </c>
      <c r="S903" s="14">
        <f>Table1[[#This Row],[Date Ended Conversion]]+Table1[[#This Row],[Date Ended Conversion]]</f>
        <v>80675.598611111112</v>
      </c>
      <c r="T903" s="14">
        <f t="shared" si="29"/>
        <v>40337.799305555556</v>
      </c>
    </row>
    <row r="904" spans="1:20" ht="90" hidden="1" x14ac:dyDescent="0.6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>(Table1[[#This Row],[pledged]]/Table1[[#This Row],[goal]])*100</f>
        <v>0.3</v>
      </c>
      <c r="P904" s="9">
        <f>Table1[[#This Row],[pledged]]/Table1[[#This Row],[backers_count]]</f>
        <v>30</v>
      </c>
      <c r="Q904" s="4" t="str">
        <f>MID(Table1[[#This Row],[Category and Sub-Category]],SEARCH("/", N904) +1, 20)</f>
        <v>jazz</v>
      </c>
      <c r="R904" s="4" t="str">
        <f t="shared" si="28"/>
        <v>music</v>
      </c>
      <c r="S904" s="14">
        <f>Table1[[#This Row],[Date Ended Conversion]]+Table1[[#This Row],[Date Ended Conversion]]</f>
        <v>83763.291666666672</v>
      </c>
      <c r="T904" s="14">
        <f t="shared" si="29"/>
        <v>41881.645833333336</v>
      </c>
    </row>
    <row r="905" spans="1:20" ht="54" hidden="1" x14ac:dyDescent="0.6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>(Table1[[#This Row],[pledged]]/Table1[[#This Row],[goal]])*100</f>
        <v>3.2</v>
      </c>
      <c r="P905" s="9">
        <f>Table1[[#This Row],[pledged]]/Table1[[#This Row],[backers_count]]</f>
        <v>40</v>
      </c>
      <c r="Q905" s="4" t="str">
        <f>MID(Table1[[#This Row],[Category and Sub-Category]],SEARCH("/", N905) +1, 20)</f>
        <v>jazz</v>
      </c>
      <c r="R905" s="4" t="str">
        <f t="shared" si="28"/>
        <v>music</v>
      </c>
      <c r="S905" s="14">
        <f>Table1[[#This Row],[Date Ended Conversion]]+Table1[[#This Row],[Date Ended Conversion]]</f>
        <v>82350.201388888891</v>
      </c>
      <c r="T905" s="14">
        <f t="shared" si="29"/>
        <v>41175.100694444445</v>
      </c>
    </row>
    <row r="906" spans="1:20" ht="72" hidden="1" x14ac:dyDescent="0.6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>(Table1[[#This Row],[pledged]]/Table1[[#This Row],[goal]])*100</f>
        <v>0.30199999999999999</v>
      </c>
      <c r="P906" s="9">
        <f>Table1[[#This Row],[pledged]]/Table1[[#This Row],[backers_count]]</f>
        <v>50.333333333333336</v>
      </c>
      <c r="Q906" s="4" t="str">
        <f>MID(Table1[[#This Row],[Category and Sub-Category]],SEARCH("/", N906) +1, 20)</f>
        <v>jazz</v>
      </c>
      <c r="R906" s="4" t="str">
        <f t="shared" si="28"/>
        <v>music</v>
      </c>
      <c r="S906" s="14">
        <f>Table1[[#This Row],[Date Ended Conversion]]+Table1[[#This Row],[Date Ended Conversion]]</f>
        <v>84744.160578703712</v>
      </c>
      <c r="T906" s="14">
        <f t="shared" si="29"/>
        <v>42372.080289351856</v>
      </c>
    </row>
    <row r="907" spans="1:20" ht="54" hidden="1" x14ac:dyDescent="0.6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>(Table1[[#This Row],[pledged]]/Table1[[#This Row],[goal]])*100</f>
        <v>3.0153846153846153</v>
      </c>
      <c r="P907" s="9">
        <f>Table1[[#This Row],[pledged]]/Table1[[#This Row],[backers_count]]</f>
        <v>32.666666666666664</v>
      </c>
      <c r="Q907" s="4" t="str">
        <f>MID(Table1[[#This Row],[Category and Sub-Category]],SEARCH("/", N907) +1, 20)</f>
        <v>jazz</v>
      </c>
      <c r="R907" s="4" t="str">
        <f t="shared" si="28"/>
        <v>music</v>
      </c>
      <c r="S907" s="14">
        <f>Table1[[#This Row],[Date Ended Conversion]]+Table1[[#This Row],[Date Ended Conversion]]</f>
        <v>81134.479768518519</v>
      </c>
      <c r="T907" s="14">
        <f t="shared" si="29"/>
        <v>40567.239884259259</v>
      </c>
    </row>
    <row r="908" spans="1:20" ht="36" hidden="1" x14ac:dyDescent="0.6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>(Table1[[#This Row],[pledged]]/Table1[[#This Row],[goal]])*100</f>
        <v>0</v>
      </c>
      <c r="P908" s="9" t="e">
        <f>Table1[[#This Row],[pledged]]/Table1[[#This Row],[backers_count]]</f>
        <v>#DIV/0!</v>
      </c>
      <c r="Q908" s="4" t="str">
        <f>MID(Table1[[#This Row],[Category and Sub-Category]],SEARCH("/", N908) +1, 20)</f>
        <v>jazz</v>
      </c>
      <c r="R908" s="4" t="str">
        <f t="shared" si="28"/>
        <v>music</v>
      </c>
      <c r="S908" s="14">
        <f>Table1[[#This Row],[Date Ended Conversion]]+Table1[[#This Row],[Date Ended Conversion]]</f>
        <v>83422.296064814815</v>
      </c>
      <c r="T908" s="14">
        <f t="shared" si="29"/>
        <v>41711.148032407407</v>
      </c>
    </row>
    <row r="909" spans="1:20" ht="54" hidden="1" x14ac:dyDescent="0.6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>(Table1[[#This Row],[pledged]]/Table1[[#This Row],[goal]])*100</f>
        <v>0</v>
      </c>
      <c r="P909" s="9" t="e">
        <f>Table1[[#This Row],[pledged]]/Table1[[#This Row],[backers_count]]</f>
        <v>#DIV/0!</v>
      </c>
      <c r="Q909" s="4" t="str">
        <f>MID(Table1[[#This Row],[Category and Sub-Category]],SEARCH("/", N909) +1, 20)</f>
        <v>jazz</v>
      </c>
      <c r="R909" s="4" t="str">
        <f t="shared" si="28"/>
        <v>music</v>
      </c>
      <c r="S909" s="14">
        <f>Table1[[#This Row],[Date Ended Conversion]]+Table1[[#This Row],[Date Ended Conversion]]</f>
        <v>81594.384791666671</v>
      </c>
      <c r="T909" s="14">
        <f t="shared" si="29"/>
        <v>40797.192395833335</v>
      </c>
    </row>
    <row r="910" spans="1:20" ht="54" hidden="1" x14ac:dyDescent="0.6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>(Table1[[#This Row],[pledged]]/Table1[[#This Row],[goal]])*100</f>
        <v>0</v>
      </c>
      <c r="P910" s="9" t="e">
        <f>Table1[[#This Row],[pledged]]/Table1[[#This Row],[backers_count]]</f>
        <v>#DIV/0!</v>
      </c>
      <c r="Q910" s="4" t="str">
        <f>MID(Table1[[#This Row],[Category and Sub-Category]],SEARCH("/", N910) +1, 20)</f>
        <v>jazz</v>
      </c>
      <c r="R910" s="4" t="str">
        <f t="shared" si="28"/>
        <v>music</v>
      </c>
      <c r="S910" s="14">
        <f>Table1[[#This Row],[Date Ended Conversion]]+Table1[[#This Row],[Date Ended Conversion]]</f>
        <v>80772.415277777778</v>
      </c>
      <c r="T910" s="14">
        <f t="shared" si="29"/>
        <v>40386.207638888889</v>
      </c>
    </row>
    <row r="911" spans="1:20" ht="72" hidden="1" x14ac:dyDescent="0.6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>(Table1[[#This Row],[pledged]]/Table1[[#This Row],[goal]])*100</f>
        <v>3.25</v>
      </c>
      <c r="P911" s="9">
        <f>Table1[[#This Row],[pledged]]/Table1[[#This Row],[backers_count]]</f>
        <v>65</v>
      </c>
      <c r="Q911" s="4" t="str">
        <f>MID(Table1[[#This Row],[Category and Sub-Category]],SEARCH("/", N911) +1, 20)</f>
        <v>jazz</v>
      </c>
      <c r="R911" s="4" t="str">
        <f t="shared" si="28"/>
        <v>music</v>
      </c>
      <c r="S911" s="14">
        <f>Table1[[#This Row],[Date Ended Conversion]]+Table1[[#This Row],[Date Ended Conversion]]</f>
        <v>82226.333333333328</v>
      </c>
      <c r="T911" s="14">
        <f t="shared" si="29"/>
        <v>41113.166666666664</v>
      </c>
    </row>
    <row r="912" spans="1:20" ht="72" hidden="1" x14ac:dyDescent="0.6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>(Table1[[#This Row],[pledged]]/Table1[[#This Row],[goal]])*100</f>
        <v>22.363636363636363</v>
      </c>
      <c r="P912" s="9">
        <f>Table1[[#This Row],[pledged]]/Table1[[#This Row],[backers_count]]</f>
        <v>24.6</v>
      </c>
      <c r="Q912" s="4" t="str">
        <f>MID(Table1[[#This Row],[Category and Sub-Category]],SEARCH("/", N912) +1, 20)</f>
        <v>jazz</v>
      </c>
      <c r="R912" s="4" t="str">
        <f t="shared" si="28"/>
        <v>music</v>
      </c>
      <c r="S912" s="14">
        <f>Table1[[#This Row],[Date Ended Conversion]]+Table1[[#This Row],[Date Ended Conversion]]</f>
        <v>85595.090717592597</v>
      </c>
      <c r="T912" s="14">
        <f t="shared" si="29"/>
        <v>42797.545358796298</v>
      </c>
    </row>
    <row r="913" spans="1:20" ht="72" hidden="1" x14ac:dyDescent="0.6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>(Table1[[#This Row],[pledged]]/Table1[[#This Row],[goal]])*100</f>
        <v>0</v>
      </c>
      <c r="P913" s="9" t="e">
        <f>Table1[[#This Row],[pledged]]/Table1[[#This Row],[backers_count]]</f>
        <v>#DIV/0!</v>
      </c>
      <c r="Q913" s="4" t="str">
        <f>MID(Table1[[#This Row],[Category and Sub-Category]],SEARCH("/", N913) +1, 20)</f>
        <v>jazz</v>
      </c>
      <c r="R913" s="4" t="str">
        <f t="shared" si="28"/>
        <v>music</v>
      </c>
      <c r="S913" s="14">
        <f>Table1[[#This Row],[Date Ended Conversion]]+Table1[[#This Row],[Date Ended Conversion]]</f>
        <v>83326.010300925933</v>
      </c>
      <c r="T913" s="14">
        <f t="shared" si="29"/>
        <v>41663.005150462966</v>
      </c>
    </row>
    <row r="914" spans="1:20" ht="54" hidden="1" x14ac:dyDescent="0.6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>(Table1[[#This Row],[pledged]]/Table1[[#This Row],[goal]])*100</f>
        <v>0.85714285714285721</v>
      </c>
      <c r="P914" s="9">
        <f>Table1[[#This Row],[pledged]]/Table1[[#This Row],[backers_count]]</f>
        <v>15</v>
      </c>
      <c r="Q914" s="4" t="str">
        <f>MID(Table1[[#This Row],[Category and Sub-Category]],SEARCH("/", N914) +1, 20)</f>
        <v>jazz</v>
      </c>
      <c r="R914" s="4" t="str">
        <f t="shared" si="28"/>
        <v>music</v>
      </c>
      <c r="S914" s="14">
        <f>Table1[[#This Row],[Date Ended Conversion]]+Table1[[#This Row],[Date Ended Conversion]]</f>
        <v>82508.302013888882</v>
      </c>
      <c r="T914" s="14">
        <f t="shared" si="29"/>
        <v>41254.151006944441</v>
      </c>
    </row>
    <row r="915" spans="1:20" ht="72" hidden="1" x14ac:dyDescent="0.6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>(Table1[[#This Row],[pledged]]/Table1[[#This Row],[goal]])*100</f>
        <v>6.6066666666666665</v>
      </c>
      <c r="P915" s="9">
        <f>Table1[[#This Row],[pledged]]/Table1[[#This Row],[backers_count]]</f>
        <v>82.583333333333329</v>
      </c>
      <c r="Q915" s="4" t="str">
        <f>MID(Table1[[#This Row],[Category and Sub-Category]],SEARCH("/", N915) +1, 20)</f>
        <v>jazz</v>
      </c>
      <c r="R915" s="4" t="str">
        <f t="shared" si="28"/>
        <v>music</v>
      </c>
      <c r="S915" s="14">
        <f>Table1[[#This Row],[Date Ended Conversion]]+Table1[[#This Row],[Date Ended Conversion]]</f>
        <v>82068.278217592597</v>
      </c>
      <c r="T915" s="14">
        <f t="shared" si="29"/>
        <v>41034.139108796298</v>
      </c>
    </row>
    <row r="916" spans="1:20" ht="54" hidden="1" x14ac:dyDescent="0.6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>(Table1[[#This Row],[pledged]]/Table1[[#This Row],[goal]])*100</f>
        <v>0</v>
      </c>
      <c r="P916" s="9" t="e">
        <f>Table1[[#This Row],[pledged]]/Table1[[#This Row],[backers_count]]</f>
        <v>#DIV/0!</v>
      </c>
      <c r="Q916" s="4" t="str">
        <f>MID(Table1[[#This Row],[Category and Sub-Category]],SEARCH("/", N916) +1, 20)</f>
        <v>jazz</v>
      </c>
      <c r="R916" s="4" t="str">
        <f t="shared" si="28"/>
        <v>music</v>
      </c>
      <c r="S916" s="14">
        <f>Table1[[#This Row],[Date Ended Conversion]]+Table1[[#This Row],[Date Ended Conversion]]</f>
        <v>82293.526550925933</v>
      </c>
      <c r="T916" s="14">
        <f t="shared" si="29"/>
        <v>41146.763275462967</v>
      </c>
    </row>
    <row r="917" spans="1:20" ht="54" hidden="1" x14ac:dyDescent="0.6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>(Table1[[#This Row],[pledged]]/Table1[[#This Row],[goal]])*100</f>
        <v>5.7692307692307692</v>
      </c>
      <c r="P917" s="9">
        <f>Table1[[#This Row],[pledged]]/Table1[[#This Row],[backers_count]]</f>
        <v>41.666666666666664</v>
      </c>
      <c r="Q917" s="4" t="str">
        <f>MID(Table1[[#This Row],[Category and Sub-Category]],SEARCH("/", N917) +1, 20)</f>
        <v>jazz</v>
      </c>
      <c r="R917" s="4" t="str">
        <f t="shared" si="28"/>
        <v>music</v>
      </c>
      <c r="S917" s="14">
        <f>Table1[[#This Row],[Date Ended Conversion]]+Table1[[#This Row],[Date Ended Conversion]]</f>
        <v>81938.415277777778</v>
      </c>
      <c r="T917" s="14">
        <f t="shared" si="29"/>
        <v>40969.207638888889</v>
      </c>
    </row>
    <row r="918" spans="1:20" ht="54" hidden="1" x14ac:dyDescent="0.6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>(Table1[[#This Row],[pledged]]/Table1[[#This Row],[goal]])*100</f>
        <v>0</v>
      </c>
      <c r="P918" s="9" t="e">
        <f>Table1[[#This Row],[pledged]]/Table1[[#This Row],[backers_count]]</f>
        <v>#DIV/0!</v>
      </c>
      <c r="Q918" s="4" t="str">
        <f>MID(Table1[[#This Row],[Category and Sub-Category]],SEARCH("/", N918) +1, 20)</f>
        <v>jazz</v>
      </c>
      <c r="R918" s="4" t="str">
        <f t="shared" si="28"/>
        <v>music</v>
      </c>
      <c r="S918" s="14">
        <f>Table1[[#This Row],[Date Ended Conversion]]+Table1[[#This Row],[Date Ended Conversion]]</f>
        <v>80946.416666666672</v>
      </c>
      <c r="T918" s="14">
        <f t="shared" si="29"/>
        <v>40473.208333333336</v>
      </c>
    </row>
    <row r="919" spans="1:20" ht="72" hidden="1" x14ac:dyDescent="0.6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>(Table1[[#This Row],[pledged]]/Table1[[#This Row],[goal]])*100</f>
        <v>0.6</v>
      </c>
      <c r="P919" s="9">
        <f>Table1[[#This Row],[pledged]]/Table1[[#This Row],[backers_count]]</f>
        <v>30</v>
      </c>
      <c r="Q919" s="4" t="str">
        <f>MID(Table1[[#This Row],[Category and Sub-Category]],SEARCH("/", N919) +1, 20)</f>
        <v>jazz</v>
      </c>
      <c r="R919" s="4" t="str">
        <f t="shared" si="28"/>
        <v>music</v>
      </c>
      <c r="S919" s="14">
        <f>Table1[[#This Row],[Date Ended Conversion]]+Table1[[#This Row],[Date Ended Conversion]]</f>
        <v>83668.208333333328</v>
      </c>
      <c r="T919" s="14">
        <f t="shared" si="29"/>
        <v>41834.104166666664</v>
      </c>
    </row>
    <row r="920" spans="1:20" ht="72" hidden="1" x14ac:dyDescent="0.6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>(Table1[[#This Row],[pledged]]/Table1[[#This Row],[goal]])*100</f>
        <v>5.0256410256410255</v>
      </c>
      <c r="P920" s="9">
        <f>Table1[[#This Row],[pledged]]/Table1[[#This Row],[backers_count]]</f>
        <v>19.600000000000001</v>
      </c>
      <c r="Q920" s="4" t="str">
        <f>MID(Table1[[#This Row],[Category and Sub-Category]],SEARCH("/", N920) +1, 20)</f>
        <v>jazz</v>
      </c>
      <c r="R920" s="4" t="str">
        <f t="shared" si="28"/>
        <v>music</v>
      </c>
      <c r="S920" s="14">
        <f>Table1[[#This Row],[Date Ended Conversion]]+Table1[[#This Row],[Date Ended Conversion]]</f>
        <v>83949.915763888886</v>
      </c>
      <c r="T920" s="14">
        <f t="shared" si="29"/>
        <v>41974.957881944443</v>
      </c>
    </row>
    <row r="921" spans="1:20" ht="18" hidden="1" x14ac:dyDescent="0.6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>(Table1[[#This Row],[pledged]]/Table1[[#This Row],[goal]])*100</f>
        <v>0.5</v>
      </c>
      <c r="P921" s="9">
        <f>Table1[[#This Row],[pledged]]/Table1[[#This Row],[backers_count]]</f>
        <v>100</v>
      </c>
      <c r="Q921" s="4" t="str">
        <f>MID(Table1[[#This Row],[Category and Sub-Category]],SEARCH("/", N921) +1, 20)</f>
        <v>jazz</v>
      </c>
      <c r="R921" s="4" t="str">
        <f t="shared" si="28"/>
        <v>music</v>
      </c>
      <c r="S921" s="14">
        <f>Table1[[#This Row],[Date Ended Conversion]]+Table1[[#This Row],[Date Ended Conversion]]</f>
        <v>82525.283449074079</v>
      </c>
      <c r="T921" s="14">
        <f t="shared" si="29"/>
        <v>41262.641724537039</v>
      </c>
    </row>
    <row r="922" spans="1:20" ht="72" hidden="1" x14ac:dyDescent="0.6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>(Table1[[#This Row],[pledged]]/Table1[[#This Row],[goal]])*100</f>
        <v>0</v>
      </c>
      <c r="P922" s="9" t="e">
        <f>Table1[[#This Row],[pledged]]/Table1[[#This Row],[backers_count]]</f>
        <v>#DIV/0!</v>
      </c>
      <c r="Q922" s="4" t="str">
        <f>MID(Table1[[#This Row],[Category and Sub-Category]],SEARCH("/", N922) +1, 20)</f>
        <v>jazz</v>
      </c>
      <c r="R922" s="4" t="str">
        <f t="shared" si="28"/>
        <v>music</v>
      </c>
      <c r="S922" s="14">
        <f>Table1[[#This Row],[Date Ended Conversion]]+Table1[[#This Row],[Date Ended Conversion]]</f>
        <v>83185.426435185189</v>
      </c>
      <c r="T922" s="14">
        <f t="shared" si="29"/>
        <v>41592.713217592594</v>
      </c>
    </row>
    <row r="923" spans="1:20" ht="72" hidden="1" x14ac:dyDescent="0.6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>(Table1[[#This Row],[pledged]]/Table1[[#This Row],[goal]])*100</f>
        <v>30.9</v>
      </c>
      <c r="P923" s="9">
        <f>Table1[[#This Row],[pledged]]/Table1[[#This Row],[backers_count]]</f>
        <v>231.75</v>
      </c>
      <c r="Q923" s="4" t="str">
        <f>MID(Table1[[#This Row],[Category and Sub-Category]],SEARCH("/", N923) +1, 20)</f>
        <v>jazz</v>
      </c>
      <c r="R923" s="4" t="str">
        <f t="shared" si="28"/>
        <v>music</v>
      </c>
      <c r="S923" s="14">
        <f>Table1[[#This Row],[Date Ended Conversion]]+Table1[[#This Row],[Date Ended Conversion]]</f>
        <v>81778.425370370373</v>
      </c>
      <c r="T923" s="14">
        <f t="shared" si="29"/>
        <v>40889.212685185186</v>
      </c>
    </row>
    <row r="924" spans="1:20" ht="54" hidden="1" x14ac:dyDescent="0.6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>(Table1[[#This Row],[pledged]]/Table1[[#This Row],[goal]])*100</f>
        <v>21.037037037037038</v>
      </c>
      <c r="P924" s="9">
        <f>Table1[[#This Row],[pledged]]/Table1[[#This Row],[backers_count]]</f>
        <v>189.33333333333334</v>
      </c>
      <c r="Q924" s="4" t="str">
        <f>MID(Table1[[#This Row],[Category and Sub-Category]],SEARCH("/", N924) +1, 20)</f>
        <v>jazz</v>
      </c>
      <c r="R924" s="4" t="str">
        <f t="shared" si="28"/>
        <v>music</v>
      </c>
      <c r="S924" s="14">
        <f>Table1[[#This Row],[Date Ended Conversion]]+Table1[[#This Row],[Date Ended Conversion]]</f>
        <v>83827.060023148151</v>
      </c>
      <c r="T924" s="14">
        <f t="shared" si="29"/>
        <v>41913.530011574076</v>
      </c>
    </row>
    <row r="925" spans="1:20" ht="72" hidden="1" x14ac:dyDescent="0.6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>(Table1[[#This Row],[pledged]]/Table1[[#This Row],[goal]])*100</f>
        <v>2.1999999999999997</v>
      </c>
      <c r="P925" s="9">
        <f>Table1[[#This Row],[pledged]]/Table1[[#This Row],[backers_count]]</f>
        <v>55</v>
      </c>
      <c r="Q925" s="4" t="str">
        <f>MID(Table1[[#This Row],[Category and Sub-Category]],SEARCH("/", N925) +1, 20)</f>
        <v>jazz</v>
      </c>
      <c r="R925" s="4" t="str">
        <f t="shared" si="28"/>
        <v>music</v>
      </c>
      <c r="S925" s="14">
        <f>Table1[[#This Row],[Date Ended Conversion]]+Table1[[#This Row],[Date Ended Conversion]]</f>
        <v>83930.002847222233</v>
      </c>
      <c r="T925" s="14">
        <f t="shared" si="29"/>
        <v>41965.001423611116</v>
      </c>
    </row>
    <row r="926" spans="1:20" ht="72" hidden="1" x14ac:dyDescent="0.6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>(Table1[[#This Row],[pledged]]/Table1[[#This Row],[goal]])*100</f>
        <v>10.9</v>
      </c>
      <c r="P926" s="9">
        <f>Table1[[#This Row],[pledged]]/Table1[[#This Row],[backers_count]]</f>
        <v>21.8</v>
      </c>
      <c r="Q926" s="4" t="str">
        <f>MID(Table1[[#This Row],[Category and Sub-Category]],SEARCH("/", N926) +1, 20)</f>
        <v>jazz</v>
      </c>
      <c r="R926" s="4" t="str">
        <f t="shared" si="28"/>
        <v>music</v>
      </c>
      <c r="S926" s="14">
        <f>Table1[[#This Row],[Date Ended Conversion]]+Table1[[#This Row],[Date Ended Conversion]]</f>
        <v>82637.885856481487</v>
      </c>
      <c r="T926" s="14">
        <f t="shared" si="29"/>
        <v>41318.942928240744</v>
      </c>
    </row>
    <row r="927" spans="1:20" ht="72" hidden="1" x14ac:dyDescent="0.6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>(Table1[[#This Row],[pledged]]/Table1[[#This Row],[goal]])*100</f>
        <v>2.666666666666667</v>
      </c>
      <c r="P927" s="9">
        <f>Table1[[#This Row],[pledged]]/Table1[[#This Row],[backers_count]]</f>
        <v>32</v>
      </c>
      <c r="Q927" s="4" t="str">
        <f>MID(Table1[[#This Row],[Category and Sub-Category]],SEARCH("/", N927) +1, 20)</f>
        <v>jazz</v>
      </c>
      <c r="R927" s="4" t="str">
        <f t="shared" si="28"/>
        <v>music</v>
      </c>
      <c r="S927" s="14">
        <f>Table1[[#This Row],[Date Ended Conversion]]+Table1[[#This Row],[Date Ended Conversion]]</f>
        <v>83211.845162037032</v>
      </c>
      <c r="T927" s="14">
        <f t="shared" si="29"/>
        <v>41605.922581018516</v>
      </c>
    </row>
    <row r="928" spans="1:20" ht="72" hidden="1" x14ac:dyDescent="0.6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>(Table1[[#This Row],[pledged]]/Table1[[#This Row],[goal]])*100</f>
        <v>0</v>
      </c>
      <c r="P928" s="9" t="e">
        <f>Table1[[#This Row],[pledged]]/Table1[[#This Row],[backers_count]]</f>
        <v>#DIV/0!</v>
      </c>
      <c r="Q928" s="4" t="str">
        <f>MID(Table1[[#This Row],[Category and Sub-Category]],SEARCH("/", N928) +1, 20)</f>
        <v>jazz</v>
      </c>
      <c r="R928" s="4" t="str">
        <f t="shared" si="28"/>
        <v>music</v>
      </c>
      <c r="S928" s="14">
        <f>Table1[[#This Row],[Date Ended Conversion]]+Table1[[#This Row],[Date Ended Conversion]]</f>
        <v>80735.888888888891</v>
      </c>
      <c r="T928" s="14">
        <f t="shared" si="29"/>
        <v>40367.944444444445</v>
      </c>
    </row>
    <row r="929" spans="1:20" ht="36" hidden="1" x14ac:dyDescent="0.6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>(Table1[[#This Row],[pledged]]/Table1[[#This Row],[goal]])*100</f>
        <v>0</v>
      </c>
      <c r="P929" s="9" t="e">
        <f>Table1[[#This Row],[pledged]]/Table1[[#This Row],[backers_count]]</f>
        <v>#DIV/0!</v>
      </c>
      <c r="Q929" s="4" t="str">
        <f>MID(Table1[[#This Row],[Category and Sub-Category]],SEARCH("/", N929) +1, 20)</f>
        <v>jazz</v>
      </c>
      <c r="R929" s="4" t="str">
        <f t="shared" si="28"/>
        <v>music</v>
      </c>
      <c r="S929" s="14">
        <f>Table1[[#This Row],[Date Ended Conversion]]+Table1[[#This Row],[Date Ended Conversion]]</f>
        <v>82087.64571759259</v>
      </c>
      <c r="T929" s="14">
        <f t="shared" si="29"/>
        <v>41043.822858796295</v>
      </c>
    </row>
    <row r="930" spans="1:20" ht="54" hidden="1" x14ac:dyDescent="0.6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>(Table1[[#This Row],[pledged]]/Table1[[#This Row],[goal]])*100</f>
        <v>10.86206896551724</v>
      </c>
      <c r="P930" s="9">
        <f>Table1[[#This Row],[pledged]]/Table1[[#This Row],[backers_count]]</f>
        <v>56.25</v>
      </c>
      <c r="Q930" s="4" t="str">
        <f>MID(Table1[[#This Row],[Category and Sub-Category]],SEARCH("/", N930) +1, 20)</f>
        <v>jazz</v>
      </c>
      <c r="R930" s="4" t="str">
        <f t="shared" si="28"/>
        <v>music</v>
      </c>
      <c r="S930" s="14">
        <f>Table1[[#This Row],[Date Ended Conversion]]+Table1[[#This Row],[Date Ended Conversion]]</f>
        <v>82462</v>
      </c>
      <c r="T930" s="14">
        <f t="shared" si="29"/>
        <v>41231</v>
      </c>
    </row>
    <row r="931" spans="1:20" ht="72" hidden="1" x14ac:dyDescent="0.6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>(Table1[[#This Row],[pledged]]/Table1[[#This Row],[goal]])*100</f>
        <v>0</v>
      </c>
      <c r="P931" s="9" t="e">
        <f>Table1[[#This Row],[pledged]]/Table1[[#This Row],[backers_count]]</f>
        <v>#DIV/0!</v>
      </c>
      <c r="Q931" s="4" t="str">
        <f>MID(Table1[[#This Row],[Category and Sub-Category]],SEARCH("/", N931) +1, 20)</f>
        <v>jazz</v>
      </c>
      <c r="R931" s="4" t="str">
        <f t="shared" si="28"/>
        <v>music</v>
      </c>
      <c r="S931" s="14">
        <f>Table1[[#This Row],[Date Ended Conversion]]+Table1[[#This Row],[Date Ended Conversion]]</f>
        <v>82016.392800925925</v>
      </c>
      <c r="T931" s="14">
        <f t="shared" si="29"/>
        <v>41008.196400462963</v>
      </c>
    </row>
    <row r="932" spans="1:20" ht="72" hidden="1" x14ac:dyDescent="0.6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>(Table1[[#This Row],[pledged]]/Table1[[#This Row],[goal]])*100</f>
        <v>38.333333333333336</v>
      </c>
      <c r="P932" s="9">
        <f>Table1[[#This Row],[pledged]]/Table1[[#This Row],[backers_count]]</f>
        <v>69</v>
      </c>
      <c r="Q932" s="4" t="str">
        <f>MID(Table1[[#This Row],[Category and Sub-Category]],SEARCH("/", N932) +1, 20)</f>
        <v>jazz</v>
      </c>
      <c r="R932" s="4" t="str">
        <f t="shared" si="28"/>
        <v>music</v>
      </c>
      <c r="S932" s="14">
        <f>Table1[[#This Row],[Date Ended Conversion]]+Table1[[#This Row],[Date Ended Conversion]]</f>
        <v>80709.794444444444</v>
      </c>
      <c r="T932" s="14">
        <f t="shared" si="29"/>
        <v>40354.897222222222</v>
      </c>
    </row>
    <row r="933" spans="1:20" ht="72" hidden="1" x14ac:dyDescent="0.6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>(Table1[[#This Row],[pledged]]/Table1[[#This Row],[goal]])*100</f>
        <v>6.5500000000000007</v>
      </c>
      <c r="P933" s="9">
        <f>Table1[[#This Row],[pledged]]/Table1[[#This Row],[backers_count]]</f>
        <v>18.714285714285715</v>
      </c>
      <c r="Q933" s="4" t="str">
        <f>MID(Table1[[#This Row],[Category and Sub-Category]],SEARCH("/", N933) +1, 20)</f>
        <v>jazz</v>
      </c>
      <c r="R933" s="4" t="str">
        <f t="shared" si="28"/>
        <v>music</v>
      </c>
      <c r="S933" s="14">
        <f>Table1[[#This Row],[Date Ended Conversion]]+Table1[[#This Row],[Date Ended Conversion]]</f>
        <v>83429.833333333328</v>
      </c>
      <c r="T933" s="14">
        <f t="shared" si="29"/>
        <v>41714.916666666664</v>
      </c>
    </row>
    <row r="934" spans="1:20" ht="54" hidden="1" x14ac:dyDescent="0.6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>(Table1[[#This Row],[pledged]]/Table1[[#This Row],[goal]])*100</f>
        <v>14.536842105263158</v>
      </c>
      <c r="P934" s="9">
        <f>Table1[[#This Row],[pledged]]/Table1[[#This Row],[backers_count]]</f>
        <v>46.033333333333331</v>
      </c>
      <c r="Q934" s="4" t="str">
        <f>MID(Table1[[#This Row],[Category and Sub-Category]],SEARCH("/", N934) +1, 20)</f>
        <v>jazz</v>
      </c>
      <c r="R934" s="4" t="str">
        <f t="shared" si="28"/>
        <v>music</v>
      </c>
      <c r="S934" s="14">
        <f>Table1[[#This Row],[Date Ended Conversion]]+Table1[[#This Row],[Date Ended Conversion]]</f>
        <v>82711.855208333334</v>
      </c>
      <c r="T934" s="14">
        <f t="shared" si="29"/>
        <v>41355.927604166667</v>
      </c>
    </row>
    <row r="935" spans="1:20" ht="72" hidden="1" x14ac:dyDescent="0.6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>(Table1[[#This Row],[pledged]]/Table1[[#This Row],[goal]])*100</f>
        <v>6</v>
      </c>
      <c r="P935" s="9">
        <f>Table1[[#This Row],[pledged]]/Table1[[#This Row],[backers_count]]</f>
        <v>60</v>
      </c>
      <c r="Q935" s="4" t="str">
        <f>MID(Table1[[#This Row],[Category and Sub-Category]],SEARCH("/", N935) +1, 20)</f>
        <v>jazz</v>
      </c>
      <c r="R935" s="4" t="str">
        <f t="shared" si="28"/>
        <v>music</v>
      </c>
      <c r="S935" s="14">
        <f>Table1[[#This Row],[Date Ended Conversion]]+Table1[[#This Row],[Date Ended Conversion]]</f>
        <v>83542.338171296302</v>
      </c>
      <c r="T935" s="14">
        <f t="shared" si="29"/>
        <v>41771.169085648151</v>
      </c>
    </row>
    <row r="936" spans="1:20" ht="72" hidden="1" x14ac:dyDescent="0.6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>(Table1[[#This Row],[pledged]]/Table1[[#This Row],[goal]])*100</f>
        <v>30.4</v>
      </c>
      <c r="P936" s="9">
        <f>Table1[[#This Row],[pledged]]/Table1[[#This Row],[backers_count]]</f>
        <v>50.666666666666664</v>
      </c>
      <c r="Q936" s="4" t="str">
        <f>MID(Table1[[#This Row],[Category and Sub-Category]],SEARCH("/", N936) +1, 20)</f>
        <v>jazz</v>
      </c>
      <c r="R936" s="4" t="str">
        <f t="shared" si="28"/>
        <v>music</v>
      </c>
      <c r="S936" s="14">
        <f>Table1[[#This Row],[Date Ended Conversion]]+Table1[[#This Row],[Date Ended Conversion]]</f>
        <v>83526.5</v>
      </c>
      <c r="T936" s="14">
        <f t="shared" si="29"/>
        <v>41763.25</v>
      </c>
    </row>
    <row r="937" spans="1:20" ht="72" hidden="1" x14ac:dyDescent="0.6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>(Table1[[#This Row],[pledged]]/Table1[[#This Row],[goal]])*100</f>
        <v>1.4285714285714286</v>
      </c>
      <c r="P937" s="9">
        <f>Table1[[#This Row],[pledged]]/Table1[[#This Row],[backers_count]]</f>
        <v>25</v>
      </c>
      <c r="Q937" s="4" t="str">
        <f>MID(Table1[[#This Row],[Category and Sub-Category]],SEARCH("/", N937) +1, 20)</f>
        <v>jazz</v>
      </c>
      <c r="R937" s="4" t="str">
        <f t="shared" si="28"/>
        <v>music</v>
      </c>
      <c r="S937" s="14">
        <f>Table1[[#This Row],[Date Ended Conversion]]+Table1[[#This Row],[Date Ended Conversion]]</f>
        <v>84796.667337962965</v>
      </c>
      <c r="T937" s="14">
        <f t="shared" si="29"/>
        <v>42398.333668981482</v>
      </c>
    </row>
    <row r="938" spans="1:20" ht="54" hidden="1" x14ac:dyDescent="0.6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>(Table1[[#This Row],[pledged]]/Table1[[#This Row],[goal]])*100</f>
        <v>0</v>
      </c>
      <c r="P938" s="9" t="e">
        <f>Table1[[#This Row],[pledged]]/Table1[[#This Row],[backers_count]]</f>
        <v>#DIV/0!</v>
      </c>
      <c r="Q938" s="4" t="str">
        <f>MID(Table1[[#This Row],[Category and Sub-Category]],SEARCH("/", N938) +1, 20)</f>
        <v>jazz</v>
      </c>
      <c r="R938" s="4" t="str">
        <f t="shared" si="28"/>
        <v>music</v>
      </c>
      <c r="S938" s="14">
        <f>Table1[[#This Row],[Date Ended Conversion]]+Table1[[#This Row],[Date Ended Conversion]]</f>
        <v>81853.666666666672</v>
      </c>
      <c r="T938" s="14">
        <f t="shared" si="29"/>
        <v>40926.833333333336</v>
      </c>
    </row>
    <row r="939" spans="1:20" ht="72" hidden="1" x14ac:dyDescent="0.6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>(Table1[[#This Row],[pledged]]/Table1[[#This Row],[goal]])*100</f>
        <v>1.1428571428571428</v>
      </c>
      <c r="P939" s="9">
        <f>Table1[[#This Row],[pledged]]/Table1[[#This Row],[backers_count]]</f>
        <v>20</v>
      </c>
      <c r="Q939" s="4" t="str">
        <f>MID(Table1[[#This Row],[Category and Sub-Category]],SEARCH("/", N939) +1, 20)</f>
        <v>jazz</v>
      </c>
      <c r="R939" s="4" t="str">
        <f t="shared" si="28"/>
        <v>music</v>
      </c>
      <c r="S939" s="14">
        <f>Table1[[#This Row],[Date Ended Conversion]]+Table1[[#This Row],[Date Ended Conversion]]</f>
        <v>83163.679560185192</v>
      </c>
      <c r="T939" s="14">
        <f t="shared" si="29"/>
        <v>41581.839780092596</v>
      </c>
    </row>
    <row r="940" spans="1:20" ht="54" hidden="1" x14ac:dyDescent="0.6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>(Table1[[#This Row],[pledged]]/Table1[[#This Row],[goal]])*100</f>
        <v>0.35714285714285715</v>
      </c>
      <c r="P940" s="9">
        <f>Table1[[#This Row],[pledged]]/Table1[[#This Row],[backers_count]]</f>
        <v>25</v>
      </c>
      <c r="Q940" s="4" t="str">
        <f>MID(Table1[[#This Row],[Category and Sub-Category]],SEARCH("/", N940) +1, 20)</f>
        <v>jazz</v>
      </c>
      <c r="R940" s="4" t="str">
        <f t="shared" si="28"/>
        <v>music</v>
      </c>
      <c r="S940" s="14">
        <f>Table1[[#This Row],[Date Ended Conversion]]+Table1[[#This Row],[Date Ended Conversion]]</f>
        <v>82308.959444444452</v>
      </c>
      <c r="T940" s="14">
        <f t="shared" si="29"/>
        <v>41154.479722222226</v>
      </c>
    </row>
    <row r="941" spans="1:20" ht="72" hidden="1" x14ac:dyDescent="0.6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>(Table1[[#This Row],[pledged]]/Table1[[#This Row],[goal]])*100</f>
        <v>1.4545454545454546</v>
      </c>
      <c r="P941" s="9">
        <f>Table1[[#This Row],[pledged]]/Table1[[#This Row],[backers_count]]</f>
        <v>20</v>
      </c>
      <c r="Q941" s="4" t="str">
        <f>MID(Table1[[#This Row],[Category and Sub-Category]],SEARCH("/", N941) +1, 20)</f>
        <v>jazz</v>
      </c>
      <c r="R941" s="4" t="str">
        <f t="shared" si="28"/>
        <v>music</v>
      </c>
      <c r="S941" s="14">
        <f>Table1[[#This Row],[Date Ended Conversion]]+Table1[[#This Row],[Date Ended Conversion]]</f>
        <v>82911.663888888885</v>
      </c>
      <c r="T941" s="14">
        <f t="shared" si="29"/>
        <v>41455.831944444442</v>
      </c>
    </row>
    <row r="942" spans="1:20" ht="72" hidden="1" x14ac:dyDescent="0.6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>(Table1[[#This Row],[pledged]]/Table1[[#This Row],[goal]])*100</f>
        <v>17.155555555555555</v>
      </c>
      <c r="P942" s="9">
        <f>Table1[[#This Row],[pledged]]/Table1[[#This Row],[backers_count]]</f>
        <v>110.28571428571429</v>
      </c>
      <c r="Q942" s="4" t="str">
        <f>MID(Table1[[#This Row],[Category and Sub-Category]],SEARCH("/", N942) +1, 20)</f>
        <v>wearables</v>
      </c>
      <c r="R942" s="4" t="str">
        <f t="shared" si="28"/>
        <v>technology</v>
      </c>
      <c r="S942" s="14">
        <f>Table1[[#This Row],[Date Ended Conversion]]+Table1[[#This Row],[Date Ended Conversion]]</f>
        <v>84454.016805555555</v>
      </c>
      <c r="T942" s="14">
        <f t="shared" si="29"/>
        <v>42227.008402777778</v>
      </c>
    </row>
    <row r="943" spans="1:20" ht="72" hidden="1" x14ac:dyDescent="0.6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>(Table1[[#This Row],[pledged]]/Table1[[#This Row],[goal]])*100</f>
        <v>2.3220000000000001</v>
      </c>
      <c r="P943" s="9">
        <f>Table1[[#This Row],[pledged]]/Table1[[#This Row],[backers_count]]</f>
        <v>37.451612903225808</v>
      </c>
      <c r="Q943" s="4" t="str">
        <f>MID(Table1[[#This Row],[Category and Sub-Category]],SEARCH("/", N943) +1, 20)</f>
        <v>wearables</v>
      </c>
      <c r="R943" s="4" t="str">
        <f t="shared" si="28"/>
        <v>technology</v>
      </c>
      <c r="S943" s="14">
        <f>Table1[[#This Row],[Date Ended Conversion]]+Table1[[#This Row],[Date Ended Conversion]]</f>
        <v>85552.193171296298</v>
      </c>
      <c r="T943" s="14">
        <f t="shared" si="29"/>
        <v>42776.096585648149</v>
      </c>
    </row>
    <row r="944" spans="1:20" ht="90" hidden="1" x14ac:dyDescent="0.6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>(Table1[[#This Row],[pledged]]/Table1[[#This Row],[goal]])*100</f>
        <v>8.9066666666666663</v>
      </c>
      <c r="P944" s="9">
        <f>Table1[[#This Row],[pledged]]/Table1[[#This Row],[backers_count]]</f>
        <v>41.75</v>
      </c>
      <c r="Q944" s="4" t="str">
        <f>MID(Table1[[#This Row],[Category and Sub-Category]],SEARCH("/", N944) +1, 20)</f>
        <v>wearables</v>
      </c>
      <c r="R944" s="4" t="str">
        <f t="shared" si="28"/>
        <v>technology</v>
      </c>
      <c r="S944" s="14">
        <f>Table1[[#This Row],[Date Ended Conversion]]+Table1[[#This Row],[Date Ended Conversion]]</f>
        <v>84837.686574074061</v>
      </c>
      <c r="T944" s="14">
        <f t="shared" si="29"/>
        <v>42418.843287037031</v>
      </c>
    </row>
    <row r="945" spans="1:20" ht="54" hidden="1" x14ac:dyDescent="0.6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>(Table1[[#This Row],[pledged]]/Table1[[#This Row],[goal]])*100</f>
        <v>9.6333333333333346</v>
      </c>
      <c r="P945" s="9">
        <f>Table1[[#This Row],[pledged]]/Table1[[#This Row],[backers_count]]</f>
        <v>24.083333333333332</v>
      </c>
      <c r="Q945" s="4" t="str">
        <f>MID(Table1[[#This Row],[Category and Sub-Category]],SEARCH("/", N945) +1, 20)</f>
        <v>wearables</v>
      </c>
      <c r="R945" s="4" t="str">
        <f t="shared" si="28"/>
        <v>technology</v>
      </c>
      <c r="S945" s="14">
        <f>Table1[[#This Row],[Date Ended Conversion]]+Table1[[#This Row],[Date Ended Conversion]]</f>
        <v>85407.419097222213</v>
      </c>
      <c r="T945" s="14">
        <f t="shared" si="29"/>
        <v>42703.709548611107</v>
      </c>
    </row>
    <row r="946" spans="1:20" ht="72" hidden="1" x14ac:dyDescent="0.6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>(Table1[[#This Row],[pledged]]/Table1[[#This Row],[goal]])*100</f>
        <v>13.325999999999999</v>
      </c>
      <c r="P946" s="9">
        <f>Table1[[#This Row],[pledged]]/Table1[[#This Row],[backers_count]]</f>
        <v>69.40625</v>
      </c>
      <c r="Q946" s="4" t="str">
        <f>MID(Table1[[#This Row],[Category and Sub-Category]],SEARCH("/", N946) +1, 20)</f>
        <v>wearables</v>
      </c>
      <c r="R946" s="4" t="str">
        <f t="shared" si="28"/>
        <v>technology</v>
      </c>
      <c r="S946" s="14">
        <f>Table1[[#This Row],[Date Ended Conversion]]+Table1[[#This Row],[Date Ended Conversion]]</f>
        <v>84957.166666666657</v>
      </c>
      <c r="T946" s="14">
        <f t="shared" si="29"/>
        <v>42478.583333333328</v>
      </c>
    </row>
    <row r="947" spans="1:20" ht="72" hidden="1" x14ac:dyDescent="0.6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>(Table1[[#This Row],[pledged]]/Table1[[#This Row],[goal]])*100</f>
        <v>2.484</v>
      </c>
      <c r="P947" s="9">
        <f>Table1[[#This Row],[pledged]]/Table1[[#This Row],[backers_count]]</f>
        <v>155.25</v>
      </c>
      <c r="Q947" s="4" t="str">
        <f>MID(Table1[[#This Row],[Category and Sub-Category]],SEARCH("/", N947) +1, 20)</f>
        <v>wearables</v>
      </c>
      <c r="R947" s="4" t="str">
        <f t="shared" si="28"/>
        <v>technology</v>
      </c>
      <c r="S947" s="14">
        <f>Table1[[#This Row],[Date Ended Conversion]]+Table1[[#This Row],[Date Ended Conversion]]</f>
        <v>85569.998611111107</v>
      </c>
      <c r="T947" s="14">
        <f t="shared" si="29"/>
        <v>42784.999305555553</v>
      </c>
    </row>
    <row r="948" spans="1:20" ht="54" hidden="1" x14ac:dyDescent="0.6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>(Table1[[#This Row],[pledged]]/Table1[[#This Row],[goal]])*100</f>
        <v>1.9066666666666665</v>
      </c>
      <c r="P948" s="9">
        <f>Table1[[#This Row],[pledged]]/Table1[[#This Row],[backers_count]]</f>
        <v>57.2</v>
      </c>
      <c r="Q948" s="4" t="str">
        <f>MID(Table1[[#This Row],[Category and Sub-Category]],SEARCH("/", N948) +1, 20)</f>
        <v>wearables</v>
      </c>
      <c r="R948" s="4" t="str">
        <f t="shared" si="28"/>
        <v>technology</v>
      </c>
      <c r="S948" s="14">
        <f>Table1[[#This Row],[Date Ended Conversion]]+Table1[[#This Row],[Date Ended Conversion]]</f>
        <v>85245.501111111109</v>
      </c>
      <c r="T948" s="14">
        <f t="shared" si="29"/>
        <v>42622.750555555554</v>
      </c>
    </row>
    <row r="949" spans="1:20" ht="72" hidden="1" x14ac:dyDescent="0.6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>(Table1[[#This Row],[pledged]]/Table1[[#This Row],[goal]])*100</f>
        <v>0</v>
      </c>
      <c r="P949" s="9" t="e">
        <f>Table1[[#This Row],[pledged]]/Table1[[#This Row],[backers_count]]</f>
        <v>#DIV/0!</v>
      </c>
      <c r="Q949" s="4" t="str">
        <f>MID(Table1[[#This Row],[Category and Sub-Category]],SEARCH("/", N949) +1, 20)</f>
        <v>wearables</v>
      </c>
      <c r="R949" s="4" t="str">
        <f t="shared" si="28"/>
        <v>technology</v>
      </c>
      <c r="S949" s="14">
        <f>Table1[[#This Row],[Date Ended Conversion]]+Table1[[#This Row],[Date Ended Conversion]]</f>
        <v>85103.562638888892</v>
      </c>
      <c r="T949" s="14">
        <f t="shared" si="29"/>
        <v>42551.781319444446</v>
      </c>
    </row>
    <row r="950" spans="1:20" ht="72" hidden="1" x14ac:dyDescent="0.6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>(Table1[[#This Row],[pledged]]/Table1[[#This Row],[goal]])*100</f>
        <v>12</v>
      </c>
      <c r="P950" s="9">
        <f>Table1[[#This Row],[pledged]]/Table1[[#This Row],[backers_count]]</f>
        <v>60</v>
      </c>
      <c r="Q950" s="4" t="str">
        <f>MID(Table1[[#This Row],[Category and Sub-Category]],SEARCH("/", N950) +1, 20)</f>
        <v>wearables</v>
      </c>
      <c r="R950" s="4" t="str">
        <f t="shared" si="28"/>
        <v>technology</v>
      </c>
      <c r="S950" s="14">
        <f>Table1[[#This Row],[Date Ended Conversion]]+Table1[[#This Row],[Date Ended Conversion]]</f>
        <v>84883.656574074077</v>
      </c>
      <c r="T950" s="14">
        <f t="shared" si="29"/>
        <v>42441.828287037039</v>
      </c>
    </row>
    <row r="951" spans="1:20" ht="72" hidden="1" x14ac:dyDescent="0.6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>(Table1[[#This Row],[pledged]]/Table1[[#This Row],[goal]])*100</f>
        <v>1.365</v>
      </c>
      <c r="P951" s="9">
        <f>Table1[[#This Row],[pledged]]/Table1[[#This Row],[backers_count]]</f>
        <v>39</v>
      </c>
      <c r="Q951" s="4" t="str">
        <f>MID(Table1[[#This Row],[Category and Sub-Category]],SEARCH("/", N951) +1, 20)</f>
        <v>wearables</v>
      </c>
      <c r="R951" s="4" t="str">
        <f t="shared" si="28"/>
        <v>technology</v>
      </c>
      <c r="S951" s="14">
        <f>Table1[[#This Row],[Date Ended Conversion]]+Table1[[#This Row],[Date Ended Conversion]]</f>
        <v>84842.087407407409</v>
      </c>
      <c r="T951" s="14">
        <f t="shared" si="29"/>
        <v>42421.043703703705</v>
      </c>
    </row>
    <row r="952" spans="1:20" ht="54" hidden="1" x14ac:dyDescent="0.6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>(Table1[[#This Row],[pledged]]/Table1[[#This Row],[goal]])*100</f>
        <v>28.04</v>
      </c>
      <c r="P952" s="9">
        <f>Table1[[#This Row],[pledged]]/Table1[[#This Row],[backers_count]]</f>
        <v>58.416666666666664</v>
      </c>
      <c r="Q952" s="4" t="str">
        <f>MID(Table1[[#This Row],[Category and Sub-Category]],SEARCH("/", N952) +1, 20)</f>
        <v>wearables</v>
      </c>
      <c r="R952" s="4" t="str">
        <f t="shared" si="28"/>
        <v>technology</v>
      </c>
      <c r="S952" s="14">
        <f>Table1[[#This Row],[Date Ended Conversion]]+Table1[[#This Row],[Date Ended Conversion]]</f>
        <v>84773.501412037032</v>
      </c>
      <c r="T952" s="14">
        <f t="shared" si="29"/>
        <v>42386.750706018516</v>
      </c>
    </row>
    <row r="953" spans="1:20" ht="36" hidden="1" x14ac:dyDescent="0.6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>(Table1[[#This Row],[pledged]]/Table1[[#This Row],[goal]])*100</f>
        <v>38.39</v>
      </c>
      <c r="P953" s="9">
        <f>Table1[[#This Row],[pledged]]/Table1[[#This Row],[backers_count]]</f>
        <v>158.63636363636363</v>
      </c>
      <c r="Q953" s="4" t="str">
        <f>MID(Table1[[#This Row],[Category and Sub-Category]],SEARCH("/", N953) +1, 20)</f>
        <v>wearables</v>
      </c>
      <c r="R953" s="4" t="str">
        <f t="shared" si="28"/>
        <v>technology</v>
      </c>
      <c r="S953" s="14">
        <f>Table1[[#This Row],[Date Ended Conversion]]+Table1[[#This Row],[Date Ended Conversion]]</f>
        <v>85051.307222222211</v>
      </c>
      <c r="T953" s="14">
        <f t="shared" si="29"/>
        <v>42525.653611111105</v>
      </c>
    </row>
    <row r="954" spans="1:20" ht="54" hidden="1" x14ac:dyDescent="0.6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>(Table1[[#This Row],[pledged]]/Table1[[#This Row],[goal]])*100</f>
        <v>39.942857142857143</v>
      </c>
      <c r="P954" s="9">
        <f>Table1[[#This Row],[pledged]]/Table1[[#This Row],[backers_count]]</f>
        <v>99.857142857142861</v>
      </c>
      <c r="Q954" s="4" t="str">
        <f>MID(Table1[[#This Row],[Category and Sub-Category]],SEARCH("/", N954) +1, 20)</f>
        <v>wearables</v>
      </c>
      <c r="R954" s="4" t="str">
        <f t="shared" si="28"/>
        <v>technology</v>
      </c>
      <c r="S954" s="14">
        <f>Table1[[#This Row],[Date Ended Conversion]]+Table1[[#This Row],[Date Ended Conversion]]</f>
        <v>85385.310462962967</v>
      </c>
      <c r="T954" s="14">
        <f t="shared" si="29"/>
        <v>42692.655231481483</v>
      </c>
    </row>
    <row r="955" spans="1:20" ht="72" hidden="1" x14ac:dyDescent="0.6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>(Table1[[#This Row],[pledged]]/Table1[[#This Row],[goal]])*100</f>
        <v>0.84</v>
      </c>
      <c r="P955" s="9">
        <f>Table1[[#This Row],[pledged]]/Table1[[#This Row],[backers_count]]</f>
        <v>25.2</v>
      </c>
      <c r="Q955" s="4" t="str">
        <f>MID(Table1[[#This Row],[Category and Sub-Category]],SEARCH("/", N955) +1, 20)</f>
        <v>wearables</v>
      </c>
      <c r="R955" s="4" t="str">
        <f t="shared" si="28"/>
        <v>technology</v>
      </c>
      <c r="S955" s="14">
        <f>Table1[[#This Row],[Date Ended Conversion]]+Table1[[#This Row],[Date Ended Conversion]]</f>
        <v>84058.328680555554</v>
      </c>
      <c r="T955" s="14">
        <f t="shared" si="29"/>
        <v>42029.164340277777</v>
      </c>
    </row>
    <row r="956" spans="1:20" ht="72" hidden="1" x14ac:dyDescent="0.6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>(Table1[[#This Row],[pledged]]/Table1[[#This Row],[goal]])*100</f>
        <v>43.406666666666666</v>
      </c>
      <c r="P956" s="9">
        <f>Table1[[#This Row],[pledged]]/Table1[[#This Row],[backers_count]]</f>
        <v>89.191780821917803</v>
      </c>
      <c r="Q956" s="4" t="str">
        <f>MID(Table1[[#This Row],[Category and Sub-Category]],SEARCH("/", N956) +1, 20)</f>
        <v>wearables</v>
      </c>
      <c r="R956" s="4" t="str">
        <f t="shared" si="28"/>
        <v>technology</v>
      </c>
      <c r="S956" s="14">
        <f>Table1[[#This Row],[Date Ended Conversion]]+Table1[[#This Row],[Date Ended Conversion]]</f>
        <v>84473.667569444442</v>
      </c>
      <c r="T956" s="14">
        <f t="shared" si="29"/>
        <v>42236.833784722221</v>
      </c>
    </row>
    <row r="957" spans="1:20" ht="72" hidden="1" x14ac:dyDescent="0.6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>(Table1[[#This Row],[pledged]]/Table1[[#This Row],[goal]])*100</f>
        <v>5.6613333333333333</v>
      </c>
      <c r="P957" s="9">
        <f>Table1[[#This Row],[pledged]]/Table1[[#This Row],[backers_count]]</f>
        <v>182.6236559139785</v>
      </c>
      <c r="Q957" s="4" t="str">
        <f>MID(Table1[[#This Row],[Category and Sub-Category]],SEARCH("/", N957) +1, 20)</f>
        <v>wearables</v>
      </c>
      <c r="R957" s="4" t="str">
        <f t="shared" si="28"/>
        <v>technology</v>
      </c>
      <c r="S957" s="14">
        <f>Table1[[#This Row],[Date Ended Conversion]]+Table1[[#This Row],[Date Ended Conversion]]</f>
        <v>85252.590277777781</v>
      </c>
      <c r="T957" s="14">
        <f t="shared" si="29"/>
        <v>42626.295138888891</v>
      </c>
    </row>
    <row r="958" spans="1:20" ht="90" hidden="1" x14ac:dyDescent="0.6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>(Table1[[#This Row],[pledged]]/Table1[[#This Row],[goal]])*100</f>
        <v>1.722</v>
      </c>
      <c r="P958" s="9">
        <f>Table1[[#This Row],[pledged]]/Table1[[#This Row],[backers_count]]</f>
        <v>50.647058823529413</v>
      </c>
      <c r="Q958" s="4" t="str">
        <f>MID(Table1[[#This Row],[Category and Sub-Category]],SEARCH("/", N958) +1, 20)</f>
        <v>wearables</v>
      </c>
      <c r="R958" s="4" t="str">
        <f t="shared" si="28"/>
        <v>technology</v>
      </c>
      <c r="S958" s="14">
        <f>Table1[[#This Row],[Date Ended Conversion]]+Table1[[#This Row],[Date Ended Conversion]]</f>
        <v>84241.744421296287</v>
      </c>
      <c r="T958" s="14">
        <f t="shared" si="29"/>
        <v>42120.872210648144</v>
      </c>
    </row>
    <row r="959" spans="1:20" ht="54" hidden="1" x14ac:dyDescent="0.6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>(Table1[[#This Row],[pledged]]/Table1[[#This Row],[goal]])*100</f>
        <v>1.9416666666666664</v>
      </c>
      <c r="P959" s="9">
        <f>Table1[[#This Row],[pledged]]/Table1[[#This Row],[backers_count]]</f>
        <v>33.285714285714285</v>
      </c>
      <c r="Q959" s="4" t="str">
        <f>MID(Table1[[#This Row],[Category and Sub-Category]],SEARCH("/", N959) +1, 20)</f>
        <v>wearables</v>
      </c>
      <c r="R959" s="4" t="str">
        <f t="shared" si="28"/>
        <v>technology</v>
      </c>
      <c r="S959" s="14">
        <f>Table1[[#This Row],[Date Ended Conversion]]+Table1[[#This Row],[Date Ended Conversion]]</f>
        <v>85383.188263888878</v>
      </c>
      <c r="T959" s="14">
        <f t="shared" si="29"/>
        <v>42691.594131944439</v>
      </c>
    </row>
    <row r="960" spans="1:20" ht="90" hidden="1" x14ac:dyDescent="0.6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>(Table1[[#This Row],[pledged]]/Table1[[#This Row],[goal]])*100</f>
        <v>11.328275684711327</v>
      </c>
      <c r="P960" s="9">
        <f>Table1[[#This Row],[pledged]]/Table1[[#This Row],[backers_count]]</f>
        <v>51.823529411764703</v>
      </c>
      <c r="Q960" s="4" t="str">
        <f>MID(Table1[[#This Row],[Category and Sub-Category]],SEARCH("/", N960) +1, 20)</f>
        <v>wearables</v>
      </c>
      <c r="R960" s="4" t="str">
        <f t="shared" si="28"/>
        <v>technology</v>
      </c>
      <c r="S960" s="14">
        <f>Table1[[#This Row],[Date Ended Conversion]]+Table1[[#This Row],[Date Ended Conversion]]</f>
        <v>84208.415277777778</v>
      </c>
      <c r="T960" s="14">
        <f t="shared" si="29"/>
        <v>42104.207638888889</v>
      </c>
    </row>
    <row r="961" spans="1:20" ht="72" hidden="1" x14ac:dyDescent="0.6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>(Table1[[#This Row],[pledged]]/Table1[[#This Row],[goal]])*100</f>
        <v>38.86</v>
      </c>
      <c r="P961" s="9">
        <f>Table1[[#This Row],[pledged]]/Table1[[#This Row],[backers_count]]</f>
        <v>113.62573099415205</v>
      </c>
      <c r="Q961" s="4" t="str">
        <f>MID(Table1[[#This Row],[Category and Sub-Category]],SEARCH("/", N961) +1, 20)</f>
        <v>wearables</v>
      </c>
      <c r="R961" s="4" t="str">
        <f t="shared" si="28"/>
        <v>technology</v>
      </c>
      <c r="S961" s="14">
        <f>Table1[[#This Row],[Date Ended Conversion]]+Table1[[#This Row],[Date Ended Conversion]]</f>
        <v>84046.348726851851</v>
      </c>
      <c r="T961" s="14">
        <f t="shared" si="29"/>
        <v>42023.174363425926</v>
      </c>
    </row>
    <row r="962" spans="1:20" ht="72" hidden="1" x14ac:dyDescent="0.6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>(Table1[[#This Row],[pledged]]/Table1[[#This Row],[goal]])*100</f>
        <v>46.100628930817614</v>
      </c>
      <c r="P962" s="9">
        <f>Table1[[#This Row],[pledged]]/Table1[[#This Row],[backers_count]]</f>
        <v>136.46276595744681</v>
      </c>
      <c r="Q962" s="4" t="str">
        <f>MID(Table1[[#This Row],[Category and Sub-Category]],SEARCH("/", N962) +1, 20)</f>
        <v>wearables</v>
      </c>
      <c r="R962" s="4" t="str">
        <f t="shared" ref="R962:R1025" si="30">LEFT(N962,FIND("/",N962,1)-1)</f>
        <v>technology</v>
      </c>
      <c r="S962" s="14">
        <f>Table1[[#This Row],[Date Ended Conversion]]+Table1[[#This Row],[Date Ended Conversion]]</f>
        <v>85617.170254629629</v>
      </c>
      <c r="T962" s="14">
        <f t="shared" ref="T962:T1025" si="31">(((I962/60)/60)/24)+DATE(1970,1,1)</f>
        <v>42808.585127314815</v>
      </c>
    </row>
    <row r="963" spans="1:20" ht="54" hidden="1" x14ac:dyDescent="0.6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>(Table1[[#This Row],[pledged]]/Table1[[#This Row],[goal]])*100</f>
        <v>42.188421052631583</v>
      </c>
      <c r="P963" s="9">
        <f>Table1[[#This Row],[pledged]]/Table1[[#This Row],[backers_count]]</f>
        <v>364.35454545454547</v>
      </c>
      <c r="Q963" s="4" t="str">
        <f>MID(Table1[[#This Row],[Category and Sub-Category]],SEARCH("/", N963) +1, 20)</f>
        <v>wearables</v>
      </c>
      <c r="R963" s="4" t="str">
        <f t="shared" si="30"/>
        <v>technology</v>
      </c>
      <c r="S963" s="14">
        <f>Table1[[#This Row],[Date Ended Conversion]]+Table1[[#This Row],[Date Ended Conversion]]</f>
        <v>85573.583333333343</v>
      </c>
      <c r="T963" s="14">
        <f t="shared" si="31"/>
        <v>42786.791666666672</v>
      </c>
    </row>
    <row r="964" spans="1:20" ht="72" hidden="1" x14ac:dyDescent="0.6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>(Table1[[#This Row],[pledged]]/Table1[[#This Row],[goal]])*100</f>
        <v>28.48</v>
      </c>
      <c r="P964" s="9">
        <f>Table1[[#This Row],[pledged]]/Table1[[#This Row],[backers_count]]</f>
        <v>19.243243243243242</v>
      </c>
      <c r="Q964" s="4" t="str">
        <f>MID(Table1[[#This Row],[Category and Sub-Category]],SEARCH("/", N964) +1, 20)</f>
        <v>wearables</v>
      </c>
      <c r="R964" s="4" t="str">
        <f t="shared" si="30"/>
        <v>technology</v>
      </c>
      <c r="S964" s="14">
        <f>Table1[[#This Row],[Date Ended Conversion]]+Table1[[#This Row],[Date Ended Conversion]]</f>
        <v>84823.424837962957</v>
      </c>
      <c r="T964" s="14">
        <f t="shared" si="31"/>
        <v>42411.712418981479</v>
      </c>
    </row>
    <row r="965" spans="1:20" ht="36" hidden="1" x14ac:dyDescent="0.6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>(Table1[[#This Row],[pledged]]/Table1[[#This Row],[goal]])*100</f>
        <v>1.077142857142857</v>
      </c>
      <c r="P965" s="9">
        <f>Table1[[#This Row],[pledged]]/Table1[[#This Row],[backers_count]]</f>
        <v>41.888888888888886</v>
      </c>
      <c r="Q965" s="4" t="str">
        <f>MID(Table1[[#This Row],[Category and Sub-Category]],SEARCH("/", N965) +1, 20)</f>
        <v>wearables</v>
      </c>
      <c r="R965" s="4" t="str">
        <f t="shared" si="30"/>
        <v>technology</v>
      </c>
      <c r="S965" s="14">
        <f>Table1[[#This Row],[Date Ended Conversion]]+Table1[[#This Row],[Date Ended Conversion]]</f>
        <v>85321.271273148159</v>
      </c>
      <c r="T965" s="14">
        <f t="shared" si="31"/>
        <v>42660.635636574079</v>
      </c>
    </row>
    <row r="966" spans="1:20" ht="72" hidden="1" x14ac:dyDescent="0.6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>(Table1[[#This Row],[pledged]]/Table1[[#This Row],[goal]])*100</f>
        <v>0.79909090909090907</v>
      </c>
      <c r="P966" s="9">
        <f>Table1[[#This Row],[pledged]]/Table1[[#This Row],[backers_count]]</f>
        <v>30.310344827586206</v>
      </c>
      <c r="Q966" s="4" t="str">
        <f>MID(Table1[[#This Row],[Category and Sub-Category]],SEARCH("/", N966) +1, 20)</f>
        <v>wearables</v>
      </c>
      <c r="R966" s="4" t="str">
        <f t="shared" si="30"/>
        <v>technology</v>
      </c>
      <c r="S966" s="14">
        <f>Table1[[#This Row],[Date Ended Conversion]]+Table1[[#This Row],[Date Ended Conversion]]</f>
        <v>84497.257384259254</v>
      </c>
      <c r="T966" s="14">
        <f t="shared" si="31"/>
        <v>42248.628692129627</v>
      </c>
    </row>
    <row r="967" spans="1:20" ht="72" hidden="1" x14ac:dyDescent="0.6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>(Table1[[#This Row],[pledged]]/Table1[[#This Row],[goal]])*100</f>
        <v>1.1919999999999999</v>
      </c>
      <c r="P967" s="9">
        <f>Table1[[#This Row],[pledged]]/Table1[[#This Row],[backers_count]]</f>
        <v>49.666666666666664</v>
      </c>
      <c r="Q967" s="4" t="str">
        <f>MID(Table1[[#This Row],[Category and Sub-Category]],SEARCH("/", N967) +1, 20)</f>
        <v>wearables</v>
      </c>
      <c r="R967" s="4" t="str">
        <f t="shared" si="30"/>
        <v>technology</v>
      </c>
      <c r="S967" s="14">
        <f>Table1[[#This Row],[Date Ended Conversion]]+Table1[[#This Row],[Date Ended Conversion]]</f>
        <v>85338.33194444445</v>
      </c>
      <c r="T967" s="14">
        <f t="shared" si="31"/>
        <v>42669.165972222225</v>
      </c>
    </row>
    <row r="968" spans="1:20" ht="72" hidden="1" x14ac:dyDescent="0.6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>(Table1[[#This Row],[pledged]]/Table1[[#This Row],[goal]])*100</f>
        <v>14.799999999999999</v>
      </c>
      <c r="P968" s="9">
        <f>Table1[[#This Row],[pledged]]/Table1[[#This Row],[backers_count]]</f>
        <v>59.2</v>
      </c>
      <c r="Q968" s="4" t="str">
        <f>MID(Table1[[#This Row],[Category and Sub-Category]],SEARCH("/", N968) +1, 20)</f>
        <v>wearables</v>
      </c>
      <c r="R968" s="4" t="str">
        <f t="shared" si="30"/>
        <v>technology</v>
      </c>
      <c r="S968" s="14">
        <f>Table1[[#This Row],[Date Ended Conversion]]+Table1[[#This Row],[Date Ended Conversion]]</f>
        <v>85299.271574074082</v>
      </c>
      <c r="T968" s="14">
        <f t="shared" si="31"/>
        <v>42649.635787037041</v>
      </c>
    </row>
    <row r="969" spans="1:20" ht="54" hidden="1" x14ac:dyDescent="0.6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>(Table1[[#This Row],[pledged]]/Table1[[#This Row],[goal]])*100</f>
        <v>17.810000000000002</v>
      </c>
      <c r="P969" s="9">
        <f>Table1[[#This Row],[pledged]]/Table1[[#This Row],[backers_count]]</f>
        <v>43.97530864197531</v>
      </c>
      <c r="Q969" s="4" t="str">
        <f>MID(Table1[[#This Row],[Category and Sub-Category]],SEARCH("/", N969) +1, 20)</f>
        <v>wearables</v>
      </c>
      <c r="R969" s="4" t="str">
        <f t="shared" si="30"/>
        <v>technology</v>
      </c>
      <c r="S969" s="14">
        <f>Table1[[#This Row],[Date Ended Conversion]]+Table1[[#This Row],[Date Ended Conversion]]</f>
        <v>84964.42532407408</v>
      </c>
      <c r="T969" s="14">
        <f t="shared" si="31"/>
        <v>42482.21266203704</v>
      </c>
    </row>
    <row r="970" spans="1:20" ht="72" hidden="1" x14ac:dyDescent="0.6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>(Table1[[#This Row],[pledged]]/Table1[[#This Row],[goal]])*100</f>
        <v>1.325</v>
      </c>
      <c r="P970" s="9">
        <f>Table1[[#This Row],[pledged]]/Table1[[#This Row],[backers_count]]</f>
        <v>26.5</v>
      </c>
      <c r="Q970" s="4" t="str">
        <f>MID(Table1[[#This Row],[Category and Sub-Category]],SEARCH("/", N970) +1, 20)</f>
        <v>wearables</v>
      </c>
      <c r="R970" s="4" t="str">
        <f t="shared" si="30"/>
        <v>technology</v>
      </c>
      <c r="S970" s="14">
        <f>Table1[[#This Row],[Date Ended Conversion]]+Table1[[#This Row],[Date Ended Conversion]]</f>
        <v>83733.695231481484</v>
      </c>
      <c r="T970" s="14">
        <f t="shared" si="31"/>
        <v>41866.847615740742</v>
      </c>
    </row>
    <row r="971" spans="1:20" ht="36" hidden="1" x14ac:dyDescent="0.6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>(Table1[[#This Row],[pledged]]/Table1[[#This Row],[goal]])*100</f>
        <v>46.666666666666664</v>
      </c>
      <c r="P971" s="9">
        <f>Table1[[#This Row],[pledged]]/Table1[[#This Row],[backers_count]]</f>
        <v>1272.7272727272727</v>
      </c>
      <c r="Q971" s="4" t="str">
        <f>MID(Table1[[#This Row],[Category and Sub-Category]],SEARCH("/", N971) +1, 20)</f>
        <v>wearables</v>
      </c>
      <c r="R971" s="4" t="str">
        <f t="shared" si="30"/>
        <v>technology</v>
      </c>
      <c r="S971" s="14">
        <f>Table1[[#This Row],[Date Ended Conversion]]+Table1[[#This Row],[Date Ended Conversion]]</f>
        <v>85550.60664351852</v>
      </c>
      <c r="T971" s="14">
        <f t="shared" si="31"/>
        <v>42775.30332175926</v>
      </c>
    </row>
    <row r="972" spans="1:20" ht="72" hidden="1" x14ac:dyDescent="0.6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>(Table1[[#This Row],[pledged]]/Table1[[#This Row],[goal]])*100</f>
        <v>45.92</v>
      </c>
      <c r="P972" s="9">
        <f>Table1[[#This Row],[pledged]]/Table1[[#This Row],[backers_count]]</f>
        <v>164</v>
      </c>
      <c r="Q972" s="4" t="str">
        <f>MID(Table1[[#This Row],[Category and Sub-Category]],SEARCH("/", N972) +1, 20)</f>
        <v>wearables</v>
      </c>
      <c r="R972" s="4" t="str">
        <f t="shared" si="30"/>
        <v>technology</v>
      </c>
      <c r="S972" s="14">
        <f>Table1[[#This Row],[Date Ended Conversion]]+Table1[[#This Row],[Date Ended Conversion]]</f>
        <v>85516.415277777778</v>
      </c>
      <c r="T972" s="14">
        <f t="shared" si="31"/>
        <v>42758.207638888889</v>
      </c>
    </row>
    <row r="973" spans="1:20" ht="72" hidden="1" x14ac:dyDescent="0.6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>(Table1[[#This Row],[pledged]]/Table1[[#This Row],[goal]])*100</f>
        <v>0.22599999999999998</v>
      </c>
      <c r="P973" s="9">
        <f>Table1[[#This Row],[pledged]]/Table1[[#This Row],[backers_count]]</f>
        <v>45.2</v>
      </c>
      <c r="Q973" s="4" t="str">
        <f>MID(Table1[[#This Row],[Category and Sub-Category]],SEARCH("/", N973) +1, 20)</f>
        <v>wearables</v>
      </c>
      <c r="R973" s="4" t="str">
        <f t="shared" si="30"/>
        <v>technology</v>
      </c>
      <c r="S973" s="14">
        <f>Table1[[#This Row],[Date Ended Conversion]]+Table1[[#This Row],[Date Ended Conversion]]</f>
        <v>84313.41805555555</v>
      </c>
      <c r="T973" s="14">
        <f t="shared" si="31"/>
        <v>42156.709027777775</v>
      </c>
    </row>
    <row r="974" spans="1:20" ht="72" hidden="1" x14ac:dyDescent="0.6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>(Table1[[#This Row],[pledged]]/Table1[[#This Row],[goal]])*100</f>
        <v>34.625</v>
      </c>
      <c r="P974" s="9">
        <f>Table1[[#This Row],[pledged]]/Table1[[#This Row],[backers_count]]</f>
        <v>153.88888888888889</v>
      </c>
      <c r="Q974" s="4" t="str">
        <f>MID(Table1[[#This Row],[Category and Sub-Category]],SEARCH("/", N974) +1, 20)</f>
        <v>wearables</v>
      </c>
      <c r="R974" s="4" t="str">
        <f t="shared" si="30"/>
        <v>technology</v>
      </c>
      <c r="S974" s="14">
        <f>Table1[[#This Row],[Date Ended Conversion]]+Table1[[#This Row],[Date Ended Conversion]]</f>
        <v>83772.58194444445</v>
      </c>
      <c r="T974" s="14">
        <f t="shared" si="31"/>
        <v>41886.290972222225</v>
      </c>
    </row>
    <row r="975" spans="1:20" ht="72" hidden="1" x14ac:dyDescent="0.6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>(Table1[[#This Row],[pledged]]/Table1[[#This Row],[goal]])*100</f>
        <v>2.0549999999999997</v>
      </c>
      <c r="P975" s="9">
        <f>Table1[[#This Row],[pledged]]/Table1[[#This Row],[backers_count]]</f>
        <v>51.375</v>
      </c>
      <c r="Q975" s="4" t="str">
        <f>MID(Table1[[#This Row],[Category and Sub-Category]],SEARCH("/", N975) +1, 20)</f>
        <v>wearables</v>
      </c>
      <c r="R975" s="4" t="str">
        <f t="shared" si="30"/>
        <v>technology</v>
      </c>
      <c r="S975" s="14">
        <f>Table1[[#This Row],[Date Ended Conversion]]+Table1[[#This Row],[Date Ended Conversion]]</f>
        <v>84634.113263888896</v>
      </c>
      <c r="T975" s="14">
        <f t="shared" si="31"/>
        <v>42317.056631944448</v>
      </c>
    </row>
    <row r="976" spans="1:20" ht="72" hidden="1" x14ac:dyDescent="0.6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>(Table1[[#This Row],[pledged]]/Table1[[#This Row],[goal]])*100</f>
        <v>0.55999999999999994</v>
      </c>
      <c r="P976" s="9">
        <f>Table1[[#This Row],[pledged]]/Table1[[#This Row],[backers_count]]</f>
        <v>93.333333333333329</v>
      </c>
      <c r="Q976" s="4" t="str">
        <f>MID(Table1[[#This Row],[Category and Sub-Category]],SEARCH("/", N976) +1, 20)</f>
        <v>wearables</v>
      </c>
      <c r="R976" s="4" t="str">
        <f t="shared" si="30"/>
        <v>technology</v>
      </c>
      <c r="S976" s="14">
        <f>Table1[[#This Row],[Date Ended Conversion]]+Table1[[#This Row],[Date Ended Conversion]]</f>
        <v>84909.415648148148</v>
      </c>
      <c r="T976" s="14">
        <f t="shared" si="31"/>
        <v>42454.707824074074</v>
      </c>
    </row>
    <row r="977" spans="1:20" ht="72" hidden="1" x14ac:dyDescent="0.6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>(Table1[[#This Row],[pledged]]/Table1[[#This Row],[goal]])*100</f>
        <v>2.6069999999999998</v>
      </c>
      <c r="P977" s="9">
        <f>Table1[[#This Row],[pledged]]/Table1[[#This Row],[backers_count]]</f>
        <v>108.625</v>
      </c>
      <c r="Q977" s="4" t="str">
        <f>MID(Table1[[#This Row],[Category and Sub-Category]],SEARCH("/", N977) +1, 20)</f>
        <v>wearables</v>
      </c>
      <c r="R977" s="4" t="str">
        <f t="shared" si="30"/>
        <v>technology</v>
      </c>
      <c r="S977" s="14">
        <f>Table1[[#This Row],[Date Ended Conversion]]+Table1[[#This Row],[Date Ended Conversion]]</f>
        <v>85099.393171296295</v>
      </c>
      <c r="T977" s="14">
        <f t="shared" si="31"/>
        <v>42549.696585648147</v>
      </c>
    </row>
    <row r="978" spans="1:20" ht="72" hidden="1" x14ac:dyDescent="0.6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>(Table1[[#This Row],[pledged]]/Table1[[#This Row],[goal]])*100</f>
        <v>1.9259999999999999</v>
      </c>
      <c r="P978" s="9">
        <f>Table1[[#This Row],[pledged]]/Table1[[#This Row],[backers_count]]</f>
        <v>160.5</v>
      </c>
      <c r="Q978" s="4" t="str">
        <f>MID(Table1[[#This Row],[Category and Sub-Category]],SEARCH("/", N978) +1, 20)</f>
        <v>wearables</v>
      </c>
      <c r="R978" s="4" t="str">
        <f t="shared" si="30"/>
        <v>technology</v>
      </c>
      <c r="S978" s="14">
        <f>Table1[[#This Row],[Date Ended Conversion]]+Table1[[#This Row],[Date Ended Conversion]]</f>
        <v>84460.117986111116</v>
      </c>
      <c r="T978" s="14">
        <f t="shared" si="31"/>
        <v>42230.058993055558</v>
      </c>
    </row>
    <row r="979" spans="1:20" ht="72" hidden="1" x14ac:dyDescent="0.6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>(Table1[[#This Row],[pledged]]/Table1[[#This Row],[goal]])*100</f>
        <v>33.666666666666664</v>
      </c>
      <c r="P979" s="9">
        <f>Table1[[#This Row],[pledged]]/Table1[[#This Row],[backers_count]]</f>
        <v>75.75</v>
      </c>
      <c r="Q979" s="4" t="str">
        <f>MID(Table1[[#This Row],[Category and Sub-Category]],SEARCH("/", N979) +1, 20)</f>
        <v>wearables</v>
      </c>
      <c r="R979" s="4" t="str">
        <f t="shared" si="30"/>
        <v>technology</v>
      </c>
      <c r="S979" s="14">
        <f>Table1[[#This Row],[Date Ended Conversion]]+Table1[[#This Row],[Date Ended Conversion]]</f>
        <v>84843.884189814824</v>
      </c>
      <c r="T979" s="14">
        <f t="shared" si="31"/>
        <v>42421.942094907412</v>
      </c>
    </row>
    <row r="980" spans="1:20" ht="72" hidden="1" x14ac:dyDescent="0.6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>(Table1[[#This Row],[pledged]]/Table1[[#This Row],[goal]])*100</f>
        <v>56.263267182990241</v>
      </c>
      <c r="P980" s="9">
        <f>Table1[[#This Row],[pledged]]/Table1[[#This Row],[backers_count]]</f>
        <v>790.83739837398377</v>
      </c>
      <c r="Q980" s="4" t="str">
        <f>MID(Table1[[#This Row],[Category and Sub-Category]],SEARCH("/", N980) +1, 20)</f>
        <v>wearables</v>
      </c>
      <c r="R980" s="4" t="str">
        <f t="shared" si="30"/>
        <v>technology</v>
      </c>
      <c r="S980" s="14">
        <f>Table1[[#This Row],[Date Ended Conversion]]+Table1[[#This Row],[Date Ended Conversion]]</f>
        <v>84850.618078703701</v>
      </c>
      <c r="T980" s="14">
        <f t="shared" si="31"/>
        <v>42425.309039351851</v>
      </c>
    </row>
    <row r="981" spans="1:20" ht="72" hidden="1" x14ac:dyDescent="0.6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>(Table1[[#This Row],[pledged]]/Table1[[#This Row],[goal]])*100</f>
        <v>82.817599999999999</v>
      </c>
      <c r="P981" s="9">
        <f>Table1[[#This Row],[pledged]]/Table1[[#This Row],[backers_count]]</f>
        <v>301.93916666666667</v>
      </c>
      <c r="Q981" s="4" t="str">
        <f>MID(Table1[[#This Row],[Category and Sub-Category]],SEARCH("/", N981) +1, 20)</f>
        <v>wearables</v>
      </c>
      <c r="R981" s="4" t="str">
        <f t="shared" si="30"/>
        <v>technology</v>
      </c>
      <c r="S981" s="14">
        <f>Table1[[#This Row],[Date Ended Conversion]]+Table1[[#This Row],[Date Ended Conversion]]</f>
        <v>85083.58194444445</v>
      </c>
      <c r="T981" s="14">
        <f t="shared" si="31"/>
        <v>42541.790972222225</v>
      </c>
    </row>
    <row r="982" spans="1:20" ht="72" hidden="1" x14ac:dyDescent="0.6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>(Table1[[#This Row],[pledged]]/Table1[[#This Row],[goal]])*100</f>
        <v>14.860000000000001</v>
      </c>
      <c r="P982" s="9">
        <f>Table1[[#This Row],[pledged]]/Table1[[#This Row],[backers_count]]</f>
        <v>47.935483870967744</v>
      </c>
      <c r="Q982" s="4" t="str">
        <f>MID(Table1[[#This Row],[Category and Sub-Category]],SEARCH("/", N982) +1, 20)</f>
        <v>wearables</v>
      </c>
      <c r="R982" s="4" t="str">
        <f t="shared" si="30"/>
        <v>technology</v>
      </c>
      <c r="S982" s="14">
        <f>Table1[[#This Row],[Date Ended Conversion]]+Table1[[#This Row],[Date Ended Conversion]]</f>
        <v>83947.89171296297</v>
      </c>
      <c r="T982" s="14">
        <f t="shared" si="31"/>
        <v>41973.945856481485</v>
      </c>
    </row>
    <row r="983" spans="1:20" ht="72" hidden="1" x14ac:dyDescent="0.6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>(Table1[[#This Row],[pledged]]/Table1[[#This Row],[goal]])*100</f>
        <v>1.2375123751237513E-2</v>
      </c>
      <c r="P983" s="9">
        <f>Table1[[#This Row],[pledged]]/Table1[[#This Row],[backers_count]]</f>
        <v>2.75</v>
      </c>
      <c r="Q983" s="4" t="str">
        <f>MID(Table1[[#This Row],[Category and Sub-Category]],SEARCH("/", N983) +1, 20)</f>
        <v>wearables</v>
      </c>
      <c r="R983" s="4" t="str">
        <f t="shared" si="30"/>
        <v>technology</v>
      </c>
      <c r="S983" s="14">
        <f>Table1[[#This Row],[Date Ended Conversion]]+Table1[[#This Row],[Date Ended Conversion]]</f>
        <v>83721.894027777773</v>
      </c>
      <c r="T983" s="14">
        <f t="shared" si="31"/>
        <v>41860.947013888886</v>
      </c>
    </row>
    <row r="984" spans="1:20" ht="54" hidden="1" x14ac:dyDescent="0.6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>(Table1[[#This Row],[pledged]]/Table1[[#This Row],[goal]])*100</f>
        <v>1.7142857142857144E-2</v>
      </c>
      <c r="P984" s="9">
        <f>Table1[[#This Row],[pledged]]/Table1[[#This Row],[backers_count]]</f>
        <v>1</v>
      </c>
      <c r="Q984" s="4" t="str">
        <f>MID(Table1[[#This Row],[Category and Sub-Category]],SEARCH("/", N984) +1, 20)</f>
        <v>wearables</v>
      </c>
      <c r="R984" s="4" t="str">
        <f t="shared" si="30"/>
        <v>technology</v>
      </c>
      <c r="S984" s="14">
        <f>Table1[[#This Row],[Date Ended Conversion]]+Table1[[#This Row],[Date Ended Conversion]]</f>
        <v>85291.506620370375</v>
      </c>
      <c r="T984" s="14">
        <f t="shared" si="31"/>
        <v>42645.753310185188</v>
      </c>
    </row>
    <row r="985" spans="1:20" ht="90" hidden="1" x14ac:dyDescent="0.6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>(Table1[[#This Row],[pledged]]/Table1[[#This Row],[goal]])*100</f>
        <v>29.506136117214709</v>
      </c>
      <c r="P985" s="9">
        <f>Table1[[#This Row],[pledged]]/Table1[[#This Row],[backers_count]]</f>
        <v>171.79329608938548</v>
      </c>
      <c r="Q985" s="4" t="str">
        <f>MID(Table1[[#This Row],[Category and Sub-Category]],SEARCH("/", N985) +1, 20)</f>
        <v>wearables</v>
      </c>
      <c r="R985" s="4" t="str">
        <f t="shared" si="30"/>
        <v>technology</v>
      </c>
      <c r="S985" s="14">
        <f>Table1[[#This Row],[Date Ended Conversion]]+Table1[[#This Row],[Date Ended Conversion]]</f>
        <v>85211.741666666669</v>
      </c>
      <c r="T985" s="14">
        <f t="shared" si="31"/>
        <v>42605.870833333334</v>
      </c>
    </row>
    <row r="986" spans="1:20" ht="108" hidden="1" x14ac:dyDescent="0.6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>(Table1[[#This Row],[pledged]]/Table1[[#This Row],[goal]])*100</f>
        <v>1.06</v>
      </c>
      <c r="P986" s="9">
        <f>Table1[[#This Row],[pledged]]/Table1[[#This Row],[backers_count]]</f>
        <v>35.333333333333336</v>
      </c>
      <c r="Q986" s="4" t="str">
        <f>MID(Table1[[#This Row],[Category and Sub-Category]],SEARCH("/", N986) +1, 20)</f>
        <v>wearables</v>
      </c>
      <c r="R986" s="4" t="str">
        <f t="shared" si="30"/>
        <v>technology</v>
      </c>
      <c r="S986" s="14">
        <f>Table1[[#This Row],[Date Ended Conversion]]+Table1[[#This Row],[Date Ended Conversion]]</f>
        <v>84182.148333333345</v>
      </c>
      <c r="T986" s="14">
        <f t="shared" si="31"/>
        <v>42091.074166666673</v>
      </c>
    </row>
    <row r="987" spans="1:20" ht="72" hidden="1" x14ac:dyDescent="0.6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>(Table1[[#This Row],[pledged]]/Table1[[#This Row],[goal]])*100</f>
        <v>6.293333333333333</v>
      </c>
      <c r="P987" s="9">
        <f>Table1[[#This Row],[pledged]]/Table1[[#This Row],[backers_count]]</f>
        <v>82.086956521739125</v>
      </c>
      <c r="Q987" s="4" t="str">
        <f>MID(Table1[[#This Row],[Category and Sub-Category]],SEARCH("/", N987) +1, 20)</f>
        <v>wearables</v>
      </c>
      <c r="R987" s="4" t="str">
        <f t="shared" si="30"/>
        <v>technology</v>
      </c>
      <c r="S987" s="14">
        <f>Table1[[#This Row],[Date Ended Conversion]]+Table1[[#This Row],[Date Ended Conversion]]</f>
        <v>84739.916666666657</v>
      </c>
      <c r="T987" s="14">
        <f t="shared" si="31"/>
        <v>42369.958333333328</v>
      </c>
    </row>
    <row r="988" spans="1:20" ht="72" hidden="1" x14ac:dyDescent="0.6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>(Table1[[#This Row],[pledged]]/Table1[[#This Row],[goal]])*100</f>
        <v>12.75</v>
      </c>
      <c r="P988" s="9">
        <f>Table1[[#This Row],[pledged]]/Table1[[#This Row],[backers_count]]</f>
        <v>110.8695652173913</v>
      </c>
      <c r="Q988" s="4" t="str">
        <f>MID(Table1[[#This Row],[Category and Sub-Category]],SEARCH("/", N988) +1, 20)</f>
        <v>wearables</v>
      </c>
      <c r="R988" s="4" t="str">
        <f t="shared" si="30"/>
        <v>technology</v>
      </c>
      <c r="S988" s="14">
        <f>Table1[[#This Row],[Date Ended Conversion]]+Table1[[#This Row],[Date Ended Conversion]]</f>
        <v>84758</v>
      </c>
      <c r="T988" s="14">
        <f t="shared" si="31"/>
        <v>42379</v>
      </c>
    </row>
    <row r="989" spans="1:20" ht="72" hidden="1" x14ac:dyDescent="0.6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>(Table1[[#This Row],[pledged]]/Table1[[#This Row],[goal]])*100</f>
        <v>13.22</v>
      </c>
      <c r="P989" s="9">
        <f>Table1[[#This Row],[pledged]]/Table1[[#This Row],[backers_count]]</f>
        <v>161.21951219512195</v>
      </c>
      <c r="Q989" s="4" t="str">
        <f>MID(Table1[[#This Row],[Category and Sub-Category]],SEARCH("/", N989) +1, 20)</f>
        <v>wearables</v>
      </c>
      <c r="R989" s="4" t="str">
        <f t="shared" si="30"/>
        <v>technology</v>
      </c>
      <c r="S989" s="14">
        <f>Table1[[#This Row],[Date Ended Conversion]]+Table1[[#This Row],[Date Ended Conversion]]</f>
        <v>83626.589120370365</v>
      </c>
      <c r="T989" s="14">
        <f t="shared" si="31"/>
        <v>41813.294560185182</v>
      </c>
    </row>
    <row r="990" spans="1:20" ht="72" hidden="1" x14ac:dyDescent="0.6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>(Table1[[#This Row],[pledged]]/Table1[[#This Row],[goal]])*100</f>
        <v>0</v>
      </c>
      <c r="P990" s="9" t="e">
        <f>Table1[[#This Row],[pledged]]/Table1[[#This Row],[backers_count]]</f>
        <v>#DIV/0!</v>
      </c>
      <c r="Q990" s="4" t="str">
        <f>MID(Table1[[#This Row],[Category and Sub-Category]],SEARCH("/", N990) +1, 20)</f>
        <v>wearables</v>
      </c>
      <c r="R990" s="4" t="str">
        <f t="shared" si="30"/>
        <v>technology</v>
      </c>
      <c r="S990" s="14">
        <f>Table1[[#This Row],[Date Ended Conversion]]+Table1[[#This Row],[Date Ended Conversion]]</f>
        <v>85288.713541666657</v>
      </c>
      <c r="T990" s="14">
        <f t="shared" si="31"/>
        <v>42644.356770833328</v>
      </c>
    </row>
    <row r="991" spans="1:20" ht="36" hidden="1" x14ac:dyDescent="0.6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>(Table1[[#This Row],[pledged]]/Table1[[#This Row],[goal]])*100</f>
        <v>16.77</v>
      </c>
      <c r="P991" s="9">
        <f>Table1[[#This Row],[pledged]]/Table1[[#This Row],[backers_count]]</f>
        <v>52.40625</v>
      </c>
      <c r="Q991" s="4" t="str">
        <f>MID(Table1[[#This Row],[Category and Sub-Category]],SEARCH("/", N991) +1, 20)</f>
        <v>wearables</v>
      </c>
      <c r="R991" s="4" t="str">
        <f t="shared" si="30"/>
        <v>technology</v>
      </c>
      <c r="S991" s="14">
        <f>Table1[[#This Row],[Date Ended Conversion]]+Table1[[#This Row],[Date Ended Conversion]]</f>
        <v>85283.867939814809</v>
      </c>
      <c r="T991" s="14">
        <f t="shared" si="31"/>
        <v>42641.933969907404</v>
      </c>
    </row>
    <row r="992" spans="1:20" ht="72" hidden="1" x14ac:dyDescent="0.6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>(Table1[[#This Row],[pledged]]/Table1[[#This Row],[goal]])*100</f>
        <v>0.104</v>
      </c>
      <c r="P992" s="9">
        <f>Table1[[#This Row],[pledged]]/Table1[[#This Row],[backers_count]]</f>
        <v>13</v>
      </c>
      <c r="Q992" s="4" t="str">
        <f>MID(Table1[[#This Row],[Category and Sub-Category]],SEARCH("/", N992) +1, 20)</f>
        <v>wearables</v>
      </c>
      <c r="R992" s="4" t="str">
        <f t="shared" si="30"/>
        <v>technology</v>
      </c>
      <c r="S992" s="14">
        <f>Table1[[#This Row],[Date Ended Conversion]]+Table1[[#This Row],[Date Ended Conversion]]</f>
        <v>83771.568611111114</v>
      </c>
      <c r="T992" s="14">
        <f t="shared" si="31"/>
        <v>41885.784305555557</v>
      </c>
    </row>
    <row r="993" spans="1:20" ht="90" hidden="1" x14ac:dyDescent="0.6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>(Table1[[#This Row],[pledged]]/Table1[[#This Row],[goal]])*100</f>
        <v>4.24</v>
      </c>
      <c r="P993" s="9">
        <f>Table1[[#This Row],[pledged]]/Table1[[#This Row],[backers_count]]</f>
        <v>30.285714285714285</v>
      </c>
      <c r="Q993" s="4" t="str">
        <f>MID(Table1[[#This Row],[Category and Sub-Category]],SEARCH("/", N993) +1, 20)</f>
        <v>wearables</v>
      </c>
      <c r="R993" s="4" t="str">
        <f t="shared" si="30"/>
        <v>technology</v>
      </c>
      <c r="S993" s="14">
        <f>Table1[[#This Row],[Date Ended Conversion]]+Table1[[#This Row],[Date Ended Conversion]]</f>
        <v>85127.570833333331</v>
      </c>
      <c r="T993" s="14">
        <f t="shared" si="31"/>
        <v>42563.785416666666</v>
      </c>
    </row>
    <row r="994" spans="1:20" ht="54" hidden="1" x14ac:dyDescent="0.6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>(Table1[[#This Row],[pledged]]/Table1[[#This Row],[goal]])*100</f>
        <v>0.46699999999999997</v>
      </c>
      <c r="P994" s="9">
        <f>Table1[[#This Row],[pledged]]/Table1[[#This Row],[backers_count]]</f>
        <v>116.75</v>
      </c>
      <c r="Q994" s="4" t="str">
        <f>MID(Table1[[#This Row],[Category and Sub-Category]],SEARCH("/", N994) +1, 20)</f>
        <v>wearables</v>
      </c>
      <c r="R994" s="4" t="str">
        <f t="shared" si="30"/>
        <v>technology</v>
      </c>
      <c r="S994" s="14">
        <f>Table1[[#This Row],[Date Ended Conversion]]+Table1[[#This Row],[Date Ended Conversion]]</f>
        <v>84995.766643518524</v>
      </c>
      <c r="T994" s="14">
        <f t="shared" si="31"/>
        <v>42497.883321759262</v>
      </c>
    </row>
    <row r="995" spans="1:20" ht="72" hidden="1" x14ac:dyDescent="0.6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>(Table1[[#This Row],[pledged]]/Table1[[#This Row],[goal]])*100</f>
        <v>25.087142857142858</v>
      </c>
      <c r="P995" s="9">
        <f>Table1[[#This Row],[pledged]]/Table1[[#This Row],[backers_count]]</f>
        <v>89.59693877551021</v>
      </c>
      <c r="Q995" s="4" t="str">
        <f>MID(Table1[[#This Row],[Category and Sub-Category]],SEARCH("/", N995) +1, 20)</f>
        <v>wearables</v>
      </c>
      <c r="R995" s="4" t="str">
        <f t="shared" si="30"/>
        <v>technology</v>
      </c>
      <c r="S995" s="14">
        <f>Table1[[#This Row],[Date Ended Conversion]]+Table1[[#This Row],[Date Ended Conversion]]</f>
        <v>85372.416666666657</v>
      </c>
      <c r="T995" s="14">
        <f t="shared" si="31"/>
        <v>42686.208333333328</v>
      </c>
    </row>
    <row r="996" spans="1:20" ht="90" hidden="1" x14ac:dyDescent="0.6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>(Table1[[#This Row],[pledged]]/Table1[[#This Row],[goal]])*100</f>
        <v>2.3345000000000002</v>
      </c>
      <c r="P996" s="9">
        <f>Table1[[#This Row],[pledged]]/Table1[[#This Row],[backers_count]]</f>
        <v>424.45454545454544</v>
      </c>
      <c r="Q996" s="4" t="str">
        <f>MID(Table1[[#This Row],[Category and Sub-Category]],SEARCH("/", N996) +1, 20)</f>
        <v>wearables</v>
      </c>
      <c r="R996" s="4" t="str">
        <f t="shared" si="30"/>
        <v>technology</v>
      </c>
      <c r="S996" s="14">
        <f>Table1[[#This Row],[Date Ended Conversion]]+Table1[[#This Row],[Date Ended Conversion]]</f>
        <v>83947.915277777778</v>
      </c>
      <c r="T996" s="14">
        <f t="shared" si="31"/>
        <v>41973.957638888889</v>
      </c>
    </row>
    <row r="997" spans="1:20" ht="72" hidden="1" x14ac:dyDescent="0.6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>(Table1[[#This Row],[pledged]]/Table1[[#This Row],[goal]])*100</f>
        <v>7.26</v>
      </c>
      <c r="P997" s="9">
        <f>Table1[[#This Row],[pledged]]/Table1[[#This Row],[backers_count]]</f>
        <v>80.666666666666671</v>
      </c>
      <c r="Q997" s="4" t="str">
        <f>MID(Table1[[#This Row],[Category and Sub-Category]],SEARCH("/", N997) +1, 20)</f>
        <v>wearables</v>
      </c>
      <c r="R997" s="4" t="str">
        <f t="shared" si="30"/>
        <v>technology</v>
      </c>
      <c r="S997" s="14">
        <f>Table1[[#This Row],[Date Ended Conversion]]+Table1[[#This Row],[Date Ended Conversion]]</f>
        <v>83945.333333333343</v>
      </c>
      <c r="T997" s="14">
        <f t="shared" si="31"/>
        <v>41972.666666666672</v>
      </c>
    </row>
    <row r="998" spans="1:20" ht="54" hidden="1" x14ac:dyDescent="0.6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>(Table1[[#This Row],[pledged]]/Table1[[#This Row],[goal]])*100</f>
        <v>1.625</v>
      </c>
      <c r="P998" s="9">
        <f>Table1[[#This Row],[pledged]]/Table1[[#This Row],[backers_count]]</f>
        <v>13</v>
      </c>
      <c r="Q998" s="4" t="str">
        <f>MID(Table1[[#This Row],[Category and Sub-Category]],SEARCH("/", N998) +1, 20)</f>
        <v>wearables</v>
      </c>
      <c r="R998" s="4" t="str">
        <f t="shared" si="30"/>
        <v>technology</v>
      </c>
      <c r="S998" s="14">
        <f>Table1[[#This Row],[Date Ended Conversion]]+Table1[[#This Row],[Date Ended Conversion]]</f>
        <v>83695.287500000006</v>
      </c>
      <c r="T998" s="14">
        <f t="shared" si="31"/>
        <v>41847.643750000003</v>
      </c>
    </row>
    <row r="999" spans="1:20" ht="54" hidden="1" x14ac:dyDescent="0.6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>(Table1[[#This Row],[pledged]]/Table1[[#This Row],[goal]])*100</f>
        <v>1.3</v>
      </c>
      <c r="P999" s="9">
        <f>Table1[[#This Row],[pledged]]/Table1[[#This Row],[backers_count]]</f>
        <v>8.125</v>
      </c>
      <c r="Q999" s="4" t="str">
        <f>MID(Table1[[#This Row],[Category and Sub-Category]],SEARCH("/", N999) +1, 20)</f>
        <v>wearables</v>
      </c>
      <c r="R999" s="4" t="str">
        <f t="shared" si="30"/>
        <v>technology</v>
      </c>
      <c r="S999" s="14">
        <f>Table1[[#This Row],[Date Ended Conversion]]+Table1[[#This Row],[Date Ended Conversion]]</f>
        <v>83942.289282407408</v>
      </c>
      <c r="T999" s="14">
        <f t="shared" si="31"/>
        <v>41971.144641203704</v>
      </c>
    </row>
    <row r="1000" spans="1:20" ht="54" hidden="1" x14ac:dyDescent="0.6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>(Table1[[#This Row],[pledged]]/Table1[[#This Row],[goal]])*100</f>
        <v>58.558333333333337</v>
      </c>
      <c r="P1000" s="9">
        <f>Table1[[#This Row],[pledged]]/Table1[[#This Row],[backers_count]]</f>
        <v>153.42794759825327</v>
      </c>
      <c r="Q1000" s="4" t="str">
        <f>MID(Table1[[#This Row],[Category and Sub-Category]],SEARCH("/", N1000) +1, 20)</f>
        <v>wearables</v>
      </c>
      <c r="R1000" s="4" t="str">
        <f t="shared" si="30"/>
        <v>technology</v>
      </c>
      <c r="S1000" s="14">
        <f>Table1[[#This Row],[Date Ended Conversion]]+Table1[[#This Row],[Date Ended Conversion]]</f>
        <v>84654.421319444446</v>
      </c>
      <c r="T1000" s="14">
        <f t="shared" si="31"/>
        <v>42327.210659722223</v>
      </c>
    </row>
    <row r="1001" spans="1:20" ht="54" hidden="1" x14ac:dyDescent="0.6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>(Table1[[#This Row],[pledged]]/Table1[[#This Row],[goal]])*100</f>
        <v>7.7886666666666677</v>
      </c>
      <c r="P1001" s="9">
        <f>Table1[[#This Row],[pledged]]/Table1[[#This Row],[backers_count]]</f>
        <v>292.07499999999999</v>
      </c>
      <c r="Q1001" s="4" t="str">
        <f>MID(Table1[[#This Row],[Category and Sub-Category]],SEARCH("/", N1001) +1, 20)</f>
        <v>wearables</v>
      </c>
      <c r="R1001" s="4" t="str">
        <f t="shared" si="30"/>
        <v>technology</v>
      </c>
      <c r="S1001" s="14">
        <f>Table1[[#This Row],[Date Ended Conversion]]+Table1[[#This Row],[Date Ended Conversion]]</f>
        <v>83912.669444444444</v>
      </c>
      <c r="T1001" s="14">
        <f t="shared" si="31"/>
        <v>41956.334722222222</v>
      </c>
    </row>
    <row r="1002" spans="1:20" ht="72" hidden="1" x14ac:dyDescent="0.6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>(Table1[[#This Row],[pledged]]/Table1[[#This Row],[goal]])*100</f>
        <v>2.2157147647256061</v>
      </c>
      <c r="P1002" s="9">
        <f>Table1[[#This Row],[pledged]]/Table1[[#This Row],[backers_count]]</f>
        <v>3304</v>
      </c>
      <c r="Q1002" s="4" t="str">
        <f>MID(Table1[[#This Row],[Category and Sub-Category]],SEARCH("/", N1002) +1, 20)</f>
        <v>wearables</v>
      </c>
      <c r="R1002" s="4" t="str">
        <f t="shared" si="30"/>
        <v>technology</v>
      </c>
      <c r="S1002" s="14">
        <f>Table1[[#This Row],[Date Ended Conversion]]+Table1[[#This Row],[Date Ended Conversion]]</f>
        <v>85618.036111111112</v>
      </c>
      <c r="T1002" s="14">
        <f t="shared" si="31"/>
        <v>42809.018055555556</v>
      </c>
    </row>
    <row r="1003" spans="1:20" ht="72" hidden="1" x14ac:dyDescent="0.6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>(Table1[[#This Row],[pledged]]/Table1[[#This Row],[goal]])*100</f>
        <v>104</v>
      </c>
      <c r="P1003" s="9">
        <f>Table1[[#This Row],[pledged]]/Table1[[#This Row],[backers_count]]</f>
        <v>1300</v>
      </c>
      <c r="Q1003" s="4" t="str">
        <f>MID(Table1[[#This Row],[Category and Sub-Category]],SEARCH("/", N1003) +1, 20)</f>
        <v>wearables</v>
      </c>
      <c r="R1003" s="4" t="str">
        <f t="shared" si="30"/>
        <v>technology</v>
      </c>
      <c r="S1003" s="14">
        <f>Table1[[#This Row],[Date Ended Conversion]]+Table1[[#This Row],[Date Ended Conversion]]</f>
        <v>85531.440115740741</v>
      </c>
      <c r="T1003" s="14">
        <f t="shared" si="31"/>
        <v>42765.720057870371</v>
      </c>
    </row>
    <row r="1004" spans="1:20" ht="72" hidden="1" x14ac:dyDescent="0.6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>(Table1[[#This Row],[pledged]]/Table1[[#This Row],[goal]])*100</f>
        <v>29.6029602960296</v>
      </c>
      <c r="P1004" s="9">
        <f>Table1[[#This Row],[pledged]]/Table1[[#This Row],[backers_count]]</f>
        <v>134.54545454545453</v>
      </c>
      <c r="Q1004" s="4" t="str">
        <f>MID(Table1[[#This Row],[Category and Sub-Category]],SEARCH("/", N1004) +1, 20)</f>
        <v>wearables</v>
      </c>
      <c r="R1004" s="4" t="str">
        <f t="shared" si="30"/>
        <v>technology</v>
      </c>
      <c r="S1004" s="14">
        <f>Table1[[#This Row],[Date Ended Conversion]]+Table1[[#This Row],[Date Ended Conversion]]</f>
        <v>84710.498611111107</v>
      </c>
      <c r="T1004" s="14">
        <f t="shared" si="31"/>
        <v>42355.249305555553</v>
      </c>
    </row>
    <row r="1005" spans="1:20" ht="54" hidden="1" x14ac:dyDescent="0.6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>(Table1[[#This Row],[pledged]]/Table1[[#This Row],[goal]])*100</f>
        <v>16.055</v>
      </c>
      <c r="P1005" s="9">
        <f>Table1[[#This Row],[pledged]]/Table1[[#This Row],[backers_count]]</f>
        <v>214.06666666666666</v>
      </c>
      <c r="Q1005" s="4" t="str">
        <f>MID(Table1[[#This Row],[Category and Sub-Category]],SEARCH("/", N1005) +1, 20)</f>
        <v>wearables</v>
      </c>
      <c r="R1005" s="4" t="str">
        <f t="shared" si="30"/>
        <v>technology</v>
      </c>
      <c r="S1005" s="14">
        <f>Table1[[#This Row],[Date Ended Conversion]]+Table1[[#This Row],[Date Ended Conversion]]</f>
        <v>85621.334745370375</v>
      </c>
      <c r="T1005" s="14">
        <f t="shared" si="31"/>
        <v>42810.667372685188</v>
      </c>
    </row>
    <row r="1006" spans="1:20" ht="54" hidden="1" x14ac:dyDescent="0.6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>(Table1[[#This Row],[pledged]]/Table1[[#This Row],[goal]])*100</f>
        <v>82.207999999999998</v>
      </c>
      <c r="P1006" s="9">
        <f>Table1[[#This Row],[pledged]]/Table1[[#This Row],[backers_count]]</f>
        <v>216.33684210526314</v>
      </c>
      <c r="Q1006" s="4" t="str">
        <f>MID(Table1[[#This Row],[Category and Sub-Category]],SEARCH("/", N1006) +1, 20)</f>
        <v>wearables</v>
      </c>
      <c r="R1006" s="4" t="str">
        <f t="shared" si="30"/>
        <v>technology</v>
      </c>
      <c r="S1006" s="14">
        <f>Table1[[#This Row],[Date Ended Conversion]]+Table1[[#This Row],[Date Ended Conversion]]</f>
        <v>84837.417291666672</v>
      </c>
      <c r="T1006" s="14">
        <f t="shared" si="31"/>
        <v>42418.708645833336</v>
      </c>
    </row>
    <row r="1007" spans="1:20" ht="54" hidden="1" x14ac:dyDescent="0.6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>(Table1[[#This Row],[pledged]]/Table1[[#This Row],[goal]])*100</f>
        <v>75.051000000000002</v>
      </c>
      <c r="P1007" s="9">
        <f>Table1[[#This Row],[pledged]]/Table1[[#This Row],[backers_count]]</f>
        <v>932.31055900621118</v>
      </c>
      <c r="Q1007" s="4" t="str">
        <f>MID(Table1[[#This Row],[Category and Sub-Category]],SEARCH("/", N1007) +1, 20)</f>
        <v>wearables</v>
      </c>
      <c r="R1007" s="4" t="str">
        <f t="shared" si="30"/>
        <v>technology</v>
      </c>
      <c r="S1007" s="14">
        <f>Table1[[#This Row],[Date Ended Conversion]]+Table1[[#This Row],[Date Ended Conversion]]</f>
        <v>84615.249606481477</v>
      </c>
      <c r="T1007" s="14">
        <f t="shared" si="31"/>
        <v>42307.624803240738</v>
      </c>
    </row>
    <row r="1008" spans="1:20" ht="72" hidden="1" x14ac:dyDescent="0.6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>(Table1[[#This Row],[pledged]]/Table1[[#This Row],[goal]])*100</f>
        <v>5.8500000000000005</v>
      </c>
      <c r="P1008" s="9">
        <f>Table1[[#This Row],[pledged]]/Table1[[#This Row],[backers_count]]</f>
        <v>29.25</v>
      </c>
      <c r="Q1008" s="4" t="str">
        <f>MID(Table1[[#This Row],[Category and Sub-Category]],SEARCH("/", N1008) +1, 20)</f>
        <v>wearables</v>
      </c>
      <c r="R1008" s="4" t="str">
        <f t="shared" si="30"/>
        <v>technology</v>
      </c>
      <c r="S1008" s="14">
        <f>Table1[[#This Row],[Date Ended Conversion]]+Table1[[#This Row],[Date Ended Conversion]]</f>
        <v>83970.598611111112</v>
      </c>
      <c r="T1008" s="14">
        <f t="shared" si="31"/>
        <v>41985.299305555556</v>
      </c>
    </row>
    <row r="1009" spans="1:20" ht="72" hidden="1" x14ac:dyDescent="0.6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>(Table1[[#This Row],[pledged]]/Table1[[#This Row],[goal]])*100</f>
        <v>44.32</v>
      </c>
      <c r="P1009" s="9">
        <f>Table1[[#This Row],[pledged]]/Table1[[#This Row],[backers_count]]</f>
        <v>174.94736842105263</v>
      </c>
      <c r="Q1009" s="4" t="str">
        <f>MID(Table1[[#This Row],[Category and Sub-Category]],SEARCH("/", N1009) +1, 20)</f>
        <v>wearables</v>
      </c>
      <c r="R1009" s="4" t="str">
        <f t="shared" si="30"/>
        <v>technology</v>
      </c>
      <c r="S1009" s="14">
        <f>Table1[[#This Row],[Date Ended Conversion]]+Table1[[#This Row],[Date Ended Conversion]]</f>
        <v>85437.250532407401</v>
      </c>
      <c r="T1009" s="14">
        <f t="shared" si="31"/>
        <v>42718.6252662037</v>
      </c>
    </row>
    <row r="1010" spans="1:20" ht="72" hidden="1" x14ac:dyDescent="0.6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>(Table1[[#This Row],[pledged]]/Table1[[#This Row],[goal]])*100</f>
        <v>0.26737967914438499</v>
      </c>
      <c r="P1010" s="9">
        <f>Table1[[#This Row],[pledged]]/Table1[[#This Row],[backers_count]]</f>
        <v>250</v>
      </c>
      <c r="Q1010" s="4" t="str">
        <f>MID(Table1[[#This Row],[Category and Sub-Category]],SEARCH("/", N1010) +1, 20)</f>
        <v>wearables</v>
      </c>
      <c r="R1010" s="4" t="str">
        <f t="shared" si="30"/>
        <v>technology</v>
      </c>
      <c r="S1010" s="14">
        <f>Table1[[#This Row],[Date Ended Conversion]]+Table1[[#This Row],[Date Ended Conversion]]</f>
        <v>85465.618402777778</v>
      </c>
      <c r="T1010" s="14">
        <f t="shared" si="31"/>
        <v>42732.809201388889</v>
      </c>
    </row>
    <row r="1011" spans="1:20" ht="72" hidden="1" x14ac:dyDescent="0.6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>(Table1[[#This Row],[pledged]]/Table1[[#This Row],[goal]])*100</f>
        <v>13.13</v>
      </c>
      <c r="P1011" s="9">
        <f>Table1[[#This Row],[pledged]]/Table1[[#This Row],[backers_count]]</f>
        <v>65</v>
      </c>
      <c r="Q1011" s="4" t="str">
        <f>MID(Table1[[#This Row],[Category and Sub-Category]],SEARCH("/", N1011) +1, 20)</f>
        <v>wearables</v>
      </c>
      <c r="R1011" s="4" t="str">
        <f t="shared" si="30"/>
        <v>technology</v>
      </c>
      <c r="S1011" s="14">
        <f>Table1[[#This Row],[Date Ended Conversion]]+Table1[[#This Row],[Date Ended Conversion]]</f>
        <v>85081.209398148145</v>
      </c>
      <c r="T1011" s="14">
        <f t="shared" si="31"/>
        <v>42540.604699074072</v>
      </c>
    </row>
    <row r="1012" spans="1:20" ht="72" hidden="1" x14ac:dyDescent="0.6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>(Table1[[#This Row],[pledged]]/Table1[[#This Row],[goal]])*100</f>
        <v>0.19088937093275488</v>
      </c>
      <c r="P1012" s="9">
        <f>Table1[[#This Row],[pledged]]/Table1[[#This Row],[backers_count]]</f>
        <v>55</v>
      </c>
      <c r="Q1012" s="4" t="str">
        <f>MID(Table1[[#This Row],[Category and Sub-Category]],SEARCH("/", N1012) +1, 20)</f>
        <v>wearables</v>
      </c>
      <c r="R1012" s="4" t="str">
        <f t="shared" si="30"/>
        <v>technology</v>
      </c>
      <c r="S1012" s="14">
        <f>Table1[[#This Row],[Date Ended Conversion]]+Table1[[#This Row],[Date Ended Conversion]]</f>
        <v>85236.248611111107</v>
      </c>
      <c r="T1012" s="14">
        <f t="shared" si="31"/>
        <v>42618.124305555553</v>
      </c>
    </row>
    <row r="1013" spans="1:20" ht="72" hidden="1" x14ac:dyDescent="0.6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>(Table1[[#This Row],[pledged]]/Table1[[#This Row],[goal]])*100</f>
        <v>0.375</v>
      </c>
      <c r="P1013" s="9">
        <f>Table1[[#This Row],[pledged]]/Table1[[#This Row],[backers_count]]</f>
        <v>75</v>
      </c>
      <c r="Q1013" s="4" t="str">
        <f>MID(Table1[[#This Row],[Category and Sub-Category]],SEARCH("/", N1013) +1, 20)</f>
        <v>wearables</v>
      </c>
      <c r="R1013" s="4" t="str">
        <f t="shared" si="30"/>
        <v>technology</v>
      </c>
      <c r="S1013" s="14">
        <f>Table1[[#This Row],[Date Ended Conversion]]+Table1[[#This Row],[Date Ended Conversion]]</f>
        <v>83983.796180555553</v>
      </c>
      <c r="T1013" s="14">
        <f t="shared" si="31"/>
        <v>41991.898090277777</v>
      </c>
    </row>
    <row r="1014" spans="1:20" ht="72" hidden="1" x14ac:dyDescent="0.6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>(Table1[[#This Row],[pledged]]/Table1[[#This Row],[goal]])*100</f>
        <v>21535.021000000001</v>
      </c>
      <c r="P1014" s="9">
        <f>Table1[[#This Row],[pledged]]/Table1[[#This Row],[backers_count]]</f>
        <v>1389.3561935483872</v>
      </c>
      <c r="Q1014" s="4" t="str">
        <f>MID(Table1[[#This Row],[Category and Sub-Category]],SEARCH("/", N1014) +1, 20)</f>
        <v>wearables</v>
      </c>
      <c r="R1014" s="4" t="str">
        <f t="shared" si="30"/>
        <v>technology</v>
      </c>
      <c r="S1014" s="14">
        <f>Table1[[#This Row],[Date Ended Conversion]]+Table1[[#This Row],[Date Ended Conversion]]</f>
        <v>85518.880833333329</v>
      </c>
      <c r="T1014" s="14">
        <f t="shared" si="31"/>
        <v>42759.440416666665</v>
      </c>
    </row>
    <row r="1015" spans="1:20" ht="72" hidden="1" x14ac:dyDescent="0.6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>(Table1[[#This Row],[pledged]]/Table1[[#This Row],[goal]])*100</f>
        <v>34.527999999999999</v>
      </c>
      <c r="P1015" s="9">
        <f>Table1[[#This Row],[pledged]]/Table1[[#This Row],[backers_count]]</f>
        <v>95.911111111111111</v>
      </c>
      <c r="Q1015" s="4" t="str">
        <f>MID(Table1[[#This Row],[Category and Sub-Category]],SEARCH("/", N1015) +1, 20)</f>
        <v>wearables</v>
      </c>
      <c r="R1015" s="4" t="str">
        <f t="shared" si="30"/>
        <v>technology</v>
      </c>
      <c r="S1015" s="14">
        <f>Table1[[#This Row],[Date Ended Conversion]]+Table1[[#This Row],[Date Ended Conversion]]</f>
        <v>84735.666666666657</v>
      </c>
      <c r="T1015" s="14">
        <f t="shared" si="31"/>
        <v>42367.833333333328</v>
      </c>
    </row>
    <row r="1016" spans="1:20" ht="54" hidden="1" x14ac:dyDescent="0.6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>(Table1[[#This Row],[pledged]]/Table1[[#This Row],[goal]])*100</f>
        <v>30.599999999999998</v>
      </c>
      <c r="P1016" s="9">
        <f>Table1[[#This Row],[pledged]]/Table1[[#This Row],[backers_count]]</f>
        <v>191.25</v>
      </c>
      <c r="Q1016" s="4" t="str">
        <f>MID(Table1[[#This Row],[Category and Sub-Category]],SEARCH("/", N1016) +1, 20)</f>
        <v>wearables</v>
      </c>
      <c r="R1016" s="4" t="str">
        <f t="shared" si="30"/>
        <v>technology</v>
      </c>
      <c r="S1016" s="14">
        <f>Table1[[#This Row],[Date Ended Conversion]]+Table1[[#This Row],[Date Ended Conversion]]</f>
        <v>84010.004976851851</v>
      </c>
      <c r="T1016" s="14">
        <f t="shared" si="31"/>
        <v>42005.002488425926</v>
      </c>
    </row>
    <row r="1017" spans="1:20" ht="54" hidden="1" x14ac:dyDescent="0.6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>(Table1[[#This Row],[pledged]]/Table1[[#This Row],[goal]])*100</f>
        <v>2.666666666666667</v>
      </c>
      <c r="P1017" s="9">
        <f>Table1[[#This Row],[pledged]]/Table1[[#This Row],[backers_count]]</f>
        <v>40</v>
      </c>
      <c r="Q1017" s="4" t="str">
        <f>MID(Table1[[#This Row],[Category and Sub-Category]],SEARCH("/", N1017) +1, 20)</f>
        <v>wearables</v>
      </c>
      <c r="R1017" s="4" t="str">
        <f t="shared" si="30"/>
        <v>technology</v>
      </c>
      <c r="S1017" s="14">
        <f>Table1[[#This Row],[Date Ended Conversion]]+Table1[[#This Row],[Date Ended Conversion]]</f>
        <v>84667.840162037028</v>
      </c>
      <c r="T1017" s="14">
        <f t="shared" si="31"/>
        <v>42333.920081018514</v>
      </c>
    </row>
    <row r="1018" spans="1:20" ht="54" hidden="1" x14ac:dyDescent="0.6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>(Table1[[#This Row],[pledged]]/Table1[[#This Row],[goal]])*100</f>
        <v>2.8420000000000001</v>
      </c>
      <c r="P1018" s="9">
        <f>Table1[[#This Row],[pledged]]/Table1[[#This Row],[backers_count]]</f>
        <v>74.78947368421052</v>
      </c>
      <c r="Q1018" s="4" t="str">
        <f>MID(Table1[[#This Row],[Category and Sub-Category]],SEARCH("/", N1018) +1, 20)</f>
        <v>wearables</v>
      </c>
      <c r="R1018" s="4" t="str">
        <f t="shared" si="30"/>
        <v>technology</v>
      </c>
      <c r="S1018" s="14">
        <f>Table1[[#This Row],[Date Ended Conversion]]+Table1[[#This Row],[Date Ended Conversion]]</f>
        <v>84934.130925925914</v>
      </c>
      <c r="T1018" s="14">
        <f t="shared" si="31"/>
        <v>42467.065462962957</v>
      </c>
    </row>
    <row r="1019" spans="1:20" ht="72" hidden="1" x14ac:dyDescent="0.6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>(Table1[[#This Row],[pledged]]/Table1[[#This Row],[goal]])*100</f>
        <v>22.878799999999998</v>
      </c>
      <c r="P1019" s="9">
        <f>Table1[[#This Row],[pledged]]/Table1[[#This Row],[backers_count]]</f>
        <v>161.11830985915492</v>
      </c>
      <c r="Q1019" s="4" t="str">
        <f>MID(Table1[[#This Row],[Category and Sub-Category]],SEARCH("/", N1019) +1, 20)</f>
        <v>wearables</v>
      </c>
      <c r="R1019" s="4" t="str">
        <f t="shared" si="30"/>
        <v>technology</v>
      </c>
      <c r="S1019" s="14">
        <f>Table1[[#This Row],[Date Ended Conversion]]+Table1[[#This Row],[Date Ended Conversion]]</f>
        <v>84659.43368055555</v>
      </c>
      <c r="T1019" s="14">
        <f t="shared" si="31"/>
        <v>42329.716840277775</v>
      </c>
    </row>
    <row r="1020" spans="1:20" ht="54" hidden="1" x14ac:dyDescent="0.6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>(Table1[[#This Row],[pledged]]/Table1[[#This Row],[goal]])*100</f>
        <v>3.105</v>
      </c>
      <c r="P1020" s="9">
        <f>Table1[[#This Row],[pledged]]/Table1[[#This Row],[backers_count]]</f>
        <v>88.714285714285708</v>
      </c>
      <c r="Q1020" s="4" t="str">
        <f>MID(Table1[[#This Row],[Category and Sub-Category]],SEARCH("/", N1020) +1, 20)</f>
        <v>wearables</v>
      </c>
      <c r="R1020" s="4" t="str">
        <f t="shared" si="30"/>
        <v>technology</v>
      </c>
      <c r="S1020" s="14">
        <f>Table1[[#This Row],[Date Ended Conversion]]+Table1[[#This Row],[Date Ended Conversion]]</f>
        <v>85130.984560185185</v>
      </c>
      <c r="T1020" s="14">
        <f t="shared" si="31"/>
        <v>42565.492280092592</v>
      </c>
    </row>
    <row r="1021" spans="1:20" ht="54" hidden="1" x14ac:dyDescent="0.6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>(Table1[[#This Row],[pledged]]/Table1[[#This Row],[goal]])*100</f>
        <v>47.333333333333336</v>
      </c>
      <c r="P1021" s="9">
        <f>Table1[[#This Row],[pledged]]/Table1[[#This Row],[backers_count]]</f>
        <v>53.25</v>
      </c>
      <c r="Q1021" s="4" t="str">
        <f>MID(Table1[[#This Row],[Category and Sub-Category]],SEARCH("/", N1021) +1, 20)</f>
        <v>wearables</v>
      </c>
      <c r="R1021" s="4" t="str">
        <f t="shared" si="30"/>
        <v>technology</v>
      </c>
      <c r="S1021" s="14">
        <f>Table1[[#This Row],[Date Ended Conversion]]+Table1[[#This Row],[Date Ended Conversion]]</f>
        <v>84079.947893518518</v>
      </c>
      <c r="T1021" s="14">
        <f t="shared" si="31"/>
        <v>42039.973946759259</v>
      </c>
    </row>
    <row r="1022" spans="1:20" ht="72" hidden="1" x14ac:dyDescent="0.6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>(Table1[[#This Row],[pledged]]/Table1[[#This Row],[goal]])*100</f>
        <v>205.54838709677421</v>
      </c>
      <c r="P1022" s="9">
        <f>Table1[[#This Row],[pledged]]/Table1[[#This Row],[backers_count]]</f>
        <v>106.2</v>
      </c>
      <c r="Q1022" s="4" t="str">
        <f>MID(Table1[[#This Row],[Category and Sub-Category]],SEARCH("/", N1022) +1, 20)</f>
        <v>electronic music</v>
      </c>
      <c r="R1022" s="4" t="str">
        <f t="shared" si="30"/>
        <v>music</v>
      </c>
      <c r="S1022" s="14">
        <f>Table1[[#This Row],[Date Ended Conversion]]+Table1[[#This Row],[Date Ended Conversion]]</f>
        <v>84314.065277777787</v>
      </c>
      <c r="T1022" s="14">
        <f t="shared" si="31"/>
        <v>42157.032638888893</v>
      </c>
    </row>
    <row r="1023" spans="1:20" ht="54" hidden="1" x14ac:dyDescent="0.6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>(Table1[[#This Row],[pledged]]/Table1[[#This Row],[goal]])*100</f>
        <v>351.80366666666669</v>
      </c>
      <c r="P1023" s="9">
        <f>Table1[[#This Row],[pledged]]/Table1[[#This Row],[backers_count]]</f>
        <v>22.079728033472804</v>
      </c>
      <c r="Q1023" s="4" t="str">
        <f>MID(Table1[[#This Row],[Category and Sub-Category]],SEARCH("/", N1023) +1, 20)</f>
        <v>electronic music</v>
      </c>
      <c r="R1023" s="4" t="str">
        <f t="shared" si="30"/>
        <v>music</v>
      </c>
      <c r="S1023" s="14">
        <f>Table1[[#This Row],[Date Ended Conversion]]+Table1[[#This Row],[Date Ended Conversion]]</f>
        <v>84588.333333333343</v>
      </c>
      <c r="T1023" s="14">
        <f t="shared" si="31"/>
        <v>42294.166666666672</v>
      </c>
    </row>
    <row r="1024" spans="1:20" ht="54" hidden="1" x14ac:dyDescent="0.6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>(Table1[[#This Row],[pledged]]/Table1[[#This Row],[goal]])*100</f>
        <v>114.9</v>
      </c>
      <c r="P1024" s="9">
        <f>Table1[[#This Row],[pledged]]/Table1[[#This Row],[backers_count]]</f>
        <v>31.054054054054053</v>
      </c>
      <c r="Q1024" s="4" t="str">
        <f>MID(Table1[[#This Row],[Category and Sub-Category]],SEARCH("/", N1024) +1, 20)</f>
        <v>electronic music</v>
      </c>
      <c r="R1024" s="4" t="str">
        <f t="shared" si="30"/>
        <v>music</v>
      </c>
      <c r="S1024" s="14">
        <f>Table1[[#This Row],[Date Ended Conversion]]+Table1[[#This Row],[Date Ended Conversion]]</f>
        <v>84283.293449074088</v>
      </c>
      <c r="T1024" s="14">
        <f t="shared" si="31"/>
        <v>42141.646724537044</v>
      </c>
    </row>
    <row r="1025" spans="1:20" ht="72" hidden="1" x14ac:dyDescent="0.6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>(Table1[[#This Row],[pledged]]/Table1[[#This Row],[goal]])*100</f>
        <v>237.15</v>
      </c>
      <c r="P1025" s="9">
        <f>Table1[[#This Row],[pledged]]/Table1[[#This Row],[backers_count]]</f>
        <v>36.206106870229007</v>
      </c>
      <c r="Q1025" s="4" t="str">
        <f>MID(Table1[[#This Row],[Category and Sub-Category]],SEARCH("/", N1025) +1, 20)</f>
        <v>electronic music</v>
      </c>
      <c r="R1025" s="4" t="str">
        <f t="shared" si="30"/>
        <v>music</v>
      </c>
      <c r="S1025" s="14">
        <f>Table1[[#This Row],[Date Ended Conversion]]+Table1[[#This Row],[Date Ended Conversion]]</f>
        <v>84351.83937500001</v>
      </c>
      <c r="T1025" s="14">
        <f t="shared" si="31"/>
        <v>42175.919687500005</v>
      </c>
    </row>
    <row r="1026" spans="1:20" ht="72" hidden="1" x14ac:dyDescent="0.6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>(Table1[[#This Row],[pledged]]/Table1[[#This Row],[goal]])*100</f>
        <v>118.63774999999998</v>
      </c>
      <c r="P1026" s="9">
        <f>Table1[[#This Row],[pledged]]/Table1[[#This Row],[backers_count]]</f>
        <v>388.9762295081967</v>
      </c>
      <c r="Q1026" s="4" t="str">
        <f>MID(Table1[[#This Row],[Category and Sub-Category]],SEARCH("/", N1026) +1, 20)</f>
        <v>electronic music</v>
      </c>
      <c r="R1026" s="4" t="str">
        <f t="shared" ref="R1026:R1089" si="32">LEFT(N1026,FIND("/",N1026,1)-1)</f>
        <v>music</v>
      </c>
      <c r="S1026" s="14">
        <f>Table1[[#This Row],[Date Ended Conversion]]+Table1[[#This Row],[Date Ended Conversion]]</f>
        <v>84801.161180555559</v>
      </c>
      <c r="T1026" s="14">
        <f t="shared" ref="T1026:T1089" si="33">(((I1026/60)/60)/24)+DATE(1970,1,1)</f>
        <v>42400.580590277779</v>
      </c>
    </row>
    <row r="1027" spans="1:20" ht="54" hidden="1" x14ac:dyDescent="0.6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>(Table1[[#This Row],[pledged]]/Table1[[#This Row],[goal]])*100</f>
        <v>109.92831428571431</v>
      </c>
      <c r="P1027" s="9">
        <f>Table1[[#This Row],[pledged]]/Table1[[#This Row],[backers_count]]</f>
        <v>71.848571428571432</v>
      </c>
      <c r="Q1027" s="4" t="str">
        <f>MID(Table1[[#This Row],[Category and Sub-Category]],SEARCH("/", N1027) +1, 20)</f>
        <v>electronic music</v>
      </c>
      <c r="R1027" s="4" t="str">
        <f t="shared" si="32"/>
        <v>music</v>
      </c>
      <c r="S1027" s="14">
        <f>Table1[[#This Row],[Date Ended Conversion]]+Table1[[#This Row],[Date Ended Conversion]]</f>
        <v>84159.584189814806</v>
      </c>
      <c r="T1027" s="14">
        <f t="shared" si="33"/>
        <v>42079.792094907403</v>
      </c>
    </row>
    <row r="1028" spans="1:20" ht="90" hidden="1" x14ac:dyDescent="0.6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>(Table1[[#This Row],[pledged]]/Table1[[#This Row],[goal]])*100</f>
        <v>100.00828571428571</v>
      </c>
      <c r="P1028" s="9">
        <f>Table1[[#This Row],[pledged]]/Table1[[#This Row],[backers_count]]</f>
        <v>57.381803278688523</v>
      </c>
      <c r="Q1028" s="4" t="str">
        <f>MID(Table1[[#This Row],[Category and Sub-Category]],SEARCH("/", N1028) +1, 20)</f>
        <v>electronic music</v>
      </c>
      <c r="R1028" s="4" t="str">
        <f t="shared" si="32"/>
        <v>music</v>
      </c>
      <c r="S1028" s="14">
        <f>Table1[[#This Row],[Date Ended Conversion]]+Table1[[#This Row],[Date Ended Conversion]]</f>
        <v>84920.731851851859</v>
      </c>
      <c r="T1028" s="14">
        <f t="shared" si="33"/>
        <v>42460.365925925929</v>
      </c>
    </row>
    <row r="1029" spans="1:20" ht="72" hidden="1" x14ac:dyDescent="0.6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>(Table1[[#This Row],[pledged]]/Table1[[#This Row],[goal]])*100</f>
        <v>103.09292094387415</v>
      </c>
      <c r="P1029" s="9">
        <f>Table1[[#This Row],[pledged]]/Table1[[#This Row],[backers_count]]</f>
        <v>69.666666666666671</v>
      </c>
      <c r="Q1029" s="4" t="str">
        <f>MID(Table1[[#This Row],[Category and Sub-Category]],SEARCH("/", N1029) +1, 20)</f>
        <v>electronic music</v>
      </c>
      <c r="R1029" s="4" t="str">
        <f t="shared" si="32"/>
        <v>music</v>
      </c>
      <c r="S1029" s="14">
        <f>Table1[[#This Row],[Date Ended Conversion]]+Table1[[#This Row],[Date Ended Conversion]]</f>
        <v>83870.06821759259</v>
      </c>
      <c r="T1029" s="14">
        <f t="shared" si="33"/>
        <v>41935.034108796295</v>
      </c>
    </row>
    <row r="1030" spans="1:20" ht="72" hidden="1" x14ac:dyDescent="0.6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>(Table1[[#This Row],[pledged]]/Table1[[#This Row],[goal]])*100</f>
        <v>117.27000000000001</v>
      </c>
      <c r="P1030" s="9">
        <f>Table1[[#This Row],[pledged]]/Table1[[#This Row],[backers_count]]</f>
        <v>45.988235294117644</v>
      </c>
      <c r="Q1030" s="4" t="str">
        <f>MID(Table1[[#This Row],[Category and Sub-Category]],SEARCH("/", N1030) +1, 20)</f>
        <v>electronic music</v>
      </c>
      <c r="R1030" s="4" t="str">
        <f t="shared" si="32"/>
        <v>music</v>
      </c>
      <c r="S1030" s="14">
        <f>Table1[[#This Row],[Date Ended Conversion]]+Table1[[#This Row],[Date Ended Conversion]]</f>
        <v>85601.666666666657</v>
      </c>
      <c r="T1030" s="14">
        <f t="shared" si="33"/>
        <v>42800.833333333328</v>
      </c>
    </row>
    <row r="1031" spans="1:20" ht="54" hidden="1" x14ac:dyDescent="0.6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>(Table1[[#This Row],[pledged]]/Table1[[#This Row],[goal]])*100</f>
        <v>111.75999999999999</v>
      </c>
      <c r="P1031" s="9">
        <f>Table1[[#This Row],[pledged]]/Table1[[#This Row],[backers_count]]</f>
        <v>79.262411347517727</v>
      </c>
      <c r="Q1031" s="4" t="str">
        <f>MID(Table1[[#This Row],[Category and Sub-Category]],SEARCH("/", N1031) +1, 20)</f>
        <v>electronic music</v>
      </c>
      <c r="R1031" s="4" t="str">
        <f t="shared" si="32"/>
        <v>music</v>
      </c>
      <c r="S1031" s="14">
        <f>Table1[[#This Row],[Date Ended Conversion]]+Table1[[#This Row],[Date Ended Conversion]]</f>
        <v>84197.83194444445</v>
      </c>
      <c r="T1031" s="14">
        <f t="shared" si="33"/>
        <v>42098.915972222225</v>
      </c>
    </row>
    <row r="1032" spans="1:20" ht="36" hidden="1" x14ac:dyDescent="0.6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>(Table1[[#This Row],[pledged]]/Table1[[#This Row],[goal]])*100</f>
        <v>342.09999999999997</v>
      </c>
      <c r="P1032" s="9">
        <f>Table1[[#This Row],[pledged]]/Table1[[#This Row],[backers_count]]</f>
        <v>43.031446540880502</v>
      </c>
      <c r="Q1032" s="4" t="str">
        <f>MID(Table1[[#This Row],[Category and Sub-Category]],SEARCH("/", N1032) +1, 20)</f>
        <v>electronic music</v>
      </c>
      <c r="R1032" s="4" t="str">
        <f t="shared" si="32"/>
        <v>music</v>
      </c>
      <c r="S1032" s="14">
        <f>Table1[[#This Row],[Date Ended Conversion]]+Table1[[#This Row],[Date Ended Conversion]]</f>
        <v>85250.966412037029</v>
      </c>
      <c r="T1032" s="14">
        <f t="shared" si="33"/>
        <v>42625.483206018514</v>
      </c>
    </row>
    <row r="1033" spans="1:20" ht="72" hidden="1" x14ac:dyDescent="0.6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>(Table1[[#This Row],[pledged]]/Table1[[#This Row],[goal]])*100</f>
        <v>107.4</v>
      </c>
      <c r="P1033" s="9">
        <f>Table1[[#This Row],[pledged]]/Table1[[#This Row],[backers_count]]</f>
        <v>108.48484848484848</v>
      </c>
      <c r="Q1033" s="4" t="str">
        <f>MID(Table1[[#This Row],[Category and Sub-Category]],SEARCH("/", N1033) +1, 20)</f>
        <v>electronic music</v>
      </c>
      <c r="R1033" s="4" t="str">
        <f t="shared" si="32"/>
        <v>music</v>
      </c>
      <c r="S1033" s="14">
        <f>Table1[[#This Row],[Date Ended Conversion]]+Table1[[#This Row],[Date Ended Conversion]]</f>
        <v>84709.528009259258</v>
      </c>
      <c r="T1033" s="14">
        <f t="shared" si="33"/>
        <v>42354.764004629629</v>
      </c>
    </row>
    <row r="1034" spans="1:20" ht="36" hidden="1" x14ac:dyDescent="0.6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>(Table1[[#This Row],[pledged]]/Table1[[#This Row],[goal]])*100</f>
        <v>108.49703703703703</v>
      </c>
      <c r="P1034" s="9">
        <f>Table1[[#This Row],[pledged]]/Table1[[#This Row],[backers_count]]</f>
        <v>61.029583333333335</v>
      </c>
      <c r="Q1034" s="4" t="str">
        <f>MID(Table1[[#This Row],[Category and Sub-Category]],SEARCH("/", N1034) +1, 20)</f>
        <v>electronic music</v>
      </c>
      <c r="R1034" s="4" t="str">
        <f t="shared" si="32"/>
        <v>music</v>
      </c>
      <c r="S1034" s="14">
        <f>Table1[[#This Row],[Date Ended Conversion]]+Table1[[#This Row],[Date Ended Conversion]]</f>
        <v>85089.333912037036</v>
      </c>
      <c r="T1034" s="14">
        <f t="shared" si="33"/>
        <v>42544.666956018518</v>
      </c>
    </row>
    <row r="1035" spans="1:20" ht="72" hidden="1" x14ac:dyDescent="0.6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>(Table1[[#This Row],[pledged]]/Table1[[#This Row],[goal]])*100</f>
        <v>102.86144578313252</v>
      </c>
      <c r="P1035" s="9">
        <f>Table1[[#This Row],[pledged]]/Table1[[#This Row],[backers_count]]</f>
        <v>50.592592592592595</v>
      </c>
      <c r="Q1035" s="4" t="str">
        <f>MID(Table1[[#This Row],[Category and Sub-Category]],SEARCH("/", N1035) +1, 20)</f>
        <v>electronic music</v>
      </c>
      <c r="R1035" s="4" t="str">
        <f t="shared" si="32"/>
        <v>music</v>
      </c>
      <c r="S1035" s="14">
        <f>Table1[[#This Row],[Date Ended Conversion]]+Table1[[#This Row],[Date Ended Conversion]]</f>
        <v>85433.464814814826</v>
      </c>
      <c r="T1035" s="14">
        <f t="shared" si="33"/>
        <v>42716.732407407413</v>
      </c>
    </row>
    <row r="1036" spans="1:20" ht="72" hidden="1" x14ac:dyDescent="0.6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>(Table1[[#This Row],[pledged]]/Table1[[#This Row],[goal]])*100</f>
        <v>130.0018</v>
      </c>
      <c r="P1036" s="9">
        <f>Table1[[#This Row],[pledged]]/Table1[[#This Row],[backers_count]]</f>
        <v>39.157168674698795</v>
      </c>
      <c r="Q1036" s="4" t="str">
        <f>MID(Table1[[#This Row],[Category and Sub-Category]],SEARCH("/", N1036) +1, 20)</f>
        <v>electronic music</v>
      </c>
      <c r="R1036" s="4" t="str">
        <f t="shared" si="32"/>
        <v>music</v>
      </c>
      <c r="S1036" s="14">
        <f>Table1[[#This Row],[Date Ended Conversion]]+Table1[[#This Row],[Date Ended Conversion]]</f>
        <v>85174.33194444445</v>
      </c>
      <c r="T1036" s="14">
        <f t="shared" si="33"/>
        <v>42587.165972222225</v>
      </c>
    </row>
    <row r="1037" spans="1:20" ht="72" hidden="1" x14ac:dyDescent="0.6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>(Table1[[#This Row],[pledged]]/Table1[[#This Row],[goal]])*100</f>
        <v>107.65217391304347</v>
      </c>
      <c r="P1037" s="9">
        <f>Table1[[#This Row],[pledged]]/Table1[[#This Row],[backers_count]]</f>
        <v>65.15789473684211</v>
      </c>
      <c r="Q1037" s="4" t="str">
        <f>MID(Table1[[#This Row],[Category and Sub-Category]],SEARCH("/", N1037) +1, 20)</f>
        <v>electronic music</v>
      </c>
      <c r="R1037" s="4" t="str">
        <f t="shared" si="32"/>
        <v>music</v>
      </c>
      <c r="S1037" s="14">
        <f>Table1[[#This Row],[Date Ended Conversion]]+Table1[[#This Row],[Date Ended Conversion]]</f>
        <v>84093.282870370371</v>
      </c>
      <c r="T1037" s="14">
        <f t="shared" si="33"/>
        <v>42046.641435185185</v>
      </c>
    </row>
    <row r="1038" spans="1:20" ht="54" hidden="1" x14ac:dyDescent="0.6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>(Table1[[#This Row],[pledged]]/Table1[[#This Row],[goal]])*100</f>
        <v>112.36044444444444</v>
      </c>
      <c r="P1038" s="9">
        <f>Table1[[#This Row],[pledged]]/Table1[[#This Row],[backers_count]]</f>
        <v>23.963127962085309</v>
      </c>
      <c r="Q1038" s="4" t="str">
        <f>MID(Table1[[#This Row],[Category and Sub-Category]],SEARCH("/", N1038) +1, 20)</f>
        <v>electronic music</v>
      </c>
      <c r="R1038" s="4" t="str">
        <f t="shared" si="32"/>
        <v>music</v>
      </c>
      <c r="S1038" s="14">
        <f>Table1[[#This Row],[Date Ended Conversion]]+Table1[[#This Row],[Date Ended Conversion]]</f>
        <v>82562.666666666672</v>
      </c>
      <c r="T1038" s="14">
        <f t="shared" si="33"/>
        <v>41281.333333333336</v>
      </c>
    </row>
    <row r="1039" spans="1:20" ht="72" hidden="1" x14ac:dyDescent="0.6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>(Table1[[#This Row],[pledged]]/Table1[[#This Row],[goal]])*100</f>
        <v>102.1</v>
      </c>
      <c r="P1039" s="9">
        <f>Table1[[#This Row],[pledged]]/Table1[[#This Row],[backers_count]]</f>
        <v>48.61904761904762</v>
      </c>
      <c r="Q1039" s="4" t="str">
        <f>MID(Table1[[#This Row],[Category and Sub-Category]],SEARCH("/", N1039) +1, 20)</f>
        <v>electronic music</v>
      </c>
      <c r="R1039" s="4" t="str">
        <f t="shared" si="32"/>
        <v>music</v>
      </c>
      <c r="S1039" s="14">
        <f>Table1[[#This Row],[Date Ended Conversion]]+Table1[[#This Row],[Date Ended Conversion]]</f>
        <v>84284.416666666657</v>
      </c>
      <c r="T1039" s="14">
        <f t="shared" si="33"/>
        <v>42142.208333333328</v>
      </c>
    </row>
    <row r="1040" spans="1:20" ht="72" hidden="1" x14ac:dyDescent="0.6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>(Table1[[#This Row],[pledged]]/Table1[[#This Row],[goal]])*100</f>
        <v>145.33333333333334</v>
      </c>
      <c r="P1040" s="9">
        <f>Table1[[#This Row],[pledged]]/Table1[[#This Row],[backers_count]]</f>
        <v>35.73770491803279</v>
      </c>
      <c r="Q1040" s="4" t="str">
        <f>MID(Table1[[#This Row],[Category and Sub-Category]],SEARCH("/", N1040) +1, 20)</f>
        <v>electronic music</v>
      </c>
      <c r="R1040" s="4" t="str">
        <f t="shared" si="32"/>
        <v>music</v>
      </c>
      <c r="S1040" s="14">
        <f>Table1[[#This Row],[Date Ended Conversion]]+Table1[[#This Row],[Date Ended Conversion]]</f>
        <v>84896.380162037036</v>
      </c>
      <c r="T1040" s="14">
        <f t="shared" si="33"/>
        <v>42448.190081018518</v>
      </c>
    </row>
    <row r="1041" spans="1:20" ht="72" hidden="1" x14ac:dyDescent="0.6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>(Table1[[#This Row],[pledged]]/Table1[[#This Row],[goal]])*100</f>
        <v>128.19999999999999</v>
      </c>
      <c r="P1041" s="9">
        <f>Table1[[#This Row],[pledged]]/Table1[[#This Row],[backers_count]]</f>
        <v>21.366666666666667</v>
      </c>
      <c r="Q1041" s="4" t="str">
        <f>MID(Table1[[#This Row],[Category and Sub-Category]],SEARCH("/", N1041) +1, 20)</f>
        <v>electronic music</v>
      </c>
      <c r="R1041" s="4" t="str">
        <f t="shared" si="32"/>
        <v>music</v>
      </c>
      <c r="S1041" s="14">
        <f>Table1[[#This Row],[Date Ended Conversion]]+Table1[[#This Row],[Date Ended Conversion]]</f>
        <v>85434.665277777778</v>
      </c>
      <c r="T1041" s="14">
        <f t="shared" si="33"/>
        <v>42717.332638888889</v>
      </c>
    </row>
    <row r="1042" spans="1:20" ht="72" hidden="1" x14ac:dyDescent="0.6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>(Table1[[#This Row],[pledged]]/Table1[[#This Row],[goal]])*100</f>
        <v>0.29411764705882354</v>
      </c>
      <c r="P1042" s="9">
        <f>Table1[[#This Row],[pledged]]/Table1[[#This Row],[backers_count]]</f>
        <v>250</v>
      </c>
      <c r="Q1042" s="4" t="str">
        <f>MID(Table1[[#This Row],[Category and Sub-Category]],SEARCH("/", N1042) +1, 20)</f>
        <v>audio</v>
      </c>
      <c r="R1042" s="4" t="str">
        <f t="shared" si="32"/>
        <v>journalism</v>
      </c>
      <c r="S1042" s="14">
        <f>Table1[[#This Row],[Date Ended Conversion]]+Table1[[#This Row],[Date Ended Conversion]]</f>
        <v>85219.416874999995</v>
      </c>
      <c r="T1042" s="14">
        <f t="shared" si="33"/>
        <v>42609.708437499998</v>
      </c>
    </row>
    <row r="1043" spans="1:20" ht="54" hidden="1" x14ac:dyDescent="0.6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>(Table1[[#This Row],[pledged]]/Table1[[#This Row],[goal]])*100</f>
        <v>0</v>
      </c>
      <c r="P1043" s="9" t="e">
        <f>Table1[[#This Row],[pledged]]/Table1[[#This Row],[backers_count]]</f>
        <v>#DIV/0!</v>
      </c>
      <c r="Q1043" s="4" t="str">
        <f>MID(Table1[[#This Row],[Category and Sub-Category]],SEARCH("/", N1043) +1, 20)</f>
        <v>audio</v>
      </c>
      <c r="R1043" s="4" t="str">
        <f t="shared" si="32"/>
        <v>journalism</v>
      </c>
      <c r="S1043" s="14">
        <f>Table1[[#This Row],[Date Ended Conversion]]+Table1[[#This Row],[Date Ended Conversion]]</f>
        <v>83702.120185185195</v>
      </c>
      <c r="T1043" s="14">
        <f t="shared" si="33"/>
        <v>41851.060092592597</v>
      </c>
    </row>
    <row r="1044" spans="1:20" ht="72" hidden="1" x14ac:dyDescent="0.6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>(Table1[[#This Row],[pledged]]/Table1[[#This Row],[goal]])*100</f>
        <v>1.5384615384615385</v>
      </c>
      <c r="P1044" s="9">
        <f>Table1[[#This Row],[pledged]]/Table1[[#This Row],[backers_count]]</f>
        <v>10</v>
      </c>
      <c r="Q1044" s="4" t="str">
        <f>MID(Table1[[#This Row],[Category and Sub-Category]],SEARCH("/", N1044) +1, 20)</f>
        <v>audio</v>
      </c>
      <c r="R1044" s="4" t="str">
        <f t="shared" si="32"/>
        <v>journalism</v>
      </c>
      <c r="S1044" s="14">
        <f>Table1[[#This Row],[Date Ended Conversion]]+Table1[[#This Row],[Date Ended Conversion]]</f>
        <v>83788.833333333328</v>
      </c>
      <c r="T1044" s="14">
        <f t="shared" si="33"/>
        <v>41894.416666666664</v>
      </c>
    </row>
    <row r="1045" spans="1:20" ht="54" hidden="1" x14ac:dyDescent="0.6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>(Table1[[#This Row],[pledged]]/Table1[[#This Row],[goal]])*100</f>
        <v>8.5370000000000008</v>
      </c>
      <c r="P1045" s="9">
        <f>Table1[[#This Row],[pledged]]/Table1[[#This Row],[backers_count]]</f>
        <v>29.236301369863014</v>
      </c>
      <c r="Q1045" s="4" t="str">
        <f>MID(Table1[[#This Row],[Category and Sub-Category]],SEARCH("/", N1045) +1, 20)</f>
        <v>audio</v>
      </c>
      <c r="R1045" s="4" t="str">
        <f t="shared" si="32"/>
        <v>journalism</v>
      </c>
      <c r="S1045" s="14">
        <f>Table1[[#This Row],[Date Ended Conversion]]+Table1[[#This Row],[Date Ended Conversion]]</f>
        <v>84288.505902777775</v>
      </c>
      <c r="T1045" s="14">
        <f t="shared" si="33"/>
        <v>42144.252951388888</v>
      </c>
    </row>
    <row r="1046" spans="1:20" ht="90" hidden="1" x14ac:dyDescent="0.6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>(Table1[[#This Row],[pledged]]/Table1[[#This Row],[goal]])*100</f>
        <v>8.5714285714285715E-2</v>
      </c>
      <c r="P1046" s="9">
        <f>Table1[[#This Row],[pledged]]/Table1[[#This Row],[backers_count]]</f>
        <v>3</v>
      </c>
      <c r="Q1046" s="4" t="str">
        <f>MID(Table1[[#This Row],[Category and Sub-Category]],SEARCH("/", N1046) +1, 20)</f>
        <v>audio</v>
      </c>
      <c r="R1046" s="4" t="str">
        <f t="shared" si="32"/>
        <v>journalism</v>
      </c>
      <c r="S1046" s="14">
        <f>Table1[[#This Row],[Date Ended Conversion]]+Table1[[#This Row],[Date Ended Conversion]]</f>
        <v>84137.704166666663</v>
      </c>
      <c r="T1046" s="14">
        <f t="shared" si="33"/>
        <v>42068.852083333331</v>
      </c>
    </row>
    <row r="1047" spans="1:20" ht="72" hidden="1" x14ac:dyDescent="0.6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>(Table1[[#This Row],[pledged]]/Table1[[#This Row],[goal]])*100</f>
        <v>2.6599999999999997</v>
      </c>
      <c r="P1047" s="9">
        <f>Table1[[#This Row],[pledged]]/Table1[[#This Row],[backers_count]]</f>
        <v>33.25</v>
      </c>
      <c r="Q1047" s="4" t="str">
        <f>MID(Table1[[#This Row],[Category and Sub-Category]],SEARCH("/", N1047) +1, 20)</f>
        <v>audio</v>
      </c>
      <c r="R1047" s="4" t="str">
        <f t="shared" si="32"/>
        <v>journalism</v>
      </c>
      <c r="S1047" s="14">
        <f>Table1[[#This Row],[Date Ended Conversion]]+Table1[[#This Row],[Date Ended Conversion]]</f>
        <v>83749.748842592599</v>
      </c>
      <c r="T1047" s="14">
        <f t="shared" si="33"/>
        <v>41874.874421296299</v>
      </c>
    </row>
    <row r="1048" spans="1:20" ht="72" hidden="1" x14ac:dyDescent="0.6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>(Table1[[#This Row],[pledged]]/Table1[[#This Row],[goal]])*100</f>
        <v>0</v>
      </c>
      <c r="P1048" s="9" t="e">
        <f>Table1[[#This Row],[pledged]]/Table1[[#This Row],[backers_count]]</f>
        <v>#DIV/0!</v>
      </c>
      <c r="Q1048" s="4" t="str">
        <f>MID(Table1[[#This Row],[Category and Sub-Category]],SEARCH("/", N1048) +1, 20)</f>
        <v>audio</v>
      </c>
      <c r="R1048" s="4" t="str">
        <f t="shared" si="32"/>
        <v>journalism</v>
      </c>
      <c r="S1048" s="14">
        <f>Table1[[#This Row],[Date Ended Conversion]]+Table1[[#This Row],[Date Ended Conversion]]</f>
        <v>84729.702777777769</v>
      </c>
      <c r="T1048" s="14">
        <f t="shared" si="33"/>
        <v>42364.851388888885</v>
      </c>
    </row>
    <row r="1049" spans="1:20" ht="72" hidden="1" x14ac:dyDescent="0.6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>(Table1[[#This Row],[pledged]]/Table1[[#This Row],[goal]])*100</f>
        <v>0.05</v>
      </c>
      <c r="P1049" s="9">
        <f>Table1[[#This Row],[pledged]]/Table1[[#This Row],[backers_count]]</f>
        <v>1</v>
      </c>
      <c r="Q1049" s="4" t="str">
        <f>MID(Table1[[#This Row],[Category and Sub-Category]],SEARCH("/", N1049) +1, 20)</f>
        <v>audio</v>
      </c>
      <c r="R1049" s="4" t="str">
        <f t="shared" si="32"/>
        <v>journalism</v>
      </c>
      <c r="S1049" s="14">
        <f>Table1[[#This Row],[Date Ended Conversion]]+Table1[[#This Row],[Date Ended Conversion]]</f>
        <v>83897.720254629632</v>
      </c>
      <c r="T1049" s="14">
        <f t="shared" si="33"/>
        <v>41948.860127314816</v>
      </c>
    </row>
    <row r="1050" spans="1:20" ht="72" hidden="1" x14ac:dyDescent="0.6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>(Table1[[#This Row],[pledged]]/Table1[[#This Row],[goal]])*100</f>
        <v>1.4133333333333333</v>
      </c>
      <c r="P1050" s="9">
        <f>Table1[[#This Row],[pledged]]/Table1[[#This Row],[backers_count]]</f>
        <v>53</v>
      </c>
      <c r="Q1050" s="4" t="str">
        <f>MID(Table1[[#This Row],[Category and Sub-Category]],SEARCH("/", N1050) +1, 20)</f>
        <v>audio</v>
      </c>
      <c r="R1050" s="4" t="str">
        <f t="shared" si="32"/>
        <v>journalism</v>
      </c>
      <c r="S1050" s="14">
        <f>Table1[[#This Row],[Date Ended Conversion]]+Table1[[#This Row],[Date Ended Conversion]]</f>
        <v>85276.106226851844</v>
      </c>
      <c r="T1050" s="14">
        <f t="shared" si="33"/>
        <v>42638.053113425922</v>
      </c>
    </row>
    <row r="1051" spans="1:20" ht="18" hidden="1" x14ac:dyDescent="0.6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>(Table1[[#This Row],[pledged]]/Table1[[#This Row],[goal]])*100</f>
        <v>0</v>
      </c>
      <c r="P1051" s="9" t="e">
        <f>Table1[[#This Row],[pledged]]/Table1[[#This Row],[backers_count]]</f>
        <v>#DIV/0!</v>
      </c>
      <c r="Q1051" s="4" t="str">
        <f>MID(Table1[[#This Row],[Category and Sub-Category]],SEARCH("/", N1051) +1, 20)</f>
        <v>audio</v>
      </c>
      <c r="R1051" s="4" t="str">
        <f t="shared" si="32"/>
        <v>journalism</v>
      </c>
      <c r="S1051" s="14">
        <f>Table1[[#This Row],[Date Ended Conversion]]+Table1[[#This Row],[Date Ended Conversion]]</f>
        <v>84824.862152777787</v>
      </c>
      <c r="T1051" s="14">
        <f t="shared" si="33"/>
        <v>42412.431076388893</v>
      </c>
    </row>
    <row r="1052" spans="1:20" ht="36" hidden="1" x14ac:dyDescent="0.6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>(Table1[[#This Row],[pledged]]/Table1[[#This Row],[goal]])*100</f>
        <v>0</v>
      </c>
      <c r="P1052" s="9" t="e">
        <f>Table1[[#This Row],[pledged]]/Table1[[#This Row],[backers_count]]</f>
        <v>#DIV/0!</v>
      </c>
      <c r="Q1052" s="4" t="str">
        <f>MID(Table1[[#This Row],[Category and Sub-Category]],SEARCH("/", N1052) +1, 20)</f>
        <v>audio</v>
      </c>
      <c r="R1052" s="4" t="str">
        <f t="shared" si="32"/>
        <v>journalism</v>
      </c>
      <c r="S1052" s="14">
        <f>Table1[[#This Row],[Date Ended Conversion]]+Table1[[#This Row],[Date Ended Conversion]]</f>
        <v>84523.594375000001</v>
      </c>
      <c r="T1052" s="14">
        <f t="shared" si="33"/>
        <v>42261.7971875</v>
      </c>
    </row>
    <row r="1053" spans="1:20" ht="72" hidden="1" x14ac:dyDescent="0.6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>(Table1[[#This Row],[pledged]]/Table1[[#This Row],[goal]])*100</f>
        <v>0</v>
      </c>
      <c r="P1053" s="9" t="e">
        <f>Table1[[#This Row],[pledged]]/Table1[[#This Row],[backers_count]]</f>
        <v>#DIV/0!</v>
      </c>
      <c r="Q1053" s="4" t="str">
        <f>MID(Table1[[#This Row],[Category and Sub-Category]],SEARCH("/", N1053) +1, 20)</f>
        <v>audio</v>
      </c>
      <c r="R1053" s="4" t="str">
        <f t="shared" si="32"/>
        <v>journalism</v>
      </c>
      <c r="S1053" s="14">
        <f>Table1[[#This Row],[Date Ended Conversion]]+Table1[[#This Row],[Date Ended Conversion]]</f>
        <v>83756.028356481489</v>
      </c>
      <c r="T1053" s="14">
        <f t="shared" si="33"/>
        <v>41878.014178240745</v>
      </c>
    </row>
    <row r="1054" spans="1:20" ht="90" hidden="1" x14ac:dyDescent="0.6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>(Table1[[#This Row],[pledged]]/Table1[[#This Row],[goal]])*100</f>
        <v>0</v>
      </c>
      <c r="P1054" s="9" t="e">
        <f>Table1[[#This Row],[pledged]]/Table1[[#This Row],[backers_count]]</f>
        <v>#DIV/0!</v>
      </c>
      <c r="Q1054" s="4" t="str">
        <f>MID(Table1[[#This Row],[Category and Sub-Category]],SEARCH("/", N1054) +1, 20)</f>
        <v>audio</v>
      </c>
      <c r="R1054" s="4" t="str">
        <f t="shared" si="32"/>
        <v>journalism</v>
      </c>
      <c r="S1054" s="14">
        <f>Table1[[#This Row],[Date Ended Conversion]]+Table1[[#This Row],[Date Ended Conversion]]</f>
        <v>85055.679166666669</v>
      </c>
      <c r="T1054" s="14">
        <f t="shared" si="33"/>
        <v>42527.839583333334</v>
      </c>
    </row>
    <row r="1055" spans="1:20" ht="72" hidden="1" x14ac:dyDescent="0.6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>(Table1[[#This Row],[pledged]]/Table1[[#This Row],[goal]])*100</f>
        <v>1</v>
      </c>
      <c r="P1055" s="9">
        <f>Table1[[#This Row],[pledged]]/Table1[[#This Row],[backers_count]]</f>
        <v>15</v>
      </c>
      <c r="Q1055" s="4" t="str">
        <f>MID(Table1[[#This Row],[Category and Sub-Category]],SEARCH("/", N1055) +1, 20)</f>
        <v>audio</v>
      </c>
      <c r="R1055" s="4" t="str">
        <f t="shared" si="32"/>
        <v>journalism</v>
      </c>
      <c r="S1055" s="14">
        <f>Table1[[#This Row],[Date Ended Conversion]]+Table1[[#This Row],[Date Ended Conversion]]</f>
        <v>85600.345648148155</v>
      </c>
      <c r="T1055" s="14">
        <f t="shared" si="33"/>
        <v>42800.172824074078</v>
      </c>
    </row>
    <row r="1056" spans="1:20" ht="72" hidden="1" x14ac:dyDescent="0.6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>(Table1[[#This Row],[pledged]]/Table1[[#This Row],[goal]])*100</f>
        <v>0</v>
      </c>
      <c r="P1056" s="9" t="e">
        <f>Table1[[#This Row],[pledged]]/Table1[[#This Row],[backers_count]]</f>
        <v>#DIV/0!</v>
      </c>
      <c r="Q1056" s="4" t="str">
        <f>MID(Table1[[#This Row],[Category and Sub-Category]],SEARCH("/", N1056) +1, 20)</f>
        <v>audio</v>
      </c>
      <c r="R1056" s="4" t="str">
        <f t="shared" si="32"/>
        <v>journalism</v>
      </c>
      <c r="S1056" s="14">
        <f>Table1[[#This Row],[Date Ended Conversion]]+Table1[[#This Row],[Date Ended Conversion]]</f>
        <v>83723.833333333328</v>
      </c>
      <c r="T1056" s="14">
        <f t="shared" si="33"/>
        <v>41861.916666666664</v>
      </c>
    </row>
    <row r="1057" spans="1:20" ht="72" hidden="1" x14ac:dyDescent="0.6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>(Table1[[#This Row],[pledged]]/Table1[[#This Row],[goal]])*100</f>
        <v>0</v>
      </c>
      <c r="P1057" s="9" t="e">
        <f>Table1[[#This Row],[pledged]]/Table1[[#This Row],[backers_count]]</f>
        <v>#DIV/0!</v>
      </c>
      <c r="Q1057" s="4" t="str">
        <f>MID(Table1[[#This Row],[Category and Sub-Category]],SEARCH("/", N1057) +1, 20)</f>
        <v>audio</v>
      </c>
      <c r="R1057" s="4" t="str">
        <f t="shared" si="32"/>
        <v>journalism</v>
      </c>
      <c r="S1057" s="14">
        <f>Table1[[#This Row],[Date Ended Conversion]]+Table1[[#This Row],[Date Ended Conversion]]</f>
        <v>84873.984837962955</v>
      </c>
      <c r="T1057" s="14">
        <f t="shared" si="33"/>
        <v>42436.992418981477</v>
      </c>
    </row>
    <row r="1058" spans="1:20" ht="72" hidden="1" x14ac:dyDescent="0.6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>(Table1[[#This Row],[pledged]]/Table1[[#This Row],[goal]])*100</f>
        <v>0</v>
      </c>
      <c r="P1058" s="9" t="e">
        <f>Table1[[#This Row],[pledged]]/Table1[[#This Row],[backers_count]]</f>
        <v>#DIV/0!</v>
      </c>
      <c r="Q1058" s="4" t="str">
        <f>MID(Table1[[#This Row],[Category and Sub-Category]],SEARCH("/", N1058) +1, 20)</f>
        <v>audio</v>
      </c>
      <c r="R1058" s="4" t="str">
        <f t="shared" si="32"/>
        <v>journalism</v>
      </c>
      <c r="S1058" s="14">
        <f>Table1[[#This Row],[Date Ended Conversion]]+Table1[[#This Row],[Date Ended Conversion]]</f>
        <v>84237.355949074088</v>
      </c>
      <c r="T1058" s="14">
        <f t="shared" si="33"/>
        <v>42118.677974537044</v>
      </c>
    </row>
    <row r="1059" spans="1:20" ht="54" hidden="1" x14ac:dyDescent="0.6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>(Table1[[#This Row],[pledged]]/Table1[[#This Row],[goal]])*100</f>
        <v>0</v>
      </c>
      <c r="P1059" s="9" t="e">
        <f>Table1[[#This Row],[pledged]]/Table1[[#This Row],[backers_count]]</f>
        <v>#DIV/0!</v>
      </c>
      <c r="Q1059" s="4" t="str">
        <f>MID(Table1[[#This Row],[Category and Sub-Category]],SEARCH("/", N1059) +1, 20)</f>
        <v>audio</v>
      </c>
      <c r="R1059" s="4" t="str">
        <f t="shared" si="32"/>
        <v>journalism</v>
      </c>
      <c r="S1059" s="14">
        <f>Table1[[#This Row],[Date Ended Conversion]]+Table1[[#This Row],[Date Ended Conversion]]</f>
        <v>85417.825995370367</v>
      </c>
      <c r="T1059" s="14">
        <f t="shared" si="33"/>
        <v>42708.912997685184</v>
      </c>
    </row>
    <row r="1060" spans="1:20" ht="72" hidden="1" x14ac:dyDescent="0.6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>(Table1[[#This Row],[pledged]]/Table1[[#This Row],[goal]])*100</f>
        <v>0</v>
      </c>
      <c r="P1060" s="9" t="e">
        <f>Table1[[#This Row],[pledged]]/Table1[[#This Row],[backers_count]]</f>
        <v>#DIV/0!</v>
      </c>
      <c r="Q1060" s="4" t="str">
        <f>MID(Table1[[#This Row],[Category and Sub-Category]],SEARCH("/", N1060) +1, 20)</f>
        <v>audio</v>
      </c>
      <c r="R1060" s="4" t="str">
        <f t="shared" si="32"/>
        <v>journalism</v>
      </c>
      <c r="S1060" s="14">
        <f>Table1[[#This Row],[Date Ended Conversion]]+Table1[[#This Row],[Date Ended Conversion]]</f>
        <v>84178</v>
      </c>
      <c r="T1060" s="14">
        <f t="shared" si="33"/>
        <v>42089</v>
      </c>
    </row>
    <row r="1061" spans="1:20" ht="18" hidden="1" x14ac:dyDescent="0.6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>(Table1[[#This Row],[pledged]]/Table1[[#This Row],[goal]])*100</f>
        <v>0</v>
      </c>
      <c r="P1061" s="9" t="e">
        <f>Table1[[#This Row],[pledged]]/Table1[[#This Row],[backers_count]]</f>
        <v>#DIV/0!</v>
      </c>
      <c r="Q1061" s="4" t="str">
        <f>MID(Table1[[#This Row],[Category and Sub-Category]],SEARCH("/", N1061) +1, 20)</f>
        <v>audio</v>
      </c>
      <c r="R1061" s="4" t="str">
        <f t="shared" si="32"/>
        <v>journalism</v>
      </c>
      <c r="S1061" s="14">
        <f>Table1[[#This Row],[Date Ended Conversion]]+Table1[[#This Row],[Date Ended Conversion]]</f>
        <v>84153.496666666673</v>
      </c>
      <c r="T1061" s="14">
        <f t="shared" si="33"/>
        <v>42076.748333333337</v>
      </c>
    </row>
    <row r="1062" spans="1:20" ht="72" hidden="1" x14ac:dyDescent="0.6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>(Table1[[#This Row],[pledged]]/Table1[[#This Row],[goal]])*100</f>
        <v>1</v>
      </c>
      <c r="P1062" s="9">
        <f>Table1[[#This Row],[pledged]]/Table1[[#This Row],[backers_count]]</f>
        <v>50</v>
      </c>
      <c r="Q1062" s="4" t="str">
        <f>MID(Table1[[#This Row],[Category and Sub-Category]],SEARCH("/", N1062) +1, 20)</f>
        <v>audio</v>
      </c>
      <c r="R1062" s="4" t="str">
        <f t="shared" si="32"/>
        <v>journalism</v>
      </c>
      <c r="S1062" s="14">
        <f>Table1[[#This Row],[Date Ended Conversion]]+Table1[[#This Row],[Date Ended Conversion]]</f>
        <v>84219.826226851845</v>
      </c>
      <c r="T1062" s="14">
        <f t="shared" si="33"/>
        <v>42109.913113425922</v>
      </c>
    </row>
    <row r="1063" spans="1:20" ht="54" hidden="1" x14ac:dyDescent="0.6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>(Table1[[#This Row],[pledged]]/Table1[[#This Row],[goal]])*100</f>
        <v>0</v>
      </c>
      <c r="P1063" s="9" t="e">
        <f>Table1[[#This Row],[pledged]]/Table1[[#This Row],[backers_count]]</f>
        <v>#DIV/0!</v>
      </c>
      <c r="Q1063" s="4" t="str">
        <f>MID(Table1[[#This Row],[Category and Sub-Category]],SEARCH("/", N1063) +1, 20)</f>
        <v>audio</v>
      </c>
      <c r="R1063" s="4" t="str">
        <f t="shared" si="32"/>
        <v>journalism</v>
      </c>
      <c r="S1063" s="14">
        <f>Table1[[#This Row],[Date Ended Conversion]]+Table1[[#This Row],[Date Ended Conversion]]</f>
        <v>84984.083333333343</v>
      </c>
      <c r="T1063" s="14">
        <f t="shared" si="33"/>
        <v>42492.041666666672</v>
      </c>
    </row>
    <row r="1064" spans="1:20" ht="36" hidden="1" x14ac:dyDescent="0.6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>(Table1[[#This Row],[pledged]]/Table1[[#This Row],[goal]])*100</f>
        <v>95.477386934673376</v>
      </c>
      <c r="P1064" s="9">
        <f>Table1[[#This Row],[pledged]]/Table1[[#This Row],[backers_count]]</f>
        <v>47.5</v>
      </c>
      <c r="Q1064" s="4" t="str">
        <f>MID(Table1[[#This Row],[Category and Sub-Category]],SEARCH("/", N1064) +1, 20)</f>
        <v>audio</v>
      </c>
      <c r="R1064" s="4" t="str">
        <f t="shared" si="32"/>
        <v>journalism</v>
      </c>
      <c r="S1064" s="14">
        <f>Table1[[#This Row],[Date Ended Conversion]]+Table1[[#This Row],[Date Ended Conversion]]</f>
        <v>85127.614375000005</v>
      </c>
      <c r="T1064" s="14">
        <f t="shared" si="33"/>
        <v>42563.807187500002</v>
      </c>
    </row>
    <row r="1065" spans="1:20" ht="90" hidden="1" x14ac:dyDescent="0.6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>(Table1[[#This Row],[pledged]]/Table1[[#This Row],[goal]])*100</f>
        <v>0</v>
      </c>
      <c r="P1065" s="9" t="e">
        <f>Table1[[#This Row],[pledged]]/Table1[[#This Row],[backers_count]]</f>
        <v>#DIV/0!</v>
      </c>
      <c r="Q1065" s="4" t="str">
        <f>MID(Table1[[#This Row],[Category and Sub-Category]],SEARCH("/", N1065) +1, 20)</f>
        <v>audio</v>
      </c>
      <c r="R1065" s="4" t="str">
        <f t="shared" si="32"/>
        <v>journalism</v>
      </c>
      <c r="S1065" s="14">
        <f>Table1[[#This Row],[Date Ended Conversion]]+Table1[[#This Row],[Date Ended Conversion]]</f>
        <v>85226.061620370368</v>
      </c>
      <c r="T1065" s="14">
        <f t="shared" si="33"/>
        <v>42613.030810185184</v>
      </c>
    </row>
    <row r="1066" spans="1:20" ht="72" hidden="1" x14ac:dyDescent="0.6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>(Table1[[#This Row],[pledged]]/Table1[[#This Row],[goal]])*100</f>
        <v>8.974444444444444</v>
      </c>
      <c r="P1066" s="9">
        <f>Table1[[#This Row],[pledged]]/Table1[[#This Row],[backers_count]]</f>
        <v>65.666666666666671</v>
      </c>
      <c r="Q1066" s="4" t="str">
        <f>MID(Table1[[#This Row],[Category and Sub-Category]],SEARCH("/", N1066) +1, 20)</f>
        <v>video games</v>
      </c>
      <c r="R1066" s="4" t="str">
        <f t="shared" si="32"/>
        <v>games</v>
      </c>
      <c r="S1066" s="14">
        <f>Table1[[#This Row],[Date Ended Conversion]]+Table1[[#This Row],[Date Ended Conversion]]</f>
        <v>82924.456087962957</v>
      </c>
      <c r="T1066" s="14">
        <f t="shared" si="33"/>
        <v>41462.228043981479</v>
      </c>
    </row>
    <row r="1067" spans="1:20" ht="72" hidden="1" x14ac:dyDescent="0.6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>(Table1[[#This Row],[pledged]]/Table1[[#This Row],[goal]])*100</f>
        <v>2.7</v>
      </c>
      <c r="P1067" s="9">
        <f>Table1[[#This Row],[pledged]]/Table1[[#This Row],[backers_count]]</f>
        <v>16.2</v>
      </c>
      <c r="Q1067" s="4" t="str">
        <f>MID(Table1[[#This Row],[Category and Sub-Category]],SEARCH("/", N1067) +1, 20)</f>
        <v>video games</v>
      </c>
      <c r="R1067" s="4" t="str">
        <f t="shared" si="32"/>
        <v>games</v>
      </c>
      <c r="S1067" s="14">
        <f>Table1[[#This Row],[Date Ended Conversion]]+Table1[[#This Row],[Date Ended Conversion]]</f>
        <v>83378.762083333335</v>
      </c>
      <c r="T1067" s="14">
        <f t="shared" si="33"/>
        <v>41689.381041666667</v>
      </c>
    </row>
    <row r="1068" spans="1:20" ht="72" hidden="1" x14ac:dyDescent="0.6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>(Table1[[#This Row],[pledged]]/Table1[[#This Row],[goal]])*100</f>
        <v>3.3673333333333333</v>
      </c>
      <c r="P1068" s="9">
        <f>Table1[[#This Row],[pledged]]/Table1[[#This Row],[backers_count]]</f>
        <v>34.128378378378379</v>
      </c>
      <c r="Q1068" s="4" t="str">
        <f>MID(Table1[[#This Row],[Category and Sub-Category]],SEARCH("/", N1068) +1, 20)</f>
        <v>video games</v>
      </c>
      <c r="R1068" s="4" t="str">
        <f t="shared" si="32"/>
        <v>games</v>
      </c>
      <c r="S1068" s="14">
        <f>Table1[[#This Row],[Date Ended Conversion]]+Table1[[#This Row],[Date Ended Conversion]]</f>
        <v>82981.925509259265</v>
      </c>
      <c r="T1068" s="14">
        <f t="shared" si="33"/>
        <v>41490.962754629632</v>
      </c>
    </row>
    <row r="1069" spans="1:20" ht="72" hidden="1" x14ac:dyDescent="0.6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>(Table1[[#This Row],[pledged]]/Table1[[#This Row],[goal]])*100</f>
        <v>26</v>
      </c>
      <c r="P1069" s="9">
        <f>Table1[[#This Row],[pledged]]/Table1[[#This Row],[backers_count]]</f>
        <v>13</v>
      </c>
      <c r="Q1069" s="4" t="str">
        <f>MID(Table1[[#This Row],[Category and Sub-Category]],SEARCH("/", N1069) +1, 20)</f>
        <v>video games</v>
      </c>
      <c r="R1069" s="4" t="str">
        <f t="shared" si="32"/>
        <v>games</v>
      </c>
      <c r="S1069" s="14">
        <f>Table1[[#This Row],[Date Ended Conversion]]+Table1[[#This Row],[Date Ended Conversion]]</f>
        <v>83259.711365740746</v>
      </c>
      <c r="T1069" s="14">
        <f t="shared" si="33"/>
        <v>41629.855682870373</v>
      </c>
    </row>
    <row r="1070" spans="1:20" ht="72" hidden="1" x14ac:dyDescent="0.6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>(Table1[[#This Row],[pledged]]/Table1[[#This Row],[goal]])*100</f>
        <v>0.15</v>
      </c>
      <c r="P1070" s="9">
        <f>Table1[[#This Row],[pledged]]/Table1[[#This Row],[backers_count]]</f>
        <v>11.25</v>
      </c>
      <c r="Q1070" s="4" t="str">
        <f>MID(Table1[[#This Row],[Category and Sub-Category]],SEARCH("/", N1070) +1, 20)</f>
        <v>video games</v>
      </c>
      <c r="R1070" s="4" t="str">
        <f t="shared" si="32"/>
        <v>games</v>
      </c>
      <c r="S1070" s="14">
        <f>Table1[[#This Row],[Date Ended Conversion]]+Table1[[#This Row],[Date Ended Conversion]]</f>
        <v>84940.658888888895</v>
      </c>
      <c r="T1070" s="14">
        <f t="shared" si="33"/>
        <v>42470.329444444447</v>
      </c>
    </row>
    <row r="1071" spans="1:20" ht="54" hidden="1" x14ac:dyDescent="0.6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>(Table1[[#This Row],[pledged]]/Table1[[#This Row],[goal]])*100</f>
        <v>38.636363636363633</v>
      </c>
      <c r="P1071" s="9">
        <f>Table1[[#This Row],[pledged]]/Table1[[#This Row],[backers_count]]</f>
        <v>40.476190476190474</v>
      </c>
      <c r="Q1071" s="4" t="str">
        <f>MID(Table1[[#This Row],[Category and Sub-Category]],SEARCH("/", N1071) +1, 20)</f>
        <v>video games</v>
      </c>
      <c r="R1071" s="4" t="str">
        <f t="shared" si="32"/>
        <v>games</v>
      </c>
      <c r="S1071" s="14">
        <f>Table1[[#This Row],[Date Ended Conversion]]+Table1[[#This Row],[Date Ended Conversion]]</f>
        <v>83208.543032407411</v>
      </c>
      <c r="T1071" s="14">
        <f t="shared" si="33"/>
        <v>41604.271516203706</v>
      </c>
    </row>
    <row r="1072" spans="1:20" ht="72" hidden="1" x14ac:dyDescent="0.6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>(Table1[[#This Row],[pledged]]/Table1[[#This Row],[goal]])*100</f>
        <v>0.70000000000000007</v>
      </c>
      <c r="P1072" s="9">
        <f>Table1[[#This Row],[pledged]]/Table1[[#This Row],[backers_count]]</f>
        <v>35</v>
      </c>
      <c r="Q1072" s="4" t="str">
        <f>MID(Table1[[#This Row],[Category and Sub-Category]],SEARCH("/", N1072) +1, 20)</f>
        <v>video games</v>
      </c>
      <c r="R1072" s="4" t="str">
        <f t="shared" si="32"/>
        <v>games</v>
      </c>
      <c r="S1072" s="14">
        <f>Table1[[#This Row],[Date Ended Conversion]]+Table1[[#This Row],[Date Ended Conversion]]</f>
        <v>82366.023657407408</v>
      </c>
      <c r="T1072" s="14">
        <f t="shared" si="33"/>
        <v>41183.011828703704</v>
      </c>
    </row>
    <row r="1073" spans="1:20" ht="72" hidden="1" x14ac:dyDescent="0.6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>(Table1[[#This Row],[pledged]]/Table1[[#This Row],[goal]])*100</f>
        <v>0</v>
      </c>
      <c r="P1073" s="9" t="e">
        <f>Table1[[#This Row],[pledged]]/Table1[[#This Row],[backers_count]]</f>
        <v>#DIV/0!</v>
      </c>
      <c r="Q1073" s="4" t="str">
        <f>MID(Table1[[#This Row],[Category and Sub-Category]],SEARCH("/", N1073) +1, 20)</f>
        <v>video games</v>
      </c>
      <c r="R1073" s="4" t="str">
        <f t="shared" si="32"/>
        <v>games</v>
      </c>
      <c r="S1073" s="14">
        <f>Table1[[#This Row],[Date Ended Conversion]]+Table1[[#This Row],[Date Ended Conversion]]</f>
        <v>84651.59011574075</v>
      </c>
      <c r="T1073" s="14">
        <f t="shared" si="33"/>
        <v>42325.795057870375</v>
      </c>
    </row>
    <row r="1074" spans="1:20" ht="72" hidden="1" x14ac:dyDescent="0.6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>(Table1[[#This Row],[pledged]]/Table1[[#This Row],[goal]])*100</f>
        <v>6.8000000000000005E-2</v>
      </c>
      <c r="P1074" s="9">
        <f>Table1[[#This Row],[pledged]]/Table1[[#This Row],[backers_count]]</f>
        <v>12.75</v>
      </c>
      <c r="Q1074" s="4" t="str">
        <f>MID(Table1[[#This Row],[Category and Sub-Category]],SEARCH("/", N1074) +1, 20)</f>
        <v>video games</v>
      </c>
      <c r="R1074" s="4" t="str">
        <f t="shared" si="32"/>
        <v>games</v>
      </c>
      <c r="S1074" s="14">
        <f>Table1[[#This Row],[Date Ended Conversion]]+Table1[[#This Row],[Date Ended Conversion]]</f>
        <v>83351.664282407408</v>
      </c>
      <c r="T1074" s="14">
        <f t="shared" si="33"/>
        <v>41675.832141203704</v>
      </c>
    </row>
    <row r="1075" spans="1:20" ht="54" hidden="1" x14ac:dyDescent="0.6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>(Table1[[#This Row],[pledged]]/Table1[[#This Row],[goal]])*100</f>
        <v>1.3333333333333335</v>
      </c>
      <c r="P1075" s="9">
        <f>Table1[[#This Row],[pledged]]/Table1[[#This Row],[backers_count]]</f>
        <v>10</v>
      </c>
      <c r="Q1075" s="4" t="str">
        <f>MID(Table1[[#This Row],[Category and Sub-Category]],SEARCH("/", N1075) +1, 20)</f>
        <v>video games</v>
      </c>
      <c r="R1075" s="4" t="str">
        <f t="shared" si="32"/>
        <v>games</v>
      </c>
      <c r="S1075" s="14">
        <f>Table1[[#This Row],[Date Ended Conversion]]+Table1[[#This Row],[Date Ended Conversion]]</f>
        <v>81665.929189814808</v>
      </c>
      <c r="T1075" s="14">
        <f t="shared" si="33"/>
        <v>40832.964594907404</v>
      </c>
    </row>
    <row r="1076" spans="1:20" ht="72" hidden="1" x14ac:dyDescent="0.6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>(Table1[[#This Row],[pledged]]/Table1[[#This Row],[goal]])*100</f>
        <v>6.3092592592592585</v>
      </c>
      <c r="P1076" s="9">
        <f>Table1[[#This Row],[pledged]]/Table1[[#This Row],[backers_count]]</f>
        <v>113.56666666666666</v>
      </c>
      <c r="Q1076" s="4" t="str">
        <f>MID(Table1[[#This Row],[Category and Sub-Category]],SEARCH("/", N1076) +1, 20)</f>
        <v>video games</v>
      </c>
      <c r="R1076" s="4" t="str">
        <f t="shared" si="32"/>
        <v>games</v>
      </c>
      <c r="S1076" s="14">
        <f>Table1[[#This Row],[Date Ended Conversion]]+Table1[[#This Row],[Date Ended Conversion]]</f>
        <v>83286.345949074079</v>
      </c>
      <c r="T1076" s="14">
        <f t="shared" si="33"/>
        <v>41643.172974537039</v>
      </c>
    </row>
    <row r="1077" spans="1:20" ht="54" hidden="1" x14ac:dyDescent="0.6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>(Table1[[#This Row],[pledged]]/Table1[[#This Row],[goal]])*100</f>
        <v>4.5</v>
      </c>
      <c r="P1077" s="9">
        <f>Table1[[#This Row],[pledged]]/Table1[[#This Row],[backers_count]]</f>
        <v>15</v>
      </c>
      <c r="Q1077" s="4" t="str">
        <f>MID(Table1[[#This Row],[Category and Sub-Category]],SEARCH("/", N1077) +1, 20)</f>
        <v>video games</v>
      </c>
      <c r="R1077" s="4" t="str">
        <f t="shared" si="32"/>
        <v>games</v>
      </c>
      <c r="S1077" s="14">
        <f>Table1[[#This Row],[Date Ended Conversion]]+Table1[[#This Row],[Date Ended Conversion]]</f>
        <v>82071.808240740735</v>
      </c>
      <c r="T1077" s="14">
        <f t="shared" si="33"/>
        <v>41035.904120370367</v>
      </c>
    </row>
    <row r="1078" spans="1:20" ht="72" hidden="1" x14ac:dyDescent="0.6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>(Table1[[#This Row],[pledged]]/Table1[[#This Row],[goal]])*100</f>
        <v>62.765333333333331</v>
      </c>
      <c r="P1078" s="9">
        <f>Table1[[#This Row],[pledged]]/Table1[[#This Row],[backers_count]]</f>
        <v>48.281025641025643</v>
      </c>
      <c r="Q1078" s="4" t="str">
        <f>MID(Table1[[#This Row],[Category and Sub-Category]],SEARCH("/", N1078) +1, 20)</f>
        <v>video games</v>
      </c>
      <c r="R1078" s="4" t="str">
        <f t="shared" si="32"/>
        <v>games</v>
      </c>
      <c r="S1078" s="14">
        <f>Table1[[#This Row],[Date Ended Conversion]]+Table1[[#This Row],[Date Ended Conversion]]</f>
        <v>83786.755787037036</v>
      </c>
      <c r="T1078" s="14">
        <f t="shared" si="33"/>
        <v>41893.377893518518</v>
      </c>
    </row>
    <row r="1079" spans="1:20" ht="72" hidden="1" x14ac:dyDescent="0.6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>(Table1[[#This Row],[pledged]]/Table1[[#This Row],[goal]])*100</f>
        <v>29.376000000000001</v>
      </c>
      <c r="P1079" s="9">
        <f>Table1[[#This Row],[pledged]]/Table1[[#This Row],[backers_count]]</f>
        <v>43.976047904191617</v>
      </c>
      <c r="Q1079" s="4" t="str">
        <f>MID(Table1[[#This Row],[Category and Sub-Category]],SEARCH("/", N1079) +1, 20)</f>
        <v>video games</v>
      </c>
      <c r="R1079" s="4" t="str">
        <f t="shared" si="32"/>
        <v>games</v>
      </c>
      <c r="S1079" s="14">
        <f>Table1[[#This Row],[Date Ended Conversion]]+Table1[[#This Row],[Date Ended Conversion]]</f>
        <v>84766.333587962959</v>
      </c>
      <c r="T1079" s="14">
        <f t="shared" si="33"/>
        <v>42383.16679398148</v>
      </c>
    </row>
    <row r="1080" spans="1:20" ht="72" hidden="1" x14ac:dyDescent="0.6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>(Table1[[#This Row],[pledged]]/Table1[[#This Row],[goal]])*100</f>
        <v>7.5</v>
      </c>
      <c r="P1080" s="9">
        <f>Table1[[#This Row],[pledged]]/Table1[[#This Row],[backers_count]]</f>
        <v>9</v>
      </c>
      <c r="Q1080" s="4" t="str">
        <f>MID(Table1[[#This Row],[Category and Sub-Category]],SEARCH("/", N1080) +1, 20)</f>
        <v>video games</v>
      </c>
      <c r="R1080" s="4" t="str">
        <f t="shared" si="32"/>
        <v>games</v>
      </c>
      <c r="S1080" s="14">
        <f>Table1[[#This Row],[Date Ended Conversion]]+Table1[[#This Row],[Date Ended Conversion]]</f>
        <v>81492.391689814816</v>
      </c>
      <c r="T1080" s="14">
        <f t="shared" si="33"/>
        <v>40746.195844907408</v>
      </c>
    </row>
    <row r="1081" spans="1:20" ht="72" hidden="1" x14ac:dyDescent="0.6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>(Table1[[#This Row],[pledged]]/Table1[[#This Row],[goal]])*100</f>
        <v>2.6076923076923078</v>
      </c>
      <c r="P1081" s="9">
        <f>Table1[[#This Row],[pledged]]/Table1[[#This Row],[backers_count]]</f>
        <v>37.666666666666664</v>
      </c>
      <c r="Q1081" s="4" t="str">
        <f>MID(Table1[[#This Row],[Category and Sub-Category]],SEARCH("/", N1081) +1, 20)</f>
        <v>video games</v>
      </c>
      <c r="R1081" s="4" t="str">
        <f t="shared" si="32"/>
        <v>games</v>
      </c>
      <c r="S1081" s="14">
        <f>Table1[[#This Row],[Date Ended Conversion]]+Table1[[#This Row],[Date Ended Conversion]]</f>
        <v>85009.132777777791</v>
      </c>
      <c r="T1081" s="14">
        <f t="shared" si="33"/>
        <v>42504.566388888896</v>
      </c>
    </row>
    <row r="1082" spans="1:20" ht="54" hidden="1" x14ac:dyDescent="0.6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>(Table1[[#This Row],[pledged]]/Table1[[#This Row],[goal]])*100</f>
        <v>9.1050000000000004</v>
      </c>
      <c r="P1082" s="9">
        <f>Table1[[#This Row],[pledged]]/Table1[[#This Row],[backers_count]]</f>
        <v>18.581632653061224</v>
      </c>
      <c r="Q1082" s="4" t="str">
        <f>MID(Table1[[#This Row],[Category and Sub-Category]],SEARCH("/", N1082) +1, 20)</f>
        <v>video games</v>
      </c>
      <c r="R1082" s="4" t="str">
        <f t="shared" si="32"/>
        <v>games</v>
      </c>
      <c r="S1082" s="14">
        <f>Table1[[#This Row],[Date Ended Conversion]]+Table1[[#This Row],[Date Ended Conversion]]</f>
        <v>83540.276226851856</v>
      </c>
      <c r="T1082" s="14">
        <f t="shared" si="33"/>
        <v>41770.138113425928</v>
      </c>
    </row>
    <row r="1083" spans="1:20" ht="54" hidden="1" x14ac:dyDescent="0.6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>(Table1[[#This Row],[pledged]]/Table1[[#This Row],[goal]])*100</f>
        <v>1.7647058823529412E-2</v>
      </c>
      <c r="P1083" s="9">
        <f>Table1[[#This Row],[pledged]]/Table1[[#This Row],[backers_count]]</f>
        <v>3</v>
      </c>
      <c r="Q1083" s="4" t="str">
        <f>MID(Table1[[#This Row],[Category and Sub-Category]],SEARCH("/", N1083) +1, 20)</f>
        <v>video games</v>
      </c>
      <c r="R1083" s="4" t="str">
        <f t="shared" si="32"/>
        <v>games</v>
      </c>
      <c r="S1083" s="14">
        <f>Table1[[#This Row],[Date Ended Conversion]]+Table1[[#This Row],[Date Ended Conversion]]</f>
        <v>84065.853981481487</v>
      </c>
      <c r="T1083" s="14">
        <f t="shared" si="33"/>
        <v>42032.926990740743</v>
      </c>
    </row>
    <row r="1084" spans="1:20" ht="54" hidden="1" x14ac:dyDescent="0.6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>(Table1[[#This Row],[pledged]]/Table1[[#This Row],[goal]])*100</f>
        <v>0.55999999999999994</v>
      </c>
      <c r="P1084" s="9">
        <f>Table1[[#This Row],[pledged]]/Table1[[#This Row],[backers_count]]</f>
        <v>18.666666666666668</v>
      </c>
      <c r="Q1084" s="4" t="str">
        <f>MID(Table1[[#This Row],[Category and Sub-Category]],SEARCH("/", N1084) +1, 20)</f>
        <v>video games</v>
      </c>
      <c r="R1084" s="4" t="str">
        <f t="shared" si="32"/>
        <v>games</v>
      </c>
      <c r="S1084" s="14">
        <f>Table1[[#This Row],[Date Ended Conversion]]+Table1[[#This Row],[Date Ended Conversion]]</f>
        <v>82263.81222222223</v>
      </c>
      <c r="T1084" s="14">
        <f t="shared" si="33"/>
        <v>41131.906111111115</v>
      </c>
    </row>
    <row r="1085" spans="1:20" ht="72" hidden="1" x14ac:dyDescent="0.6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>(Table1[[#This Row],[pledged]]/Table1[[#This Row],[goal]])*100</f>
        <v>0.82000000000000006</v>
      </c>
      <c r="P1085" s="9">
        <f>Table1[[#This Row],[pledged]]/Table1[[#This Row],[backers_count]]</f>
        <v>410</v>
      </c>
      <c r="Q1085" s="4" t="str">
        <f>MID(Table1[[#This Row],[Category and Sub-Category]],SEARCH("/", N1085) +1, 20)</f>
        <v>video games</v>
      </c>
      <c r="R1085" s="4" t="str">
        <f t="shared" si="32"/>
        <v>games</v>
      </c>
      <c r="S1085" s="14">
        <f>Table1[[#This Row],[Date Ended Conversion]]+Table1[[#This Row],[Date Ended Conversion]]</f>
        <v>83707.319050925929</v>
      </c>
      <c r="T1085" s="14">
        <f t="shared" si="33"/>
        <v>41853.659525462965</v>
      </c>
    </row>
    <row r="1086" spans="1:20" ht="36" hidden="1" x14ac:dyDescent="0.6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>(Table1[[#This Row],[pledged]]/Table1[[#This Row],[goal]])*100</f>
        <v>0</v>
      </c>
      <c r="P1086" s="9" t="e">
        <f>Table1[[#This Row],[pledged]]/Table1[[#This Row],[backers_count]]</f>
        <v>#DIV/0!</v>
      </c>
      <c r="Q1086" s="4" t="str">
        <f>MID(Table1[[#This Row],[Category and Sub-Category]],SEARCH("/", N1086) +1, 20)</f>
        <v>video games</v>
      </c>
      <c r="R1086" s="4" t="str">
        <f t="shared" si="32"/>
        <v>games</v>
      </c>
      <c r="S1086" s="14">
        <f>Table1[[#This Row],[Date Ended Conversion]]+Table1[[#This Row],[Date Ended Conversion]]</f>
        <v>83719.824166666658</v>
      </c>
      <c r="T1086" s="14">
        <f t="shared" si="33"/>
        <v>41859.912083333329</v>
      </c>
    </row>
    <row r="1087" spans="1:20" ht="54" hidden="1" x14ac:dyDescent="0.6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>(Table1[[#This Row],[pledged]]/Table1[[#This Row],[goal]])*100</f>
        <v>3.42</v>
      </c>
      <c r="P1087" s="9">
        <f>Table1[[#This Row],[pledged]]/Table1[[#This Row],[backers_count]]</f>
        <v>114</v>
      </c>
      <c r="Q1087" s="4" t="str">
        <f>MID(Table1[[#This Row],[Category and Sub-Category]],SEARCH("/", N1087) +1, 20)</f>
        <v>video games</v>
      </c>
      <c r="R1087" s="4" t="str">
        <f t="shared" si="32"/>
        <v>games</v>
      </c>
      <c r="S1087" s="14">
        <f>Table1[[#This Row],[Date Ended Conversion]]+Table1[[#This Row],[Date Ended Conversion]]</f>
        <v>84887.258680555562</v>
      </c>
      <c r="T1087" s="14">
        <f t="shared" si="33"/>
        <v>42443.629340277781</v>
      </c>
    </row>
    <row r="1088" spans="1:20" ht="18" hidden="1" x14ac:dyDescent="0.6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>(Table1[[#This Row],[pledged]]/Table1[[#This Row],[goal]])*100</f>
        <v>8.3333333333333343E-2</v>
      </c>
      <c r="P1088" s="9">
        <f>Table1[[#This Row],[pledged]]/Table1[[#This Row],[backers_count]]</f>
        <v>7.5</v>
      </c>
      <c r="Q1088" s="4" t="str">
        <f>MID(Table1[[#This Row],[Category and Sub-Category]],SEARCH("/", N1088) +1, 20)</f>
        <v>video games</v>
      </c>
      <c r="R1088" s="4" t="str">
        <f t="shared" si="32"/>
        <v>games</v>
      </c>
      <c r="S1088" s="14">
        <f>Table1[[#This Row],[Date Ended Conversion]]+Table1[[#This Row],[Date Ended Conversion]]</f>
        <v>83751.733587962968</v>
      </c>
      <c r="T1088" s="14">
        <f t="shared" si="33"/>
        <v>41875.866793981484</v>
      </c>
    </row>
    <row r="1089" spans="1:20" ht="72" hidden="1" x14ac:dyDescent="0.6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>(Table1[[#This Row],[pledged]]/Table1[[#This Row],[goal]])*100</f>
        <v>0</v>
      </c>
      <c r="P1089" s="9" t="e">
        <f>Table1[[#This Row],[pledged]]/Table1[[#This Row],[backers_count]]</f>
        <v>#DIV/0!</v>
      </c>
      <c r="Q1089" s="4" t="str">
        <f>MID(Table1[[#This Row],[Category and Sub-Category]],SEARCH("/", N1089) +1, 20)</f>
        <v>video games</v>
      </c>
      <c r="R1089" s="4" t="str">
        <f t="shared" si="32"/>
        <v>games</v>
      </c>
      <c r="S1089" s="14">
        <f>Table1[[#This Row],[Date Ended Conversion]]+Table1[[#This Row],[Date Ended Conversion]]</f>
        <v>83611.427939814821</v>
      </c>
      <c r="T1089" s="14">
        <f t="shared" si="33"/>
        <v>41805.713969907411</v>
      </c>
    </row>
    <row r="1090" spans="1:20" ht="54" hidden="1" x14ac:dyDescent="0.6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>(Table1[[#This Row],[pledged]]/Table1[[#This Row],[goal]])*100</f>
        <v>14.182977777777777</v>
      </c>
      <c r="P1090" s="9">
        <f>Table1[[#This Row],[pledged]]/Table1[[#This Row],[backers_count]]</f>
        <v>43.41727891156463</v>
      </c>
      <c r="Q1090" s="4" t="str">
        <f>MID(Table1[[#This Row],[Category and Sub-Category]],SEARCH("/", N1090) +1, 20)</f>
        <v>video games</v>
      </c>
      <c r="R1090" s="4" t="str">
        <f t="shared" ref="R1090:R1153" si="34">LEFT(N1090,FIND("/",N1090,1)-1)</f>
        <v>games</v>
      </c>
      <c r="S1090" s="14">
        <f>Table1[[#This Row],[Date Ended Conversion]]+Table1[[#This Row],[Date Ended Conversion]]</f>
        <v>83507.598773148144</v>
      </c>
      <c r="T1090" s="14">
        <f t="shared" ref="T1090:T1153" si="35">(((I1090/60)/60)/24)+DATE(1970,1,1)</f>
        <v>41753.799386574072</v>
      </c>
    </row>
    <row r="1091" spans="1:20" ht="54" hidden="1" x14ac:dyDescent="0.6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>(Table1[[#This Row],[pledged]]/Table1[[#This Row],[goal]])*100</f>
        <v>7.8266666666666662</v>
      </c>
      <c r="P1091" s="9">
        <f>Table1[[#This Row],[pledged]]/Table1[[#This Row],[backers_count]]</f>
        <v>23.959183673469386</v>
      </c>
      <c r="Q1091" s="4" t="str">
        <f>MID(Table1[[#This Row],[Category and Sub-Category]],SEARCH("/", N1091) +1, 20)</f>
        <v>video games</v>
      </c>
      <c r="R1091" s="4" t="str">
        <f t="shared" si="34"/>
        <v>games</v>
      </c>
      <c r="S1091" s="14">
        <f>Table1[[#This Row],[Date Ended Conversion]]+Table1[[#This Row],[Date Ended Conversion]]</f>
        <v>84362.379050925927</v>
      </c>
      <c r="T1091" s="14">
        <f t="shared" si="35"/>
        <v>42181.189525462964</v>
      </c>
    </row>
    <row r="1092" spans="1:20" ht="72" hidden="1" x14ac:dyDescent="0.6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>(Table1[[#This Row],[pledged]]/Table1[[#This Row],[goal]])*100</f>
        <v>3.8464497269020695E-2</v>
      </c>
      <c r="P1092" s="9">
        <f>Table1[[#This Row],[pledged]]/Table1[[#This Row],[backers_count]]</f>
        <v>5</v>
      </c>
      <c r="Q1092" s="4" t="str">
        <f>MID(Table1[[#This Row],[Category and Sub-Category]],SEARCH("/", N1092) +1, 20)</f>
        <v>video games</v>
      </c>
      <c r="R1092" s="4" t="str">
        <f t="shared" si="34"/>
        <v>games</v>
      </c>
      <c r="S1092" s="14">
        <f>Table1[[#This Row],[Date Ended Conversion]]+Table1[[#This Row],[Date Ended Conversion]]</f>
        <v>84306.371597222227</v>
      </c>
      <c r="T1092" s="14">
        <f t="shared" si="35"/>
        <v>42153.185798611114</v>
      </c>
    </row>
    <row r="1093" spans="1:20" ht="72" hidden="1" x14ac:dyDescent="0.6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>(Table1[[#This Row],[pledged]]/Table1[[#This Row],[goal]])*100</f>
        <v>12.5</v>
      </c>
      <c r="P1093" s="9">
        <f>Table1[[#This Row],[pledged]]/Table1[[#This Row],[backers_count]]</f>
        <v>12.5</v>
      </c>
      <c r="Q1093" s="4" t="str">
        <f>MID(Table1[[#This Row],[Category and Sub-Category]],SEARCH("/", N1093) +1, 20)</f>
        <v>video games</v>
      </c>
      <c r="R1093" s="4" t="str">
        <f t="shared" si="34"/>
        <v>games</v>
      </c>
      <c r="S1093" s="14">
        <f>Table1[[#This Row],[Date Ended Conversion]]+Table1[[#This Row],[Date Ended Conversion]]</f>
        <v>84941.557222222211</v>
      </c>
      <c r="T1093" s="14">
        <f t="shared" si="35"/>
        <v>42470.778611111105</v>
      </c>
    </row>
    <row r="1094" spans="1:20" ht="72" hidden="1" x14ac:dyDescent="0.6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>(Table1[[#This Row],[pledged]]/Table1[[#This Row],[goal]])*100</f>
        <v>1.05</v>
      </c>
      <c r="P1094" s="9">
        <f>Table1[[#This Row],[pledged]]/Table1[[#This Row],[backers_count]]</f>
        <v>3</v>
      </c>
      <c r="Q1094" s="4" t="str">
        <f>MID(Table1[[#This Row],[Category and Sub-Category]],SEARCH("/", N1094) +1, 20)</f>
        <v>video games</v>
      </c>
      <c r="R1094" s="4" t="str">
        <f t="shared" si="34"/>
        <v>games</v>
      </c>
      <c r="S1094" s="14">
        <f>Table1[[#This Row],[Date Ended Conversion]]+Table1[[#This Row],[Date Ended Conversion]]</f>
        <v>82560.051805555559</v>
      </c>
      <c r="T1094" s="14">
        <f t="shared" si="35"/>
        <v>41280.025902777779</v>
      </c>
    </row>
    <row r="1095" spans="1:20" ht="72" hidden="1" x14ac:dyDescent="0.6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>(Table1[[#This Row],[pledged]]/Table1[[#This Row],[goal]])*100</f>
        <v>14.083333333333334</v>
      </c>
      <c r="P1095" s="9">
        <f>Table1[[#This Row],[pledged]]/Table1[[#This Row],[backers_count]]</f>
        <v>10.5625</v>
      </c>
      <c r="Q1095" s="4" t="str">
        <f>MID(Table1[[#This Row],[Category and Sub-Category]],SEARCH("/", N1095) +1, 20)</f>
        <v>video games</v>
      </c>
      <c r="R1095" s="4" t="str">
        <f t="shared" si="34"/>
        <v>games</v>
      </c>
      <c r="S1095" s="14">
        <f>Table1[[#This Row],[Date Ended Conversion]]+Table1[[#This Row],[Date Ended Conversion]]</f>
        <v>84823.947615740733</v>
      </c>
      <c r="T1095" s="14">
        <f t="shared" si="35"/>
        <v>42411.973807870367</v>
      </c>
    </row>
    <row r="1096" spans="1:20" ht="72" hidden="1" x14ac:dyDescent="0.6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>(Table1[[#This Row],[pledged]]/Table1[[#This Row],[goal]])*100</f>
        <v>18.300055555555556</v>
      </c>
      <c r="P1096" s="9">
        <f>Table1[[#This Row],[pledged]]/Table1[[#This Row],[backers_count]]</f>
        <v>122.00037037037038</v>
      </c>
      <c r="Q1096" s="4" t="str">
        <f>MID(Table1[[#This Row],[Category and Sub-Category]],SEARCH("/", N1096) +1, 20)</f>
        <v>video games</v>
      </c>
      <c r="R1096" s="4" t="str">
        <f t="shared" si="34"/>
        <v>games</v>
      </c>
      <c r="S1096" s="14">
        <f>Table1[[#This Row],[Date Ended Conversion]]+Table1[[#This Row],[Date Ended Conversion]]</f>
        <v>81651.426689814805</v>
      </c>
      <c r="T1096" s="14">
        <f t="shared" si="35"/>
        <v>40825.713344907403</v>
      </c>
    </row>
    <row r="1097" spans="1:20" ht="72" hidden="1" x14ac:dyDescent="0.6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>(Table1[[#This Row],[pledged]]/Table1[[#This Row],[goal]])*100</f>
        <v>5.0347999999999997</v>
      </c>
      <c r="P1097" s="9">
        <f>Table1[[#This Row],[pledged]]/Table1[[#This Row],[backers_count]]</f>
        <v>267.80851063829789</v>
      </c>
      <c r="Q1097" s="4" t="str">
        <f>MID(Table1[[#This Row],[Category and Sub-Category]],SEARCH("/", N1097) +1, 20)</f>
        <v>video games</v>
      </c>
      <c r="R1097" s="4" t="str">
        <f t="shared" si="34"/>
        <v>games</v>
      </c>
      <c r="S1097" s="14">
        <f>Table1[[#This Row],[Date Ended Conversion]]+Table1[[#This Row],[Date Ended Conversion]]</f>
        <v>83033.074537037042</v>
      </c>
      <c r="T1097" s="14">
        <f t="shared" si="35"/>
        <v>41516.537268518521</v>
      </c>
    </row>
    <row r="1098" spans="1:20" ht="72" hidden="1" x14ac:dyDescent="0.6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>(Table1[[#This Row],[pledged]]/Table1[[#This Row],[goal]])*100</f>
        <v>17.933333333333334</v>
      </c>
      <c r="P1098" s="9">
        <f>Table1[[#This Row],[pledged]]/Table1[[#This Row],[backers_count]]</f>
        <v>74.206896551724142</v>
      </c>
      <c r="Q1098" s="4" t="str">
        <f>MID(Table1[[#This Row],[Category and Sub-Category]],SEARCH("/", N1098) +1, 20)</f>
        <v>video games</v>
      </c>
      <c r="R1098" s="4" t="str">
        <f t="shared" si="34"/>
        <v>games</v>
      </c>
      <c r="S1098" s="14">
        <f>Table1[[#This Row],[Date Ended Conversion]]+Table1[[#This Row],[Date Ended Conversion]]</f>
        <v>83832.291666666672</v>
      </c>
      <c r="T1098" s="14">
        <f t="shared" si="35"/>
        <v>41916.145833333336</v>
      </c>
    </row>
    <row r="1099" spans="1:20" ht="72" hidden="1" x14ac:dyDescent="0.6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>(Table1[[#This Row],[pledged]]/Table1[[#This Row],[goal]])*100</f>
        <v>4.7E-2</v>
      </c>
      <c r="P1099" s="9">
        <f>Table1[[#This Row],[pledged]]/Table1[[#This Row],[backers_count]]</f>
        <v>6.7142857142857144</v>
      </c>
      <c r="Q1099" s="4" t="str">
        <f>MID(Table1[[#This Row],[Category and Sub-Category]],SEARCH("/", N1099) +1, 20)</f>
        <v>video games</v>
      </c>
      <c r="R1099" s="4" t="str">
        <f t="shared" si="34"/>
        <v>games</v>
      </c>
      <c r="S1099" s="14">
        <f>Table1[[#This Row],[Date Ended Conversion]]+Table1[[#This Row],[Date Ended Conversion]]</f>
        <v>83401.585115740745</v>
      </c>
      <c r="T1099" s="14">
        <f t="shared" si="35"/>
        <v>41700.792557870373</v>
      </c>
    </row>
    <row r="1100" spans="1:20" ht="54" hidden="1" x14ac:dyDescent="0.6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>(Table1[[#This Row],[pledged]]/Table1[[#This Row],[goal]])*100</f>
        <v>7.2120000000000006</v>
      </c>
      <c r="P1100" s="9">
        <f>Table1[[#This Row],[pledged]]/Table1[[#This Row],[backers_count]]</f>
        <v>81.954545454545453</v>
      </c>
      <c r="Q1100" s="4" t="str">
        <f>MID(Table1[[#This Row],[Category and Sub-Category]],SEARCH("/", N1100) +1, 20)</f>
        <v>video games</v>
      </c>
      <c r="R1100" s="4" t="str">
        <f t="shared" si="34"/>
        <v>games</v>
      </c>
      <c r="S1100" s="14">
        <f>Table1[[#This Row],[Date Ended Conversion]]+Table1[[#This Row],[Date Ended Conversion]]</f>
        <v>83485.525347222225</v>
      </c>
      <c r="T1100" s="14">
        <f t="shared" si="35"/>
        <v>41742.762673611112</v>
      </c>
    </row>
    <row r="1101" spans="1:20" ht="72" hidden="1" x14ac:dyDescent="0.6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>(Table1[[#This Row],[pledged]]/Table1[[#This Row],[goal]])*100</f>
        <v>0.5</v>
      </c>
      <c r="P1101" s="9">
        <f>Table1[[#This Row],[pledged]]/Table1[[#This Row],[backers_count]]</f>
        <v>25</v>
      </c>
      <c r="Q1101" s="4" t="str">
        <f>MID(Table1[[#This Row],[Category and Sub-Category]],SEARCH("/", N1101) +1, 20)</f>
        <v>video games</v>
      </c>
      <c r="R1101" s="4" t="str">
        <f t="shared" si="34"/>
        <v>games</v>
      </c>
      <c r="S1101" s="14">
        <f>Table1[[#This Row],[Date Ended Conversion]]+Table1[[#This Row],[Date Ended Conversion]]</f>
        <v>84275.67287037037</v>
      </c>
      <c r="T1101" s="14">
        <f t="shared" si="35"/>
        <v>42137.836435185185</v>
      </c>
    </row>
    <row r="1102" spans="1:20" ht="72" hidden="1" x14ac:dyDescent="0.6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>(Table1[[#This Row],[pledged]]/Table1[[#This Row],[goal]])*100</f>
        <v>2.5</v>
      </c>
      <c r="P1102" s="9">
        <f>Table1[[#This Row],[pledged]]/Table1[[#This Row],[backers_count]]</f>
        <v>10</v>
      </c>
      <c r="Q1102" s="4" t="str">
        <f>MID(Table1[[#This Row],[Category and Sub-Category]],SEARCH("/", N1102) +1, 20)</f>
        <v>video games</v>
      </c>
      <c r="R1102" s="4" t="str">
        <f t="shared" si="34"/>
        <v>games</v>
      </c>
      <c r="S1102" s="14">
        <f>Table1[[#This Row],[Date Ended Conversion]]+Table1[[#This Row],[Date Ended Conversion]]</f>
        <v>84828.221550925926</v>
      </c>
      <c r="T1102" s="14">
        <f t="shared" si="35"/>
        <v>42414.110775462963</v>
      </c>
    </row>
    <row r="1103" spans="1:20" ht="54" hidden="1" x14ac:dyDescent="0.6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>(Table1[[#This Row],[pledged]]/Table1[[#This Row],[goal]])*100</f>
        <v>4.1000000000000002E-2</v>
      </c>
      <c r="P1103" s="9">
        <f>Table1[[#This Row],[pledged]]/Table1[[#This Row],[backers_count]]</f>
        <v>6.833333333333333</v>
      </c>
      <c r="Q1103" s="4" t="str">
        <f>MID(Table1[[#This Row],[Category and Sub-Category]],SEARCH("/", N1103) +1, 20)</f>
        <v>video games</v>
      </c>
      <c r="R1103" s="4" t="str">
        <f t="shared" si="34"/>
        <v>games</v>
      </c>
      <c r="S1103" s="14">
        <f>Table1[[#This Row],[Date Ended Conversion]]+Table1[[#This Row],[Date Ended Conversion]]</f>
        <v>85131.516666666663</v>
      </c>
      <c r="T1103" s="14">
        <f t="shared" si="35"/>
        <v>42565.758333333331</v>
      </c>
    </row>
    <row r="1104" spans="1:20" ht="72" hidden="1" x14ac:dyDescent="0.6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>(Table1[[#This Row],[pledged]]/Table1[[#This Row],[goal]])*100</f>
        <v>5.3125</v>
      </c>
      <c r="P1104" s="9">
        <f>Table1[[#This Row],[pledged]]/Table1[[#This Row],[backers_count]]</f>
        <v>17.708333333333332</v>
      </c>
      <c r="Q1104" s="4" t="str">
        <f>MID(Table1[[#This Row],[Category and Sub-Category]],SEARCH("/", N1104) +1, 20)</f>
        <v>video games</v>
      </c>
      <c r="R1104" s="4" t="str">
        <f t="shared" si="34"/>
        <v>games</v>
      </c>
      <c r="S1104" s="14">
        <f>Table1[[#This Row],[Date Ended Conversion]]+Table1[[#This Row],[Date Ended Conversion]]</f>
        <v>83234.498611111107</v>
      </c>
      <c r="T1104" s="14">
        <f t="shared" si="35"/>
        <v>41617.249305555553</v>
      </c>
    </row>
    <row r="1105" spans="1:20" ht="72" hidden="1" x14ac:dyDescent="0.6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>(Table1[[#This Row],[pledged]]/Table1[[#This Row],[goal]])*100</f>
        <v>1.6199999999999999</v>
      </c>
      <c r="P1105" s="9">
        <f>Table1[[#This Row],[pledged]]/Table1[[#This Row],[backers_count]]</f>
        <v>16.2</v>
      </c>
      <c r="Q1105" s="4" t="str">
        <f>MID(Table1[[#This Row],[Category and Sub-Category]],SEARCH("/", N1105) +1, 20)</f>
        <v>video games</v>
      </c>
      <c r="R1105" s="4" t="str">
        <f t="shared" si="34"/>
        <v>games</v>
      </c>
      <c r="S1105" s="14">
        <f>Table1[[#This Row],[Date Ended Conversion]]+Table1[[#This Row],[Date Ended Conversion]]</f>
        <v>85078.444212962961</v>
      </c>
      <c r="T1105" s="14">
        <f t="shared" si="35"/>
        <v>42539.22210648148</v>
      </c>
    </row>
    <row r="1106" spans="1:20" ht="72" hidden="1" x14ac:dyDescent="0.6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>(Table1[[#This Row],[pledged]]/Table1[[#This Row],[goal]])*100</f>
        <v>4.9516666666666671</v>
      </c>
      <c r="P1106" s="9">
        <f>Table1[[#This Row],[pledged]]/Table1[[#This Row],[backers_count]]</f>
        <v>80.297297297297291</v>
      </c>
      <c r="Q1106" s="4" t="str">
        <f>MID(Table1[[#This Row],[Category and Sub-Category]],SEARCH("/", N1106) +1, 20)</f>
        <v>video games</v>
      </c>
      <c r="R1106" s="4" t="str">
        <f t="shared" si="34"/>
        <v>games</v>
      </c>
      <c r="S1106" s="14">
        <f>Table1[[#This Row],[Date Ended Conversion]]+Table1[[#This Row],[Date Ended Conversion]]</f>
        <v>83602.819930555561</v>
      </c>
      <c r="T1106" s="14">
        <f t="shared" si="35"/>
        <v>41801.40996527778</v>
      </c>
    </row>
    <row r="1107" spans="1:20" ht="72" hidden="1" x14ac:dyDescent="0.6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>(Table1[[#This Row],[pledged]]/Table1[[#This Row],[goal]])*100</f>
        <v>0.159</v>
      </c>
      <c r="P1107" s="9">
        <f>Table1[[#This Row],[pledged]]/Table1[[#This Row],[backers_count]]</f>
        <v>71.55</v>
      </c>
      <c r="Q1107" s="4" t="str">
        <f>MID(Table1[[#This Row],[Category and Sub-Category]],SEARCH("/", N1107) +1, 20)</f>
        <v>video games</v>
      </c>
      <c r="R1107" s="4" t="str">
        <f t="shared" si="34"/>
        <v>games</v>
      </c>
      <c r="S1107" s="14">
        <f>Table1[[#This Row],[Date Ended Conversion]]+Table1[[#This Row],[Date Ended Conversion]]</f>
        <v>83444.188125000001</v>
      </c>
      <c r="T1107" s="14">
        <f t="shared" si="35"/>
        <v>41722.0940625</v>
      </c>
    </row>
    <row r="1108" spans="1:20" ht="72" hidden="1" x14ac:dyDescent="0.6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>(Table1[[#This Row],[pledged]]/Table1[[#This Row],[goal]])*100</f>
        <v>41.25</v>
      </c>
      <c r="P1108" s="9">
        <f>Table1[[#This Row],[pledged]]/Table1[[#This Row],[backers_count]]</f>
        <v>23.571428571428573</v>
      </c>
      <c r="Q1108" s="4" t="str">
        <f>MID(Table1[[#This Row],[Category and Sub-Category]],SEARCH("/", N1108) +1, 20)</f>
        <v>video games</v>
      </c>
      <c r="R1108" s="4" t="str">
        <f t="shared" si="34"/>
        <v>games</v>
      </c>
      <c r="S1108" s="14">
        <f>Table1[[#This Row],[Date Ended Conversion]]+Table1[[#This Row],[Date Ended Conversion]]</f>
        <v>82007.397569444438</v>
      </c>
      <c r="T1108" s="14">
        <f t="shared" si="35"/>
        <v>41003.698784722219</v>
      </c>
    </row>
    <row r="1109" spans="1:20" ht="72" hidden="1" x14ac:dyDescent="0.6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>(Table1[[#This Row],[pledged]]/Table1[[#This Row],[goal]])*100</f>
        <v>0</v>
      </c>
      <c r="P1109" s="9" t="e">
        <f>Table1[[#This Row],[pledged]]/Table1[[#This Row],[backers_count]]</f>
        <v>#DIV/0!</v>
      </c>
      <c r="Q1109" s="4" t="str">
        <f>MID(Table1[[#This Row],[Category and Sub-Category]],SEARCH("/", N1109) +1, 20)</f>
        <v>video games</v>
      </c>
      <c r="R1109" s="4" t="str">
        <f t="shared" si="34"/>
        <v>games</v>
      </c>
      <c r="S1109" s="14">
        <f>Table1[[#This Row],[Date Ended Conversion]]+Table1[[#This Row],[Date Ended Conversion]]</f>
        <v>83687.722777777773</v>
      </c>
      <c r="T1109" s="14">
        <f t="shared" si="35"/>
        <v>41843.861388888887</v>
      </c>
    </row>
    <row r="1110" spans="1:20" ht="72" hidden="1" x14ac:dyDescent="0.6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>(Table1[[#This Row],[pledged]]/Table1[[#This Row],[goal]])*100</f>
        <v>2.93</v>
      </c>
      <c r="P1110" s="9">
        <f>Table1[[#This Row],[pledged]]/Table1[[#This Row],[backers_count]]</f>
        <v>34.88095238095238</v>
      </c>
      <c r="Q1110" s="4" t="str">
        <f>MID(Table1[[#This Row],[Category and Sub-Category]],SEARCH("/", N1110) +1, 20)</f>
        <v>video games</v>
      </c>
      <c r="R1110" s="4" t="str">
        <f t="shared" si="34"/>
        <v>games</v>
      </c>
      <c r="S1110" s="14">
        <f>Table1[[#This Row],[Date Ended Conversion]]+Table1[[#This Row],[Date Ended Conversion]]</f>
        <v>82025.190625000003</v>
      </c>
      <c r="T1110" s="14">
        <f t="shared" si="35"/>
        <v>41012.595312500001</v>
      </c>
    </row>
    <row r="1111" spans="1:20" ht="72" hidden="1" x14ac:dyDescent="0.6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>(Table1[[#This Row],[pledged]]/Table1[[#This Row],[goal]])*100</f>
        <v>0.44999999999999996</v>
      </c>
      <c r="P1111" s="9">
        <f>Table1[[#This Row],[pledged]]/Table1[[#This Row],[backers_count]]</f>
        <v>15</v>
      </c>
      <c r="Q1111" s="4" t="str">
        <f>MID(Table1[[#This Row],[Category and Sub-Category]],SEARCH("/", N1111) +1, 20)</f>
        <v>video games</v>
      </c>
      <c r="R1111" s="4" t="str">
        <f t="shared" si="34"/>
        <v>games</v>
      </c>
      <c r="S1111" s="14">
        <f>Table1[[#This Row],[Date Ended Conversion]]+Table1[[#This Row],[Date Ended Conversion]]</f>
        <v>85385.587731481472</v>
      </c>
      <c r="T1111" s="14">
        <f t="shared" si="35"/>
        <v>42692.793865740736</v>
      </c>
    </row>
    <row r="1112" spans="1:20" ht="72" hidden="1" x14ac:dyDescent="0.6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>(Table1[[#This Row],[pledged]]/Table1[[#This Row],[goal]])*100</f>
        <v>0.51</v>
      </c>
      <c r="P1112" s="9">
        <f>Table1[[#This Row],[pledged]]/Table1[[#This Row],[backers_count]]</f>
        <v>23.181818181818183</v>
      </c>
      <c r="Q1112" s="4" t="str">
        <f>MID(Table1[[#This Row],[Category and Sub-Category]],SEARCH("/", N1112) +1, 20)</f>
        <v>video games</v>
      </c>
      <c r="R1112" s="4" t="str">
        <f t="shared" si="34"/>
        <v>games</v>
      </c>
      <c r="S1112" s="14">
        <f>Table1[[#This Row],[Date Ended Conversion]]+Table1[[#This Row],[Date Ended Conversion]]</f>
        <v>82501.866249999992</v>
      </c>
      <c r="T1112" s="14">
        <f t="shared" si="35"/>
        <v>41250.933124999996</v>
      </c>
    </row>
    <row r="1113" spans="1:20" ht="72" hidden="1" x14ac:dyDescent="0.6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>(Table1[[#This Row],[pledged]]/Table1[[#This Row],[goal]])*100</f>
        <v>0.04</v>
      </c>
      <c r="P1113" s="9">
        <f>Table1[[#This Row],[pledged]]/Table1[[#This Row],[backers_count]]</f>
        <v>1</v>
      </c>
      <c r="Q1113" s="4" t="str">
        <f>MID(Table1[[#This Row],[Category and Sub-Category]],SEARCH("/", N1113) +1, 20)</f>
        <v>video games</v>
      </c>
      <c r="R1113" s="4" t="str">
        <f t="shared" si="34"/>
        <v>games</v>
      </c>
      <c r="S1113" s="14">
        <f>Table1[[#This Row],[Date Ended Conversion]]+Table1[[#This Row],[Date Ended Conversion]]</f>
        <v>84754.407175925939</v>
      </c>
      <c r="T1113" s="14">
        <f t="shared" si="35"/>
        <v>42377.203587962969</v>
      </c>
    </row>
    <row r="1114" spans="1:20" ht="54" hidden="1" x14ac:dyDescent="0.6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>(Table1[[#This Row],[pledged]]/Table1[[#This Row],[goal]])*100</f>
        <v>35.537409090909087</v>
      </c>
      <c r="P1114" s="9">
        <f>Table1[[#This Row],[pledged]]/Table1[[#This Row],[backers_count]]</f>
        <v>100.23371794871794</v>
      </c>
      <c r="Q1114" s="4" t="str">
        <f>MID(Table1[[#This Row],[Category and Sub-Category]],SEARCH("/", N1114) +1, 20)</f>
        <v>video games</v>
      </c>
      <c r="R1114" s="4" t="str">
        <f t="shared" si="34"/>
        <v>games</v>
      </c>
      <c r="S1114" s="14">
        <f>Table1[[#This Row],[Date Ended Conversion]]+Table1[[#This Row],[Date Ended Conversion]]</f>
        <v>84046.708333333343</v>
      </c>
      <c r="T1114" s="14">
        <f t="shared" si="35"/>
        <v>42023.354166666672</v>
      </c>
    </row>
    <row r="1115" spans="1:20" ht="72" hidden="1" x14ac:dyDescent="0.6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>(Table1[[#This Row],[pledged]]/Table1[[#This Row],[goal]])*100</f>
        <v>0.5</v>
      </c>
      <c r="P1115" s="9">
        <f>Table1[[#This Row],[pledged]]/Table1[[#This Row],[backers_count]]</f>
        <v>5</v>
      </c>
      <c r="Q1115" s="4" t="str">
        <f>MID(Table1[[#This Row],[Category and Sub-Category]],SEARCH("/", N1115) +1, 20)</f>
        <v>video games</v>
      </c>
      <c r="R1115" s="4" t="str">
        <f t="shared" si="34"/>
        <v>games</v>
      </c>
      <c r="S1115" s="14">
        <f>Table1[[#This Row],[Date Ended Conversion]]+Table1[[#This Row],[Date Ended Conversion]]</f>
        <v>83731.954166666663</v>
      </c>
      <c r="T1115" s="14">
        <f t="shared" si="35"/>
        <v>41865.977083333331</v>
      </c>
    </row>
    <row r="1116" spans="1:20" ht="90" hidden="1" x14ac:dyDescent="0.6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>(Table1[[#This Row],[pledged]]/Table1[[#This Row],[goal]])*100</f>
        <v>0.16666666666666669</v>
      </c>
      <c r="P1116" s="9">
        <f>Table1[[#This Row],[pledged]]/Table1[[#This Row],[backers_count]]</f>
        <v>3.3333333333333335</v>
      </c>
      <c r="Q1116" s="4" t="str">
        <f>MID(Table1[[#This Row],[Category and Sub-Category]],SEARCH("/", N1116) +1, 20)</f>
        <v>video games</v>
      </c>
      <c r="R1116" s="4" t="str">
        <f t="shared" si="34"/>
        <v>games</v>
      </c>
      <c r="S1116" s="14">
        <f>Table1[[#This Row],[Date Ended Conversion]]+Table1[[#This Row],[Date Ended Conversion]]</f>
        <v>83112.691828703712</v>
      </c>
      <c r="T1116" s="14">
        <f t="shared" si="35"/>
        <v>41556.345914351856</v>
      </c>
    </row>
    <row r="1117" spans="1:20" ht="72" hidden="1" x14ac:dyDescent="0.6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>(Table1[[#This Row],[pledged]]/Table1[[#This Row],[goal]])*100</f>
        <v>0.13250000000000001</v>
      </c>
      <c r="P1117" s="9">
        <f>Table1[[#This Row],[pledged]]/Table1[[#This Row],[backers_count]]</f>
        <v>13.25</v>
      </c>
      <c r="Q1117" s="4" t="str">
        <f>MID(Table1[[#This Row],[Category and Sub-Category]],SEARCH("/", N1117) +1, 20)</f>
        <v>video games</v>
      </c>
      <c r="R1117" s="4" t="str">
        <f t="shared" si="34"/>
        <v>games</v>
      </c>
      <c r="S1117" s="14">
        <f>Table1[[#This Row],[Date Ended Conversion]]+Table1[[#This Row],[Date Ended Conversion]]</f>
        <v>84919.307754629626</v>
      </c>
      <c r="T1117" s="14">
        <f t="shared" si="35"/>
        <v>42459.653877314813</v>
      </c>
    </row>
    <row r="1118" spans="1:20" ht="54" hidden="1" x14ac:dyDescent="0.6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>(Table1[[#This Row],[pledged]]/Table1[[#This Row],[goal]])*100</f>
        <v>3.5704000000000007E-2</v>
      </c>
      <c r="P1118" s="9">
        <f>Table1[[#This Row],[pledged]]/Table1[[#This Row],[backers_count]]</f>
        <v>17.852</v>
      </c>
      <c r="Q1118" s="4" t="str">
        <f>MID(Table1[[#This Row],[Category and Sub-Category]],SEARCH("/", N1118) +1, 20)</f>
        <v>video games</v>
      </c>
      <c r="R1118" s="4" t="str">
        <f t="shared" si="34"/>
        <v>games</v>
      </c>
      <c r="S1118" s="14">
        <f>Table1[[#This Row],[Date Ended Conversion]]+Table1[[#This Row],[Date Ended Conversion]]</f>
        <v>82139.694629629623</v>
      </c>
      <c r="T1118" s="14">
        <f t="shared" si="35"/>
        <v>41069.847314814811</v>
      </c>
    </row>
    <row r="1119" spans="1:20" ht="54" hidden="1" x14ac:dyDescent="0.6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>(Table1[[#This Row],[pledged]]/Table1[[#This Row],[goal]])*100</f>
        <v>8.3000000000000007</v>
      </c>
      <c r="P1119" s="9">
        <f>Table1[[#This Row],[pledged]]/Table1[[#This Row],[backers_count]]</f>
        <v>10.375</v>
      </c>
      <c r="Q1119" s="4" t="str">
        <f>MID(Table1[[#This Row],[Category and Sub-Category]],SEARCH("/", N1119) +1, 20)</f>
        <v>video games</v>
      </c>
      <c r="R1119" s="4" t="str">
        <f t="shared" si="34"/>
        <v>games</v>
      </c>
      <c r="S1119" s="14">
        <f>Table1[[#This Row],[Date Ended Conversion]]+Table1[[#This Row],[Date Ended Conversion]]</f>
        <v>84727.197060185194</v>
      </c>
      <c r="T1119" s="14">
        <f t="shared" si="35"/>
        <v>42363.598530092597</v>
      </c>
    </row>
    <row r="1120" spans="1:20" ht="72" hidden="1" x14ac:dyDescent="0.6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>(Table1[[#This Row],[pledged]]/Table1[[#This Row],[goal]])*100</f>
        <v>2.4222222222222221</v>
      </c>
      <c r="P1120" s="9">
        <f>Table1[[#This Row],[pledged]]/Table1[[#This Row],[backers_count]]</f>
        <v>36.333333333333336</v>
      </c>
      <c r="Q1120" s="4" t="str">
        <f>MID(Table1[[#This Row],[Category and Sub-Category]],SEARCH("/", N1120) +1, 20)</f>
        <v>video games</v>
      </c>
      <c r="R1120" s="4" t="str">
        <f t="shared" si="34"/>
        <v>games</v>
      </c>
      <c r="S1120" s="14">
        <f>Table1[[#This Row],[Date Ended Conversion]]+Table1[[#This Row],[Date Ended Conversion]]</f>
        <v>83468.249513888892</v>
      </c>
      <c r="T1120" s="14">
        <f t="shared" si="35"/>
        <v>41734.124756944446</v>
      </c>
    </row>
    <row r="1121" spans="1:20" ht="72" hidden="1" x14ac:dyDescent="0.6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>(Table1[[#This Row],[pledged]]/Table1[[#This Row],[goal]])*100</f>
        <v>0.23809523809523811</v>
      </c>
      <c r="P1121" s="9">
        <f>Table1[[#This Row],[pledged]]/Table1[[#This Row],[backers_count]]</f>
        <v>5</v>
      </c>
      <c r="Q1121" s="4" t="str">
        <f>MID(Table1[[#This Row],[Category and Sub-Category]],SEARCH("/", N1121) +1, 20)</f>
        <v>video games</v>
      </c>
      <c r="R1121" s="4" t="str">
        <f t="shared" si="34"/>
        <v>games</v>
      </c>
      <c r="S1121" s="14">
        <f>Table1[[#This Row],[Date Ended Conversion]]+Table1[[#This Row],[Date Ended Conversion]]</f>
        <v>83471.584814814822</v>
      </c>
      <c r="T1121" s="14">
        <f t="shared" si="35"/>
        <v>41735.792407407411</v>
      </c>
    </row>
    <row r="1122" spans="1:20" ht="54" hidden="1" x14ac:dyDescent="0.6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>(Table1[[#This Row],[pledged]]/Table1[[#This Row],[goal]])*100</f>
        <v>0</v>
      </c>
      <c r="P1122" s="9" t="e">
        <f>Table1[[#This Row],[pledged]]/Table1[[#This Row],[backers_count]]</f>
        <v>#DIV/0!</v>
      </c>
      <c r="Q1122" s="4" t="str">
        <f>MID(Table1[[#This Row],[Category and Sub-Category]],SEARCH("/", N1122) +1, 20)</f>
        <v>video games</v>
      </c>
      <c r="R1122" s="4" t="str">
        <f t="shared" si="34"/>
        <v>games</v>
      </c>
      <c r="S1122" s="14">
        <f>Table1[[#This Row],[Date Ended Conversion]]+Table1[[#This Row],[Date Ended Conversion]]</f>
        <v>81689.745370370365</v>
      </c>
      <c r="T1122" s="14">
        <f t="shared" si="35"/>
        <v>40844.872685185182</v>
      </c>
    </row>
    <row r="1123" spans="1:20" ht="72" hidden="1" x14ac:dyDescent="0.6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>(Table1[[#This Row],[pledged]]/Table1[[#This Row],[goal]])*100</f>
        <v>1.1599999999999999E-2</v>
      </c>
      <c r="P1123" s="9">
        <f>Table1[[#This Row],[pledged]]/Table1[[#This Row],[backers_count]]</f>
        <v>5.8</v>
      </c>
      <c r="Q1123" s="4" t="str">
        <f>MID(Table1[[#This Row],[Category and Sub-Category]],SEARCH("/", N1123) +1, 20)</f>
        <v>video games</v>
      </c>
      <c r="R1123" s="4" t="str">
        <f t="shared" si="34"/>
        <v>games</v>
      </c>
      <c r="S1123" s="14">
        <f>Table1[[#This Row],[Date Ended Conversion]]+Table1[[#This Row],[Date Ended Conversion]]</f>
        <v>84885.785092592589</v>
      </c>
      <c r="T1123" s="14">
        <f t="shared" si="35"/>
        <v>42442.892546296294</v>
      </c>
    </row>
    <row r="1124" spans="1:20" ht="72" hidden="1" x14ac:dyDescent="0.6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>(Table1[[#This Row],[pledged]]/Table1[[#This Row],[goal]])*100</f>
        <v>0</v>
      </c>
      <c r="P1124" s="9" t="e">
        <f>Table1[[#This Row],[pledged]]/Table1[[#This Row],[backers_count]]</f>
        <v>#DIV/0!</v>
      </c>
      <c r="Q1124" s="4" t="str">
        <f>MID(Table1[[#This Row],[Category and Sub-Category]],SEARCH("/", N1124) +1, 20)</f>
        <v>video games</v>
      </c>
      <c r="R1124" s="4" t="str">
        <f t="shared" si="34"/>
        <v>games</v>
      </c>
      <c r="S1124" s="14">
        <f>Table1[[#This Row],[Date Ended Conversion]]+Table1[[#This Row],[Date Ended Conversion]]</f>
        <v>82849.407986111109</v>
      </c>
      <c r="T1124" s="14">
        <f t="shared" si="35"/>
        <v>41424.703993055555</v>
      </c>
    </row>
    <row r="1125" spans="1:20" ht="72" hidden="1" x14ac:dyDescent="0.6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>(Table1[[#This Row],[pledged]]/Table1[[#This Row],[goal]])*100</f>
        <v>0.22</v>
      </c>
      <c r="P1125" s="9">
        <f>Table1[[#This Row],[pledged]]/Table1[[#This Row],[backers_count]]</f>
        <v>3.6666666666666665</v>
      </c>
      <c r="Q1125" s="4" t="str">
        <f>MID(Table1[[#This Row],[Category and Sub-Category]],SEARCH("/", N1125) +1, 20)</f>
        <v>video games</v>
      </c>
      <c r="R1125" s="4" t="str">
        <f t="shared" si="34"/>
        <v>games</v>
      </c>
      <c r="S1125" s="14">
        <f>Table1[[#This Row],[Date Ended Conversion]]+Table1[[#This Row],[Date Ended Conversion]]</f>
        <v>83497.047407407401</v>
      </c>
      <c r="T1125" s="14">
        <f t="shared" si="35"/>
        <v>41748.5237037037</v>
      </c>
    </row>
    <row r="1126" spans="1:20" ht="72" hidden="1" x14ac:dyDescent="0.6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>(Table1[[#This Row],[pledged]]/Table1[[#This Row],[goal]])*100</f>
        <v>0.47222222222222221</v>
      </c>
      <c r="P1126" s="9">
        <f>Table1[[#This Row],[pledged]]/Table1[[#This Row],[backers_count]]</f>
        <v>60.714285714285715</v>
      </c>
      <c r="Q1126" s="4" t="str">
        <f>MID(Table1[[#This Row],[Category and Sub-Category]],SEARCH("/", N1126) +1, 20)</f>
        <v>mobile games</v>
      </c>
      <c r="R1126" s="4" t="str">
        <f t="shared" si="34"/>
        <v>games</v>
      </c>
      <c r="S1126" s="14">
        <f>Table1[[#This Row],[Date Ended Conversion]]+Table1[[#This Row],[Date Ended Conversion]]</f>
        <v>84249.334513888898</v>
      </c>
      <c r="T1126" s="14">
        <f t="shared" si="35"/>
        <v>42124.667256944449</v>
      </c>
    </row>
    <row r="1127" spans="1:20" ht="72" hidden="1" x14ac:dyDescent="0.6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>(Table1[[#This Row],[pledged]]/Table1[[#This Row],[goal]])*100</f>
        <v>0</v>
      </c>
      <c r="P1127" s="9" t="e">
        <f>Table1[[#This Row],[pledged]]/Table1[[#This Row],[backers_count]]</f>
        <v>#DIV/0!</v>
      </c>
      <c r="Q1127" s="4" t="str">
        <f>MID(Table1[[#This Row],[Category and Sub-Category]],SEARCH("/", N1127) +1, 20)</f>
        <v>mobile games</v>
      </c>
      <c r="R1127" s="4" t="str">
        <f t="shared" si="34"/>
        <v>games</v>
      </c>
      <c r="S1127" s="14">
        <f>Table1[[#This Row],[Date Ended Conversion]]+Table1[[#This Row],[Date Ended Conversion]]</f>
        <v>84545.248379629629</v>
      </c>
      <c r="T1127" s="14">
        <f t="shared" si="35"/>
        <v>42272.624189814815</v>
      </c>
    </row>
    <row r="1128" spans="1:20" ht="54" hidden="1" x14ac:dyDescent="0.6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>(Table1[[#This Row],[pledged]]/Table1[[#This Row],[goal]])*100</f>
        <v>0.5</v>
      </c>
      <c r="P1128" s="9">
        <f>Table1[[#This Row],[pledged]]/Table1[[#This Row],[backers_count]]</f>
        <v>5</v>
      </c>
      <c r="Q1128" s="4" t="str">
        <f>MID(Table1[[#This Row],[Category and Sub-Category]],SEARCH("/", N1128) +1, 20)</f>
        <v>mobile games</v>
      </c>
      <c r="R1128" s="4" t="str">
        <f t="shared" si="34"/>
        <v>games</v>
      </c>
      <c r="S1128" s="14">
        <f>Table1[[#This Row],[Date Ended Conversion]]+Table1[[#This Row],[Date Ended Conversion]]</f>
        <v>85130.654953703692</v>
      </c>
      <c r="T1128" s="14">
        <f t="shared" si="35"/>
        <v>42565.327476851846</v>
      </c>
    </row>
    <row r="1129" spans="1:20" ht="72" hidden="1" x14ac:dyDescent="0.6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>(Table1[[#This Row],[pledged]]/Table1[[#This Row],[goal]])*100</f>
        <v>1.6714285714285713</v>
      </c>
      <c r="P1129" s="9">
        <f>Table1[[#This Row],[pledged]]/Table1[[#This Row],[backers_count]]</f>
        <v>25.434782608695652</v>
      </c>
      <c r="Q1129" s="4" t="str">
        <f>MID(Table1[[#This Row],[Category and Sub-Category]],SEARCH("/", N1129) +1, 20)</f>
        <v>mobile games</v>
      </c>
      <c r="R1129" s="4" t="str">
        <f t="shared" si="34"/>
        <v>games</v>
      </c>
      <c r="S1129" s="14">
        <f>Table1[[#This Row],[Date Ended Conversion]]+Table1[[#This Row],[Date Ended Conversion]]</f>
        <v>83915.791666666657</v>
      </c>
      <c r="T1129" s="14">
        <f t="shared" si="35"/>
        <v>41957.895833333328</v>
      </c>
    </row>
    <row r="1130" spans="1:20" ht="18" hidden="1" x14ac:dyDescent="0.6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>(Table1[[#This Row],[pledged]]/Table1[[#This Row],[goal]])*100</f>
        <v>0.1</v>
      </c>
      <c r="P1130" s="9">
        <f>Table1[[#This Row],[pledged]]/Table1[[#This Row],[backers_count]]</f>
        <v>1</v>
      </c>
      <c r="Q1130" s="4" t="str">
        <f>MID(Table1[[#This Row],[Category and Sub-Category]],SEARCH("/", N1130) +1, 20)</f>
        <v>mobile games</v>
      </c>
      <c r="R1130" s="4" t="str">
        <f t="shared" si="34"/>
        <v>games</v>
      </c>
      <c r="S1130" s="14">
        <f>Table1[[#This Row],[Date Ended Conversion]]+Table1[[#This Row],[Date Ended Conversion]]</f>
        <v>83717.299004629633</v>
      </c>
      <c r="T1130" s="14">
        <f t="shared" si="35"/>
        <v>41858.649502314816</v>
      </c>
    </row>
    <row r="1131" spans="1:20" ht="72" hidden="1" x14ac:dyDescent="0.6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>(Table1[[#This Row],[pledged]]/Table1[[#This Row],[goal]])*100</f>
        <v>0.105</v>
      </c>
      <c r="P1131" s="9">
        <f>Table1[[#This Row],[pledged]]/Table1[[#This Row],[backers_count]]</f>
        <v>10.5</v>
      </c>
      <c r="Q1131" s="4" t="str">
        <f>MID(Table1[[#This Row],[Category and Sub-Category]],SEARCH("/", N1131) +1, 20)</f>
        <v>mobile games</v>
      </c>
      <c r="R1131" s="4" t="str">
        <f t="shared" si="34"/>
        <v>games</v>
      </c>
      <c r="S1131" s="14">
        <f>Table1[[#This Row],[Date Ended Conversion]]+Table1[[#This Row],[Date Ended Conversion]]</f>
        <v>85052.529930555553</v>
      </c>
      <c r="T1131" s="14">
        <f t="shared" si="35"/>
        <v>42526.264965277776</v>
      </c>
    </row>
    <row r="1132" spans="1:20" ht="72" hidden="1" x14ac:dyDescent="0.6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>(Table1[[#This Row],[pledged]]/Table1[[#This Row],[goal]])*100</f>
        <v>0.22</v>
      </c>
      <c r="P1132" s="9">
        <f>Table1[[#This Row],[pledged]]/Table1[[#This Row],[backers_count]]</f>
        <v>3.6666666666666665</v>
      </c>
      <c r="Q1132" s="4" t="str">
        <f>MID(Table1[[#This Row],[Category and Sub-Category]],SEARCH("/", N1132) +1, 20)</f>
        <v>mobile games</v>
      </c>
      <c r="R1132" s="4" t="str">
        <f t="shared" si="34"/>
        <v>games</v>
      </c>
      <c r="S1132" s="14">
        <f>Table1[[#This Row],[Date Ended Conversion]]+Table1[[#This Row],[Date Ended Conversion]]</f>
        <v>83938.076388888891</v>
      </c>
      <c r="T1132" s="14">
        <f t="shared" si="35"/>
        <v>41969.038194444445</v>
      </c>
    </row>
    <row r="1133" spans="1:20" ht="72" hidden="1" x14ac:dyDescent="0.6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>(Table1[[#This Row],[pledged]]/Table1[[#This Row],[goal]])*100</f>
        <v>0</v>
      </c>
      <c r="P1133" s="9" t="e">
        <f>Table1[[#This Row],[pledged]]/Table1[[#This Row],[backers_count]]</f>
        <v>#DIV/0!</v>
      </c>
      <c r="Q1133" s="4" t="str">
        <f>MID(Table1[[#This Row],[Category and Sub-Category]],SEARCH("/", N1133) +1, 20)</f>
        <v>mobile games</v>
      </c>
      <c r="R1133" s="4" t="str">
        <f t="shared" si="34"/>
        <v>games</v>
      </c>
      <c r="S1133" s="14">
        <f>Table1[[#This Row],[Date Ended Conversion]]+Table1[[#This Row],[Date Ended Conversion]]</f>
        <v>84725.816388888896</v>
      </c>
      <c r="T1133" s="14">
        <f t="shared" si="35"/>
        <v>42362.908194444448</v>
      </c>
    </row>
    <row r="1134" spans="1:20" ht="72" hidden="1" x14ac:dyDescent="0.6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>(Table1[[#This Row],[pledged]]/Table1[[#This Row],[goal]])*100</f>
        <v>14.38</v>
      </c>
      <c r="P1134" s="9">
        <f>Table1[[#This Row],[pledged]]/Table1[[#This Row],[backers_count]]</f>
        <v>110.61538461538461</v>
      </c>
      <c r="Q1134" s="4" t="str">
        <f>MID(Table1[[#This Row],[Category and Sub-Category]],SEARCH("/", N1134) +1, 20)</f>
        <v>mobile games</v>
      </c>
      <c r="R1134" s="4" t="str">
        <f t="shared" si="34"/>
        <v>games</v>
      </c>
      <c r="S1134" s="14">
        <f>Table1[[#This Row],[Date Ended Conversion]]+Table1[[#This Row],[Date Ended Conversion]]</f>
        <v>85472.230810185196</v>
      </c>
      <c r="T1134" s="14">
        <f t="shared" si="35"/>
        <v>42736.115405092598</v>
      </c>
    </row>
    <row r="1135" spans="1:20" ht="72" hidden="1" x14ac:dyDescent="0.6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>(Table1[[#This Row],[pledged]]/Table1[[#This Row],[goal]])*100</f>
        <v>0.66666666666666674</v>
      </c>
      <c r="P1135" s="9">
        <f>Table1[[#This Row],[pledged]]/Table1[[#This Row],[backers_count]]</f>
        <v>20</v>
      </c>
      <c r="Q1135" s="4" t="str">
        <f>MID(Table1[[#This Row],[Category and Sub-Category]],SEARCH("/", N1135) +1, 20)</f>
        <v>mobile games</v>
      </c>
      <c r="R1135" s="4" t="str">
        <f t="shared" si="34"/>
        <v>games</v>
      </c>
      <c r="S1135" s="14">
        <f>Table1[[#This Row],[Date Ended Conversion]]+Table1[[#This Row],[Date Ended Conversion]]</f>
        <v>83702.814375000002</v>
      </c>
      <c r="T1135" s="14">
        <f t="shared" si="35"/>
        <v>41851.407187500001</v>
      </c>
    </row>
    <row r="1136" spans="1:20" ht="72" hidden="1" x14ac:dyDescent="0.6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>(Table1[[#This Row],[pledged]]/Table1[[#This Row],[goal]])*100</f>
        <v>4.0000000000000001E-3</v>
      </c>
      <c r="P1136" s="9">
        <f>Table1[[#This Row],[pledged]]/Table1[[#This Row],[backers_count]]</f>
        <v>1</v>
      </c>
      <c r="Q1136" s="4" t="str">
        <f>MID(Table1[[#This Row],[Category and Sub-Category]],SEARCH("/", N1136) +1, 20)</f>
        <v>mobile games</v>
      </c>
      <c r="R1136" s="4" t="str">
        <f t="shared" si="34"/>
        <v>games</v>
      </c>
      <c r="S1136" s="14">
        <f>Table1[[#This Row],[Date Ended Conversion]]+Table1[[#This Row],[Date Ended Conversion]]</f>
        <v>83944.379166666666</v>
      </c>
      <c r="T1136" s="14">
        <f t="shared" si="35"/>
        <v>41972.189583333333</v>
      </c>
    </row>
    <row r="1137" spans="1:20" ht="72" hidden="1" x14ac:dyDescent="0.6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>(Table1[[#This Row],[pledged]]/Table1[[#This Row],[goal]])*100</f>
        <v>5</v>
      </c>
      <c r="P1137" s="9">
        <f>Table1[[#This Row],[pledged]]/Table1[[#This Row],[backers_count]]</f>
        <v>50</v>
      </c>
      <c r="Q1137" s="4" t="str">
        <f>MID(Table1[[#This Row],[Category and Sub-Category]],SEARCH("/", N1137) +1, 20)</f>
        <v>mobile games</v>
      </c>
      <c r="R1137" s="4" t="str">
        <f t="shared" si="34"/>
        <v>games</v>
      </c>
      <c r="S1137" s="14">
        <f>Table1[[#This Row],[Date Ended Conversion]]+Table1[[#This Row],[Date Ended Conversion]]</f>
        <v>85177.979027777765</v>
      </c>
      <c r="T1137" s="14">
        <f t="shared" si="35"/>
        <v>42588.989513888882</v>
      </c>
    </row>
    <row r="1138" spans="1:20" ht="72" hidden="1" x14ac:dyDescent="0.6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>(Table1[[#This Row],[pledged]]/Table1[[#This Row],[goal]])*100</f>
        <v>6.4439140811455857</v>
      </c>
      <c r="P1138" s="9">
        <f>Table1[[#This Row],[pledged]]/Table1[[#This Row],[backers_count]]</f>
        <v>45</v>
      </c>
      <c r="Q1138" s="4" t="str">
        <f>MID(Table1[[#This Row],[Category and Sub-Category]],SEARCH("/", N1138) +1, 20)</f>
        <v>mobile games</v>
      </c>
      <c r="R1138" s="4" t="str">
        <f t="shared" si="34"/>
        <v>games</v>
      </c>
      <c r="S1138" s="14">
        <f>Table1[[#This Row],[Date Ended Conversion]]+Table1[[#This Row],[Date Ended Conversion]]</f>
        <v>84715.343263888877</v>
      </c>
      <c r="T1138" s="14">
        <f t="shared" si="35"/>
        <v>42357.671631944439</v>
      </c>
    </row>
    <row r="1139" spans="1:20" ht="72" hidden="1" x14ac:dyDescent="0.6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>(Table1[[#This Row],[pledged]]/Table1[[#This Row],[goal]])*100</f>
        <v>39.5</v>
      </c>
      <c r="P1139" s="9">
        <f>Table1[[#This Row],[pledged]]/Table1[[#This Row],[backers_count]]</f>
        <v>253.2051282051282</v>
      </c>
      <c r="Q1139" s="4" t="str">
        <f>MID(Table1[[#This Row],[Category and Sub-Category]],SEARCH("/", N1139) +1, 20)</f>
        <v>mobile games</v>
      </c>
      <c r="R1139" s="4" t="str">
        <f t="shared" si="34"/>
        <v>games</v>
      </c>
      <c r="S1139" s="14">
        <f>Table1[[#This Row],[Date Ended Conversion]]+Table1[[#This Row],[Date Ended Conversion]]</f>
        <v>84967.639374999999</v>
      </c>
      <c r="T1139" s="14">
        <f t="shared" si="35"/>
        <v>42483.819687499999</v>
      </c>
    </row>
    <row r="1140" spans="1:20" ht="72" hidden="1" x14ac:dyDescent="0.6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>(Table1[[#This Row],[pledged]]/Table1[[#This Row],[goal]])*100</f>
        <v>0.35714285714285715</v>
      </c>
      <c r="P1140" s="9">
        <f>Table1[[#This Row],[pledged]]/Table1[[#This Row],[backers_count]]</f>
        <v>31.25</v>
      </c>
      <c r="Q1140" s="4" t="str">
        <f>MID(Table1[[#This Row],[Category and Sub-Category]],SEARCH("/", N1140) +1, 20)</f>
        <v>mobile games</v>
      </c>
      <c r="R1140" s="4" t="str">
        <f t="shared" si="34"/>
        <v>games</v>
      </c>
      <c r="S1140" s="14">
        <f>Table1[[#This Row],[Date Ended Conversion]]+Table1[[#This Row],[Date Ended Conversion]]</f>
        <v>85513.8132175926</v>
      </c>
      <c r="T1140" s="14">
        <f t="shared" si="35"/>
        <v>42756.9066087963</v>
      </c>
    </row>
    <row r="1141" spans="1:20" ht="72" hidden="1" x14ac:dyDescent="0.6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>(Table1[[#This Row],[pledged]]/Table1[[#This Row],[goal]])*100</f>
        <v>6.25E-2</v>
      </c>
      <c r="P1141" s="9">
        <f>Table1[[#This Row],[pledged]]/Table1[[#This Row],[backers_count]]</f>
        <v>5</v>
      </c>
      <c r="Q1141" s="4" t="str">
        <f>MID(Table1[[#This Row],[Category and Sub-Category]],SEARCH("/", N1141) +1, 20)</f>
        <v>mobile games</v>
      </c>
      <c r="R1141" s="4" t="str">
        <f t="shared" si="34"/>
        <v>games</v>
      </c>
      <c r="S1141" s="14">
        <f>Table1[[#This Row],[Date Ended Conversion]]+Table1[[#This Row],[Date Ended Conversion]]</f>
        <v>84010.695046296285</v>
      </c>
      <c r="T1141" s="14">
        <f t="shared" si="35"/>
        <v>42005.347523148142</v>
      </c>
    </row>
    <row r="1142" spans="1:20" ht="72" hidden="1" x14ac:dyDescent="0.6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>(Table1[[#This Row],[pledged]]/Table1[[#This Row],[goal]])*100</f>
        <v>0</v>
      </c>
      <c r="P1142" s="9" t="e">
        <f>Table1[[#This Row],[pledged]]/Table1[[#This Row],[backers_count]]</f>
        <v>#DIV/0!</v>
      </c>
      <c r="Q1142" s="4" t="str">
        <f>MID(Table1[[#This Row],[Category and Sub-Category]],SEARCH("/", N1142) +1, 20)</f>
        <v>mobile games</v>
      </c>
      <c r="R1142" s="4" t="str">
        <f t="shared" si="34"/>
        <v>games</v>
      </c>
      <c r="S1142" s="14">
        <f>Table1[[#This Row],[Date Ended Conversion]]+Table1[[#This Row],[Date Ended Conversion]]</f>
        <v>84444.924097222218</v>
      </c>
      <c r="T1142" s="14">
        <f t="shared" si="35"/>
        <v>42222.462048611109</v>
      </c>
    </row>
    <row r="1143" spans="1:20" ht="18" hidden="1" x14ac:dyDescent="0.6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>(Table1[[#This Row],[pledged]]/Table1[[#This Row],[goal]])*100</f>
        <v>0</v>
      </c>
      <c r="P1143" s="9" t="e">
        <f>Table1[[#This Row],[pledged]]/Table1[[#This Row],[backers_count]]</f>
        <v>#DIV/0!</v>
      </c>
      <c r="Q1143" s="4" t="str">
        <f>MID(Table1[[#This Row],[Category and Sub-Category]],SEARCH("/", N1143) +1, 20)</f>
        <v>mobile games</v>
      </c>
      <c r="R1143" s="4" t="str">
        <f t="shared" si="34"/>
        <v>games</v>
      </c>
      <c r="S1143" s="14">
        <f>Table1[[#This Row],[Date Ended Conversion]]+Table1[[#This Row],[Date Ended Conversion]]</f>
        <v>84389.399305555562</v>
      </c>
      <c r="T1143" s="14">
        <f t="shared" si="35"/>
        <v>42194.699652777781</v>
      </c>
    </row>
    <row r="1144" spans="1:20" ht="90" hidden="1" x14ac:dyDescent="0.6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>(Table1[[#This Row],[pledged]]/Table1[[#This Row],[goal]])*100</f>
        <v>0</v>
      </c>
      <c r="P1144" s="9" t="e">
        <f>Table1[[#This Row],[pledged]]/Table1[[#This Row],[backers_count]]</f>
        <v>#DIV/0!</v>
      </c>
      <c r="Q1144" s="4" t="str">
        <f>MID(Table1[[#This Row],[Category and Sub-Category]],SEARCH("/", N1144) +1, 20)</f>
        <v>mobile games</v>
      </c>
      <c r="R1144" s="4" t="str">
        <f t="shared" si="34"/>
        <v>games</v>
      </c>
      <c r="S1144" s="14">
        <f>Table1[[#This Row],[Date Ended Conversion]]+Table1[[#This Row],[Date Ended Conversion]]</f>
        <v>84104.012199074088</v>
      </c>
      <c r="T1144" s="14">
        <f t="shared" si="35"/>
        <v>42052.006099537044</v>
      </c>
    </row>
    <row r="1145" spans="1:20" ht="72" hidden="1" x14ac:dyDescent="0.6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>(Table1[[#This Row],[pledged]]/Table1[[#This Row],[goal]])*100</f>
        <v>0.41333333333333333</v>
      </c>
      <c r="P1145" s="9">
        <f>Table1[[#This Row],[pledged]]/Table1[[#This Row],[backers_count]]</f>
        <v>23.25</v>
      </c>
      <c r="Q1145" s="4" t="str">
        <f>MID(Table1[[#This Row],[Category and Sub-Category]],SEARCH("/", N1145) +1, 20)</f>
        <v>mobile games</v>
      </c>
      <c r="R1145" s="4" t="str">
        <f t="shared" si="34"/>
        <v>games</v>
      </c>
      <c r="S1145" s="14">
        <f>Table1[[#This Row],[Date Ended Conversion]]+Table1[[#This Row],[Date Ended Conversion]]</f>
        <v>84710.38717592592</v>
      </c>
      <c r="T1145" s="14">
        <f t="shared" si="35"/>
        <v>42355.19358796296</v>
      </c>
    </row>
    <row r="1146" spans="1:20" ht="54" x14ac:dyDescent="0.6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>(Table1[[#This Row],[pledged]]/Table1[[#This Row],[goal]])*100</f>
        <v>0</v>
      </c>
      <c r="P1146" s="9" t="e">
        <f>Table1[[#This Row],[pledged]]/Table1[[#This Row],[backers_count]]</f>
        <v>#DIV/0!</v>
      </c>
      <c r="Q1146" s="4" t="str">
        <f>MID(Table1[[#This Row],[Category and Sub-Category]],SEARCH("/", N1146) +1, 20)</f>
        <v>food trucks</v>
      </c>
      <c r="R1146" s="4" t="str">
        <f t="shared" si="34"/>
        <v>food</v>
      </c>
      <c r="S1146" s="14">
        <f>Table1[[#This Row],[Date Ended Conversion]]+Table1[[#This Row],[Date Ended Conversion]]</f>
        <v>84246.363888888882</v>
      </c>
      <c r="T1146" s="14">
        <f t="shared" si="35"/>
        <v>42123.181944444441</v>
      </c>
    </row>
    <row r="1147" spans="1:20" ht="54" x14ac:dyDescent="0.6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>(Table1[[#This Row],[pledged]]/Table1[[#This Row],[goal]])*100</f>
        <v>0.125</v>
      </c>
      <c r="P1147" s="9">
        <f>Table1[[#This Row],[pledged]]/Table1[[#This Row],[backers_count]]</f>
        <v>100</v>
      </c>
      <c r="Q1147" s="4" t="str">
        <f>MID(Table1[[#This Row],[Category and Sub-Category]],SEARCH("/", N1147) +1, 20)</f>
        <v>food trucks</v>
      </c>
      <c r="R1147" s="4" t="str">
        <f t="shared" si="34"/>
        <v>food</v>
      </c>
      <c r="S1147" s="14">
        <f>Table1[[#This Row],[Date Ended Conversion]]+Table1[[#This Row],[Date Ended Conversion]]</f>
        <v>83829.495185185195</v>
      </c>
      <c r="T1147" s="14">
        <f t="shared" si="35"/>
        <v>41914.747592592597</v>
      </c>
    </row>
    <row r="1148" spans="1:20" ht="54" x14ac:dyDescent="0.6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>(Table1[[#This Row],[pledged]]/Table1[[#This Row],[goal]])*100</f>
        <v>8.8333333333333339</v>
      </c>
      <c r="P1148" s="9">
        <f>Table1[[#This Row],[pledged]]/Table1[[#This Row],[backers_count]]</f>
        <v>44.166666666666664</v>
      </c>
      <c r="Q1148" s="4" t="str">
        <f>MID(Table1[[#This Row],[Category and Sub-Category]],SEARCH("/", N1148) +1, 20)</f>
        <v>food trucks</v>
      </c>
      <c r="R1148" s="4" t="str">
        <f t="shared" si="34"/>
        <v>food</v>
      </c>
      <c r="S1148" s="14">
        <f>Table1[[#This Row],[Date Ended Conversion]]+Table1[[#This Row],[Date Ended Conversion]]</f>
        <v>83523.906782407401</v>
      </c>
      <c r="T1148" s="14">
        <f t="shared" si="35"/>
        <v>41761.9533912037</v>
      </c>
    </row>
    <row r="1149" spans="1:20" ht="72" x14ac:dyDescent="0.6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>(Table1[[#This Row],[pledged]]/Table1[[#This Row],[goal]])*100</f>
        <v>0</v>
      </c>
      <c r="P1149" s="9" t="e">
        <f>Table1[[#This Row],[pledged]]/Table1[[#This Row],[backers_count]]</f>
        <v>#DIV/0!</v>
      </c>
      <c r="Q1149" s="4" t="str">
        <f>MID(Table1[[#This Row],[Category and Sub-Category]],SEARCH("/", N1149) +1, 20)</f>
        <v>food trucks</v>
      </c>
      <c r="R1149" s="4" t="str">
        <f t="shared" si="34"/>
        <v>food</v>
      </c>
      <c r="S1149" s="14">
        <f>Table1[[#This Row],[Date Ended Conversion]]+Table1[[#This Row],[Date Ended Conversion]]</f>
        <v>83863.944050925929</v>
      </c>
      <c r="T1149" s="14">
        <f t="shared" si="35"/>
        <v>41931.972025462965</v>
      </c>
    </row>
    <row r="1150" spans="1:20" ht="54" x14ac:dyDescent="0.6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>(Table1[[#This Row],[pledged]]/Table1[[#This Row],[goal]])*100</f>
        <v>0.48666666666666669</v>
      </c>
      <c r="P1150" s="9">
        <f>Table1[[#This Row],[pledged]]/Table1[[#This Row],[backers_count]]</f>
        <v>24.333333333333332</v>
      </c>
      <c r="Q1150" s="4" t="str">
        <f>MID(Table1[[#This Row],[Category and Sub-Category]],SEARCH("/", N1150) +1, 20)</f>
        <v>food trucks</v>
      </c>
      <c r="R1150" s="4" t="str">
        <f t="shared" si="34"/>
        <v>food</v>
      </c>
      <c r="S1150" s="14">
        <f>Table1[[#This Row],[Date Ended Conversion]]+Table1[[#This Row],[Date Ended Conversion]]</f>
        <v>85410.425486111111</v>
      </c>
      <c r="T1150" s="14">
        <f t="shared" si="35"/>
        <v>42705.212743055556</v>
      </c>
    </row>
    <row r="1151" spans="1:20" ht="36" x14ac:dyDescent="0.6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>(Table1[[#This Row],[pledged]]/Table1[[#This Row],[goal]])*100</f>
        <v>0.15</v>
      </c>
      <c r="P1151" s="9">
        <f>Table1[[#This Row],[pledged]]/Table1[[#This Row],[backers_count]]</f>
        <v>37.5</v>
      </c>
      <c r="Q1151" s="4" t="str">
        <f>MID(Table1[[#This Row],[Category and Sub-Category]],SEARCH("/", N1151) +1, 20)</f>
        <v>food trucks</v>
      </c>
      <c r="R1151" s="4" t="str">
        <f t="shared" si="34"/>
        <v>food</v>
      </c>
      <c r="S1151" s="14">
        <f>Table1[[#This Row],[Date Ended Conversion]]+Table1[[#This Row],[Date Ended Conversion]]</f>
        <v>85075.42050925926</v>
      </c>
      <c r="T1151" s="14">
        <f t="shared" si="35"/>
        <v>42537.71025462963</v>
      </c>
    </row>
    <row r="1152" spans="1:20" ht="54" x14ac:dyDescent="0.6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>(Table1[[#This Row],[pledged]]/Table1[[#This Row],[goal]])*100</f>
        <v>10.08</v>
      </c>
      <c r="P1152" s="9">
        <f>Table1[[#This Row],[pledged]]/Table1[[#This Row],[backers_count]]</f>
        <v>42</v>
      </c>
      <c r="Q1152" s="4" t="str">
        <f>MID(Table1[[#This Row],[Category and Sub-Category]],SEARCH("/", N1152) +1, 20)</f>
        <v>food trucks</v>
      </c>
      <c r="R1152" s="4" t="str">
        <f t="shared" si="34"/>
        <v>food</v>
      </c>
      <c r="S1152" s="14">
        <f>Table1[[#This Row],[Date Ended Conversion]]+Table1[[#This Row],[Date Ended Conversion]]</f>
        <v>84755.909143518511</v>
      </c>
      <c r="T1152" s="14">
        <f t="shared" si="35"/>
        <v>42377.954571759255</v>
      </c>
    </row>
    <row r="1153" spans="1:20" ht="72" x14ac:dyDescent="0.6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>(Table1[[#This Row],[pledged]]/Table1[[#This Row],[goal]])*100</f>
        <v>0</v>
      </c>
      <c r="P1153" s="9" t="e">
        <f>Table1[[#This Row],[pledged]]/Table1[[#This Row],[backers_count]]</f>
        <v>#DIV/0!</v>
      </c>
      <c r="Q1153" s="4" t="str">
        <f>MID(Table1[[#This Row],[Category and Sub-Category]],SEARCH("/", N1153) +1, 20)</f>
        <v>food trucks</v>
      </c>
      <c r="R1153" s="4" t="str">
        <f t="shared" si="34"/>
        <v>food</v>
      </c>
      <c r="S1153" s="14">
        <f>Table1[[#This Row],[Date Ended Conversion]]+Table1[[#This Row],[Date Ended Conversion]]</f>
        <v>84508.205162037033</v>
      </c>
      <c r="T1153" s="14">
        <f t="shared" si="35"/>
        <v>42254.102581018517</v>
      </c>
    </row>
    <row r="1154" spans="1:20" ht="18" x14ac:dyDescent="0.6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>(Table1[[#This Row],[pledged]]/Table1[[#This Row],[goal]])*100</f>
        <v>5.6937500000000005</v>
      </c>
      <c r="P1154" s="9">
        <f>Table1[[#This Row],[pledged]]/Table1[[#This Row],[backers_count]]</f>
        <v>60.733333333333334</v>
      </c>
      <c r="Q1154" s="4" t="str">
        <f>MID(Table1[[#This Row],[Category and Sub-Category]],SEARCH("/", N1154) +1, 20)</f>
        <v>food trucks</v>
      </c>
      <c r="R1154" s="4" t="str">
        <f t="shared" ref="R1154:R1217" si="36">LEFT(N1154,FIND("/",N1154,1)-1)</f>
        <v>food</v>
      </c>
      <c r="S1154" s="14">
        <f>Table1[[#This Row],[Date Ended Conversion]]+Table1[[#This Row],[Date Ended Conversion]]</f>
        <v>84279.419259259259</v>
      </c>
      <c r="T1154" s="14">
        <f t="shared" ref="T1154:T1217" si="37">(((I1154/60)/60)/24)+DATE(1970,1,1)</f>
        <v>42139.709629629629</v>
      </c>
    </row>
    <row r="1155" spans="1:20" ht="36" x14ac:dyDescent="0.6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>(Table1[[#This Row],[pledged]]/Table1[[#This Row],[goal]])*100</f>
        <v>0.625</v>
      </c>
      <c r="P1155" s="9">
        <f>Table1[[#This Row],[pledged]]/Table1[[#This Row],[backers_count]]</f>
        <v>50</v>
      </c>
      <c r="Q1155" s="4" t="str">
        <f>MID(Table1[[#This Row],[Category and Sub-Category]],SEARCH("/", N1155) +1, 20)</f>
        <v>food trucks</v>
      </c>
      <c r="R1155" s="4" t="str">
        <f t="shared" si="36"/>
        <v>food</v>
      </c>
      <c r="S1155" s="14">
        <f>Table1[[#This Row],[Date Ended Conversion]]+Table1[[#This Row],[Date Ended Conversion]]</f>
        <v>84347.428356481483</v>
      </c>
      <c r="T1155" s="14">
        <f t="shared" si="37"/>
        <v>42173.714178240742</v>
      </c>
    </row>
    <row r="1156" spans="1:20" ht="72" x14ac:dyDescent="0.6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>(Table1[[#This Row],[pledged]]/Table1[[#This Row],[goal]])*100</f>
        <v>6.5</v>
      </c>
      <c r="P1156" s="9">
        <f>Table1[[#This Row],[pledged]]/Table1[[#This Row],[backers_count]]</f>
        <v>108.33333333333333</v>
      </c>
      <c r="Q1156" s="4" t="str">
        <f>MID(Table1[[#This Row],[Category and Sub-Category]],SEARCH("/", N1156) +1, 20)</f>
        <v>food trucks</v>
      </c>
      <c r="R1156" s="4" t="str">
        <f t="shared" si="36"/>
        <v>food</v>
      </c>
      <c r="S1156" s="14">
        <f>Table1[[#This Row],[Date Ended Conversion]]+Table1[[#This Row],[Date Ended Conversion]]</f>
        <v>84506.217731481476</v>
      </c>
      <c r="T1156" s="14">
        <f t="shared" si="37"/>
        <v>42253.108865740738</v>
      </c>
    </row>
    <row r="1157" spans="1:20" ht="72" x14ac:dyDescent="0.6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>(Table1[[#This Row],[pledged]]/Table1[[#This Row],[goal]])*100</f>
        <v>0.752</v>
      </c>
      <c r="P1157" s="9">
        <f>Table1[[#This Row],[pledged]]/Table1[[#This Row],[backers_count]]</f>
        <v>23.5</v>
      </c>
      <c r="Q1157" s="4" t="str">
        <f>MID(Table1[[#This Row],[Category and Sub-Category]],SEARCH("/", N1157) +1, 20)</f>
        <v>food trucks</v>
      </c>
      <c r="R1157" s="4" t="str">
        <f t="shared" si="36"/>
        <v>food</v>
      </c>
      <c r="S1157" s="14">
        <f>Table1[[#This Row],[Date Ended Conversion]]+Table1[[#This Row],[Date Ended Conversion]]</f>
        <v>83731.527962962966</v>
      </c>
      <c r="T1157" s="14">
        <f t="shared" si="37"/>
        <v>41865.763981481483</v>
      </c>
    </row>
    <row r="1158" spans="1:20" ht="72" x14ac:dyDescent="0.6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>(Table1[[#This Row],[pledged]]/Table1[[#This Row],[goal]])*100</f>
        <v>0</v>
      </c>
      <c r="P1158" s="9" t="e">
        <f>Table1[[#This Row],[pledged]]/Table1[[#This Row],[backers_count]]</f>
        <v>#DIV/0!</v>
      </c>
      <c r="Q1158" s="4" t="str">
        <f>MID(Table1[[#This Row],[Category and Sub-Category]],SEARCH("/", N1158) +1, 20)</f>
        <v>food trucks</v>
      </c>
      <c r="R1158" s="4" t="str">
        <f t="shared" si="36"/>
        <v>food</v>
      </c>
      <c r="S1158" s="14">
        <f>Table1[[#This Row],[Date Ended Conversion]]+Table1[[#This Row],[Date Ended Conversion]]</f>
        <v>84118.142638888879</v>
      </c>
      <c r="T1158" s="14">
        <f t="shared" si="37"/>
        <v>42059.07131944444</v>
      </c>
    </row>
    <row r="1159" spans="1:20" ht="72" x14ac:dyDescent="0.6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>(Table1[[#This Row],[pledged]]/Table1[[#This Row],[goal]])*100</f>
        <v>1.51</v>
      </c>
      <c r="P1159" s="9">
        <f>Table1[[#This Row],[pledged]]/Table1[[#This Row],[backers_count]]</f>
        <v>50.333333333333336</v>
      </c>
      <c r="Q1159" s="4" t="str">
        <f>MID(Table1[[#This Row],[Category and Sub-Category]],SEARCH("/", N1159) +1, 20)</f>
        <v>food trucks</v>
      </c>
      <c r="R1159" s="4" t="str">
        <f t="shared" si="36"/>
        <v>food</v>
      </c>
      <c r="S1159" s="14">
        <f>Table1[[#This Row],[Date Ended Conversion]]+Table1[[#This Row],[Date Ended Conversion]]</f>
        <v>83957.339814814826</v>
      </c>
      <c r="T1159" s="14">
        <f t="shared" si="37"/>
        <v>41978.669907407413</v>
      </c>
    </row>
    <row r="1160" spans="1:20" ht="72" x14ac:dyDescent="0.6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>(Table1[[#This Row],[pledged]]/Table1[[#This Row],[goal]])*100</f>
        <v>0.46666666666666673</v>
      </c>
      <c r="P1160" s="9">
        <f>Table1[[#This Row],[pledged]]/Table1[[#This Row],[backers_count]]</f>
        <v>11.666666666666666</v>
      </c>
      <c r="Q1160" s="4" t="str">
        <f>MID(Table1[[#This Row],[Category and Sub-Category]],SEARCH("/", N1160) +1, 20)</f>
        <v>food trucks</v>
      </c>
      <c r="R1160" s="4" t="str">
        <f t="shared" si="36"/>
        <v>food</v>
      </c>
      <c r="S1160" s="14">
        <f>Table1[[#This Row],[Date Ended Conversion]]+Table1[[#This Row],[Date Ended Conversion]]</f>
        <v>83964.183518518519</v>
      </c>
      <c r="T1160" s="14">
        <f t="shared" si="37"/>
        <v>41982.09175925926</v>
      </c>
    </row>
    <row r="1161" spans="1:20" ht="72" x14ac:dyDescent="0.6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>(Table1[[#This Row],[pledged]]/Table1[[#This Row],[goal]])*100</f>
        <v>0</v>
      </c>
      <c r="P1161" s="9" t="e">
        <f>Table1[[#This Row],[pledged]]/Table1[[#This Row],[backers_count]]</f>
        <v>#DIV/0!</v>
      </c>
      <c r="Q1161" s="4" t="str">
        <f>MID(Table1[[#This Row],[Category and Sub-Category]],SEARCH("/", N1161) +1, 20)</f>
        <v>food trucks</v>
      </c>
      <c r="R1161" s="4" t="str">
        <f t="shared" si="36"/>
        <v>food</v>
      </c>
      <c r="S1161" s="14">
        <f>Table1[[#This Row],[Date Ended Conversion]]+Table1[[#This Row],[Date Ended Conversion]]</f>
        <v>84371.3125</v>
      </c>
      <c r="T1161" s="14">
        <f t="shared" si="37"/>
        <v>42185.65625</v>
      </c>
    </row>
    <row r="1162" spans="1:20" ht="72" x14ac:dyDescent="0.6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>(Table1[[#This Row],[pledged]]/Table1[[#This Row],[goal]])*100</f>
        <v>3.85</v>
      </c>
      <c r="P1162" s="9">
        <f>Table1[[#This Row],[pledged]]/Table1[[#This Row],[backers_count]]</f>
        <v>60.789473684210527</v>
      </c>
      <c r="Q1162" s="4" t="str">
        <f>MID(Table1[[#This Row],[Category and Sub-Category]],SEARCH("/", N1162) +1, 20)</f>
        <v>food trucks</v>
      </c>
      <c r="R1162" s="4" t="str">
        <f t="shared" si="36"/>
        <v>food</v>
      </c>
      <c r="S1162" s="14">
        <f>Table1[[#This Row],[Date Ended Conversion]]+Table1[[#This Row],[Date Ended Conversion]]</f>
        <v>84182.226527777791</v>
      </c>
      <c r="T1162" s="14">
        <f t="shared" si="37"/>
        <v>42091.113263888896</v>
      </c>
    </row>
    <row r="1163" spans="1:20" ht="72" x14ac:dyDescent="0.6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>(Table1[[#This Row],[pledged]]/Table1[[#This Row],[goal]])*100</f>
        <v>0</v>
      </c>
      <c r="P1163" s="9" t="e">
        <f>Table1[[#This Row],[pledged]]/Table1[[#This Row],[backers_count]]</f>
        <v>#DIV/0!</v>
      </c>
      <c r="Q1163" s="4" t="str">
        <f>MID(Table1[[#This Row],[Category and Sub-Category]],SEARCH("/", N1163) +1, 20)</f>
        <v>food trucks</v>
      </c>
      <c r="R1163" s="4" t="str">
        <f t="shared" si="36"/>
        <v>food</v>
      </c>
      <c r="S1163" s="14">
        <f>Table1[[#This Row],[Date Ended Conversion]]+Table1[[#This Row],[Date Ended Conversion]]</f>
        <v>84287.259004629625</v>
      </c>
      <c r="T1163" s="14">
        <f t="shared" si="37"/>
        <v>42143.629502314812</v>
      </c>
    </row>
    <row r="1164" spans="1:20" ht="72" x14ac:dyDescent="0.6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>(Table1[[#This Row],[pledged]]/Table1[[#This Row],[goal]])*100</f>
        <v>5.8333333333333341E-2</v>
      </c>
      <c r="P1164" s="9">
        <f>Table1[[#This Row],[pledged]]/Table1[[#This Row],[backers_count]]</f>
        <v>17.5</v>
      </c>
      <c r="Q1164" s="4" t="str">
        <f>MID(Table1[[#This Row],[Category and Sub-Category]],SEARCH("/", N1164) +1, 20)</f>
        <v>food trucks</v>
      </c>
      <c r="R1164" s="4" t="str">
        <f t="shared" si="36"/>
        <v>food</v>
      </c>
      <c r="S1164" s="14">
        <f>Table1[[#This Row],[Date Ended Conversion]]+Table1[[#This Row],[Date Ended Conversion]]</f>
        <v>83815.367222222223</v>
      </c>
      <c r="T1164" s="14">
        <f t="shared" si="37"/>
        <v>41907.683611111112</v>
      </c>
    </row>
    <row r="1165" spans="1:20" ht="72" x14ac:dyDescent="0.6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>(Table1[[#This Row],[pledged]]/Table1[[#This Row],[goal]])*100</f>
        <v>0</v>
      </c>
      <c r="P1165" s="9" t="e">
        <f>Table1[[#This Row],[pledged]]/Table1[[#This Row],[backers_count]]</f>
        <v>#DIV/0!</v>
      </c>
      <c r="Q1165" s="4" t="str">
        <f>MID(Table1[[#This Row],[Category and Sub-Category]],SEARCH("/", N1165) +1, 20)</f>
        <v>food trucks</v>
      </c>
      <c r="R1165" s="4" t="str">
        <f t="shared" si="36"/>
        <v>food</v>
      </c>
      <c r="S1165" s="14">
        <f>Table1[[#This Row],[Date Ended Conversion]]+Table1[[#This Row],[Date Ended Conversion]]</f>
        <v>83721.447222222225</v>
      </c>
      <c r="T1165" s="14">
        <f t="shared" si="37"/>
        <v>41860.723611111112</v>
      </c>
    </row>
    <row r="1166" spans="1:20" ht="90" x14ac:dyDescent="0.6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>(Table1[[#This Row],[pledged]]/Table1[[#This Row],[goal]])*100</f>
        <v>0</v>
      </c>
      <c r="P1166" s="9" t="e">
        <f>Table1[[#This Row],[pledged]]/Table1[[#This Row],[backers_count]]</f>
        <v>#DIV/0!</v>
      </c>
      <c r="Q1166" s="4" t="str">
        <f>MID(Table1[[#This Row],[Category and Sub-Category]],SEARCH("/", N1166) +1, 20)</f>
        <v>food trucks</v>
      </c>
      <c r="R1166" s="4" t="str">
        <f t="shared" si="36"/>
        <v>food</v>
      </c>
      <c r="S1166" s="14">
        <f>Table1[[#This Row],[Date Ended Conversion]]+Table1[[#This Row],[Date Ended Conversion]]</f>
        <v>85079.448657407411</v>
      </c>
      <c r="T1166" s="14">
        <f t="shared" si="37"/>
        <v>42539.724328703705</v>
      </c>
    </row>
    <row r="1167" spans="1:20" ht="72" x14ac:dyDescent="0.6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>(Table1[[#This Row],[pledged]]/Table1[[#This Row],[goal]])*100</f>
        <v>20.705000000000002</v>
      </c>
      <c r="P1167" s="9">
        <f>Table1[[#This Row],[pledged]]/Table1[[#This Row],[backers_count]]</f>
        <v>82.82</v>
      </c>
      <c r="Q1167" s="4" t="str">
        <f>MID(Table1[[#This Row],[Category and Sub-Category]],SEARCH("/", N1167) +1, 20)</f>
        <v>food trucks</v>
      </c>
      <c r="R1167" s="4" t="str">
        <f t="shared" si="36"/>
        <v>food</v>
      </c>
      <c r="S1167" s="14">
        <f>Table1[[#This Row],[Date Ended Conversion]]+Table1[[#This Row],[Date Ended Conversion]]</f>
        <v>83652.428935185177</v>
      </c>
      <c r="T1167" s="14">
        <f t="shared" si="37"/>
        <v>41826.214467592588</v>
      </c>
    </row>
    <row r="1168" spans="1:20" ht="72" x14ac:dyDescent="0.6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>(Table1[[#This Row],[pledged]]/Table1[[#This Row],[goal]])*100</f>
        <v>19.139999999999997</v>
      </c>
      <c r="P1168" s="9">
        <f>Table1[[#This Row],[pledged]]/Table1[[#This Row],[backers_count]]</f>
        <v>358.875</v>
      </c>
      <c r="Q1168" s="4" t="str">
        <f>MID(Table1[[#This Row],[Category and Sub-Category]],SEARCH("/", N1168) +1, 20)</f>
        <v>food trucks</v>
      </c>
      <c r="R1168" s="4" t="str">
        <f t="shared" si="36"/>
        <v>food</v>
      </c>
      <c r="S1168" s="14">
        <f>Table1[[#This Row],[Date Ended Conversion]]+Table1[[#This Row],[Date Ended Conversion]]</f>
        <v>84362.333333333343</v>
      </c>
      <c r="T1168" s="14">
        <f t="shared" si="37"/>
        <v>42181.166666666672</v>
      </c>
    </row>
    <row r="1169" spans="1:20" ht="54" x14ac:dyDescent="0.6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>(Table1[[#This Row],[pledged]]/Table1[[#This Row],[goal]])*100</f>
        <v>1.6316666666666666</v>
      </c>
      <c r="P1169" s="9">
        <f>Table1[[#This Row],[pledged]]/Table1[[#This Row],[backers_count]]</f>
        <v>61.1875</v>
      </c>
      <c r="Q1169" s="4" t="str">
        <f>MID(Table1[[#This Row],[Category and Sub-Category]],SEARCH("/", N1169) +1, 20)</f>
        <v>food trucks</v>
      </c>
      <c r="R1169" s="4" t="str">
        <f t="shared" si="36"/>
        <v>food</v>
      </c>
      <c r="S1169" s="14">
        <f>Table1[[#This Row],[Date Ended Conversion]]+Table1[[#This Row],[Date Ended Conversion]]</f>
        <v>83789.469791666663</v>
      </c>
      <c r="T1169" s="14">
        <f t="shared" si="37"/>
        <v>41894.734895833331</v>
      </c>
    </row>
    <row r="1170" spans="1:20" ht="72" x14ac:dyDescent="0.6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>(Table1[[#This Row],[pledged]]/Table1[[#This Row],[goal]])*100</f>
        <v>5.6666666666666661</v>
      </c>
      <c r="P1170" s="9">
        <f>Table1[[#This Row],[pledged]]/Table1[[#This Row],[backers_count]]</f>
        <v>340</v>
      </c>
      <c r="Q1170" s="4" t="str">
        <f>MID(Table1[[#This Row],[Category and Sub-Category]],SEARCH("/", N1170) +1, 20)</f>
        <v>food trucks</v>
      </c>
      <c r="R1170" s="4" t="str">
        <f t="shared" si="36"/>
        <v>food</v>
      </c>
      <c r="S1170" s="14">
        <f>Table1[[#This Row],[Date Ended Conversion]]+Table1[[#This Row],[Date Ended Conversion]]</f>
        <v>85270.107986111107</v>
      </c>
      <c r="T1170" s="14">
        <f t="shared" si="37"/>
        <v>42635.053993055553</v>
      </c>
    </row>
    <row r="1171" spans="1:20" ht="72" x14ac:dyDescent="0.6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>(Table1[[#This Row],[pledged]]/Table1[[#This Row],[goal]])*100</f>
        <v>0.16999999999999998</v>
      </c>
      <c r="P1171" s="9">
        <f>Table1[[#This Row],[pledged]]/Table1[[#This Row],[backers_count]]</f>
        <v>5.666666666666667</v>
      </c>
      <c r="Q1171" s="4" t="str">
        <f>MID(Table1[[#This Row],[Category and Sub-Category]],SEARCH("/", N1171) +1, 20)</f>
        <v>food trucks</v>
      </c>
      <c r="R1171" s="4" t="str">
        <f t="shared" si="36"/>
        <v>food</v>
      </c>
      <c r="S1171" s="14">
        <f>Table1[[#This Row],[Date Ended Conversion]]+Table1[[#This Row],[Date Ended Conversion]]</f>
        <v>84114.707476851851</v>
      </c>
      <c r="T1171" s="14">
        <f t="shared" si="37"/>
        <v>42057.353738425925</v>
      </c>
    </row>
    <row r="1172" spans="1:20" ht="72" x14ac:dyDescent="0.6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>(Table1[[#This Row],[pledged]]/Table1[[#This Row],[goal]])*100</f>
        <v>0.4</v>
      </c>
      <c r="P1172" s="9">
        <f>Table1[[#This Row],[pledged]]/Table1[[#This Row],[backers_count]]</f>
        <v>50</v>
      </c>
      <c r="Q1172" s="4" t="str">
        <f>MID(Table1[[#This Row],[Category and Sub-Category]],SEARCH("/", N1172) +1, 20)</f>
        <v>food trucks</v>
      </c>
      <c r="R1172" s="4" t="str">
        <f t="shared" si="36"/>
        <v>food</v>
      </c>
      <c r="S1172" s="14">
        <f>Table1[[#This Row],[Date Ended Conversion]]+Table1[[#This Row],[Date Ended Conversion]]</f>
        <v>84309.786365740743</v>
      </c>
      <c r="T1172" s="14">
        <f t="shared" si="37"/>
        <v>42154.893182870372</v>
      </c>
    </row>
    <row r="1173" spans="1:20" ht="54" x14ac:dyDescent="0.6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>(Table1[[#This Row],[pledged]]/Table1[[#This Row],[goal]])*100</f>
        <v>0.1</v>
      </c>
      <c r="P1173" s="9">
        <f>Table1[[#This Row],[pledged]]/Table1[[#This Row],[backers_count]]</f>
        <v>25</v>
      </c>
      <c r="Q1173" s="4" t="str">
        <f>MID(Table1[[#This Row],[Category and Sub-Category]],SEARCH("/", N1173) +1, 20)</f>
        <v>food trucks</v>
      </c>
      <c r="R1173" s="4" t="str">
        <f t="shared" si="36"/>
        <v>food</v>
      </c>
      <c r="S1173" s="14">
        <f>Table1[[#This Row],[Date Ended Conversion]]+Table1[[#This Row],[Date Ended Conversion]]</f>
        <v>83913.692754629621</v>
      </c>
      <c r="T1173" s="14">
        <f t="shared" si="37"/>
        <v>41956.846377314811</v>
      </c>
    </row>
    <row r="1174" spans="1:20" ht="36" x14ac:dyDescent="0.6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>(Table1[[#This Row],[pledged]]/Table1[[#This Row],[goal]])*100</f>
        <v>0</v>
      </c>
      <c r="P1174" s="9" t="e">
        <f>Table1[[#This Row],[pledged]]/Table1[[#This Row],[backers_count]]</f>
        <v>#DIV/0!</v>
      </c>
      <c r="Q1174" s="4" t="str">
        <f>MID(Table1[[#This Row],[Category and Sub-Category]],SEARCH("/", N1174) +1, 20)</f>
        <v>food trucks</v>
      </c>
      <c r="R1174" s="4" t="str">
        <f t="shared" si="36"/>
        <v>food</v>
      </c>
      <c r="S1174" s="14">
        <f>Table1[[#This Row],[Date Ended Conversion]]+Table1[[#This Row],[Date Ended Conversion]]</f>
        <v>83743.364629629636</v>
      </c>
      <c r="T1174" s="14">
        <f t="shared" si="37"/>
        <v>41871.682314814818</v>
      </c>
    </row>
    <row r="1175" spans="1:20" ht="72" x14ac:dyDescent="0.6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>(Table1[[#This Row],[pledged]]/Table1[[#This Row],[goal]])*100</f>
        <v>2.4E-2</v>
      </c>
      <c r="P1175" s="9">
        <f>Table1[[#This Row],[pledged]]/Table1[[#This Row],[backers_count]]</f>
        <v>30</v>
      </c>
      <c r="Q1175" s="4" t="str">
        <f>MID(Table1[[#This Row],[Category and Sub-Category]],SEARCH("/", N1175) +1, 20)</f>
        <v>food trucks</v>
      </c>
      <c r="R1175" s="4" t="str">
        <f t="shared" si="36"/>
        <v>food</v>
      </c>
      <c r="S1175" s="14">
        <f>Table1[[#This Row],[Date Ended Conversion]]+Table1[[#This Row],[Date Ended Conversion]]</f>
        <v>84438.371689814812</v>
      </c>
      <c r="T1175" s="14">
        <f t="shared" si="37"/>
        <v>42219.185844907406</v>
      </c>
    </row>
    <row r="1176" spans="1:20" ht="54" x14ac:dyDescent="0.6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>(Table1[[#This Row],[pledged]]/Table1[[#This Row],[goal]])*100</f>
        <v>5.9066666666666672</v>
      </c>
      <c r="P1176" s="9">
        <f>Table1[[#This Row],[pledged]]/Table1[[#This Row],[backers_count]]</f>
        <v>46.631578947368418</v>
      </c>
      <c r="Q1176" s="4" t="str">
        <f>MID(Table1[[#This Row],[Category and Sub-Category]],SEARCH("/", N1176) +1, 20)</f>
        <v>food trucks</v>
      </c>
      <c r="R1176" s="4" t="str">
        <f t="shared" si="36"/>
        <v>food</v>
      </c>
      <c r="S1176" s="14">
        <f>Table1[[#This Row],[Date Ended Conversion]]+Table1[[#This Row],[Date Ended Conversion]]</f>
        <v>84997.68349537038</v>
      </c>
      <c r="T1176" s="14">
        <f t="shared" si="37"/>
        <v>42498.84174768519</v>
      </c>
    </row>
    <row r="1177" spans="1:20" ht="72" x14ac:dyDescent="0.6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>(Table1[[#This Row],[pledged]]/Table1[[#This Row],[goal]])*100</f>
        <v>2.9250000000000003</v>
      </c>
      <c r="P1177" s="9">
        <f>Table1[[#This Row],[pledged]]/Table1[[#This Row],[backers_count]]</f>
        <v>65</v>
      </c>
      <c r="Q1177" s="4" t="str">
        <f>MID(Table1[[#This Row],[Category and Sub-Category]],SEARCH("/", N1177) +1, 20)</f>
        <v>food trucks</v>
      </c>
      <c r="R1177" s="4" t="str">
        <f t="shared" si="36"/>
        <v>food</v>
      </c>
      <c r="S1177" s="14">
        <f>Table1[[#This Row],[Date Ended Conversion]]+Table1[[#This Row],[Date Ended Conversion]]</f>
        <v>84401.456921296296</v>
      </c>
      <c r="T1177" s="14">
        <f t="shared" si="37"/>
        <v>42200.728460648148</v>
      </c>
    </row>
    <row r="1178" spans="1:20" ht="90" x14ac:dyDescent="0.6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>(Table1[[#This Row],[pledged]]/Table1[[#This Row],[goal]])*100</f>
        <v>5.7142857142857143E-3</v>
      </c>
      <c r="P1178" s="9">
        <f>Table1[[#This Row],[pledged]]/Table1[[#This Row],[backers_count]]</f>
        <v>10</v>
      </c>
      <c r="Q1178" s="4" t="str">
        <f>MID(Table1[[#This Row],[Category and Sub-Category]],SEARCH("/", N1178) +1, 20)</f>
        <v>food trucks</v>
      </c>
      <c r="R1178" s="4" t="str">
        <f t="shared" si="36"/>
        <v>food</v>
      </c>
      <c r="S1178" s="14">
        <f>Table1[[#This Row],[Date Ended Conversion]]+Table1[[#This Row],[Date Ended Conversion]]</f>
        <v>85601.083333333343</v>
      </c>
      <c r="T1178" s="14">
        <f t="shared" si="37"/>
        <v>42800.541666666672</v>
      </c>
    </row>
    <row r="1179" spans="1:20" ht="72" x14ac:dyDescent="0.6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>(Table1[[#This Row],[pledged]]/Table1[[#This Row],[goal]])*100</f>
        <v>0</v>
      </c>
      <c r="P1179" s="9" t="e">
        <f>Table1[[#This Row],[pledged]]/Table1[[#This Row],[backers_count]]</f>
        <v>#DIV/0!</v>
      </c>
      <c r="Q1179" s="4" t="str">
        <f>MID(Table1[[#This Row],[Category and Sub-Category]],SEARCH("/", N1179) +1, 20)</f>
        <v>food trucks</v>
      </c>
      <c r="R1179" s="4" t="str">
        <f t="shared" si="36"/>
        <v>food</v>
      </c>
      <c r="S1179" s="14">
        <f>Table1[[#This Row],[Date Ended Conversion]]+Table1[[#This Row],[Date Ended Conversion]]</f>
        <v>83855.32166666667</v>
      </c>
      <c r="T1179" s="14">
        <f t="shared" si="37"/>
        <v>41927.660833333335</v>
      </c>
    </row>
    <row r="1180" spans="1:20" ht="72" x14ac:dyDescent="0.6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>(Table1[[#This Row],[pledged]]/Table1[[#This Row],[goal]])*100</f>
        <v>6.6666666666666671E-3</v>
      </c>
      <c r="P1180" s="9">
        <f>Table1[[#This Row],[pledged]]/Table1[[#This Row],[backers_count]]</f>
        <v>5</v>
      </c>
      <c r="Q1180" s="4" t="str">
        <f>MID(Table1[[#This Row],[Category and Sub-Category]],SEARCH("/", N1180) +1, 20)</f>
        <v>food trucks</v>
      </c>
      <c r="R1180" s="4" t="str">
        <f t="shared" si="36"/>
        <v>food</v>
      </c>
      <c r="S1180" s="14">
        <f>Table1[[#This Row],[Date Ended Conversion]]+Table1[[#This Row],[Date Ended Conversion]]</f>
        <v>83735.811388888891</v>
      </c>
      <c r="T1180" s="14">
        <f t="shared" si="37"/>
        <v>41867.905694444446</v>
      </c>
    </row>
    <row r="1181" spans="1:20" ht="72" x14ac:dyDescent="0.6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>(Table1[[#This Row],[pledged]]/Table1[[#This Row],[goal]])*100</f>
        <v>5.3333333333333339</v>
      </c>
      <c r="P1181" s="9">
        <f>Table1[[#This Row],[pledged]]/Table1[[#This Row],[backers_count]]</f>
        <v>640</v>
      </c>
      <c r="Q1181" s="4" t="str">
        <f>MID(Table1[[#This Row],[Category and Sub-Category]],SEARCH("/", N1181) +1, 20)</f>
        <v>food trucks</v>
      </c>
      <c r="R1181" s="4" t="str">
        <f t="shared" si="36"/>
        <v>food</v>
      </c>
      <c r="S1181" s="14">
        <f>Table1[[#This Row],[Date Ended Conversion]]+Table1[[#This Row],[Date Ended Conversion]]</f>
        <v>84611.440439814818</v>
      </c>
      <c r="T1181" s="14">
        <f t="shared" si="37"/>
        <v>42305.720219907409</v>
      </c>
    </row>
    <row r="1182" spans="1:20" ht="54" x14ac:dyDescent="0.6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>(Table1[[#This Row],[pledged]]/Table1[[#This Row],[goal]])*100</f>
        <v>11.75</v>
      </c>
      <c r="P1182" s="9">
        <f>Table1[[#This Row],[pledged]]/Table1[[#This Row],[backers_count]]</f>
        <v>69.117647058823536</v>
      </c>
      <c r="Q1182" s="4" t="str">
        <f>MID(Table1[[#This Row],[Category and Sub-Category]],SEARCH("/", N1182) +1, 20)</f>
        <v>food trucks</v>
      </c>
      <c r="R1182" s="4" t="str">
        <f t="shared" si="36"/>
        <v>food</v>
      </c>
      <c r="S1182" s="14">
        <f>Table1[[#This Row],[Date Ended Conversion]]+Table1[[#This Row],[Date Ended Conversion]]</f>
        <v>83637.613750000004</v>
      </c>
      <c r="T1182" s="14">
        <f t="shared" si="37"/>
        <v>41818.806875000002</v>
      </c>
    </row>
    <row r="1183" spans="1:20" ht="36" x14ac:dyDescent="0.6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>(Table1[[#This Row],[pledged]]/Table1[[#This Row],[goal]])*100</f>
        <v>8.0000000000000002E-3</v>
      </c>
      <c r="P1183" s="9">
        <f>Table1[[#This Row],[pledged]]/Table1[[#This Row],[backers_count]]</f>
        <v>1.3333333333333333</v>
      </c>
      <c r="Q1183" s="4" t="str">
        <f>MID(Table1[[#This Row],[Category and Sub-Category]],SEARCH("/", N1183) +1, 20)</f>
        <v>food trucks</v>
      </c>
      <c r="R1183" s="4" t="str">
        <f t="shared" si="36"/>
        <v>food</v>
      </c>
      <c r="S1183" s="14">
        <f>Table1[[#This Row],[Date Ended Conversion]]+Table1[[#This Row],[Date Ended Conversion]]</f>
        <v>84128.678726851853</v>
      </c>
      <c r="T1183" s="14">
        <f t="shared" si="37"/>
        <v>42064.339363425926</v>
      </c>
    </row>
    <row r="1184" spans="1:20" ht="72" x14ac:dyDescent="0.6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>(Table1[[#This Row],[pledged]]/Table1[[#This Row],[goal]])*100</f>
        <v>4.2</v>
      </c>
      <c r="P1184" s="9">
        <f>Table1[[#This Row],[pledged]]/Table1[[#This Row],[backers_count]]</f>
        <v>10.5</v>
      </c>
      <c r="Q1184" s="4" t="str">
        <f>MID(Table1[[#This Row],[Category and Sub-Category]],SEARCH("/", N1184) +1, 20)</f>
        <v>food trucks</v>
      </c>
      <c r="R1184" s="4" t="str">
        <f t="shared" si="36"/>
        <v>food</v>
      </c>
      <c r="S1184" s="14">
        <f>Table1[[#This Row],[Date Ended Conversion]]+Table1[[#This Row],[Date Ended Conversion]]</f>
        <v>85495.391666666663</v>
      </c>
      <c r="T1184" s="14">
        <f t="shared" si="37"/>
        <v>42747.695833333331</v>
      </c>
    </row>
    <row r="1185" spans="1:20" ht="72" x14ac:dyDescent="0.6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>(Table1[[#This Row],[pledged]]/Table1[[#This Row],[goal]])*100</f>
        <v>4</v>
      </c>
      <c r="P1185" s="9">
        <f>Table1[[#This Row],[pledged]]/Table1[[#This Row],[backers_count]]</f>
        <v>33.333333333333336</v>
      </c>
      <c r="Q1185" s="4" t="str">
        <f>MID(Table1[[#This Row],[Category and Sub-Category]],SEARCH("/", N1185) +1, 20)</f>
        <v>food trucks</v>
      </c>
      <c r="R1185" s="4" t="str">
        <f t="shared" si="36"/>
        <v>food</v>
      </c>
      <c r="S1185" s="14">
        <f>Table1[[#This Row],[Date Ended Conversion]]+Table1[[#This Row],[Date Ended Conversion]]</f>
        <v>85352.33194444445</v>
      </c>
      <c r="T1185" s="14">
        <f t="shared" si="37"/>
        <v>42676.165972222225</v>
      </c>
    </row>
    <row r="1186" spans="1:20" ht="72" hidden="1" x14ac:dyDescent="0.6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>(Table1[[#This Row],[pledged]]/Table1[[#This Row],[goal]])*100</f>
        <v>104.93636363636362</v>
      </c>
      <c r="P1186" s="9">
        <f>Table1[[#This Row],[pledged]]/Table1[[#This Row],[backers_count]]</f>
        <v>61.562666666666665</v>
      </c>
      <c r="Q1186" s="4" t="str">
        <f>MID(Table1[[#This Row],[Category and Sub-Category]],SEARCH("/", N1186) +1, 20)</f>
        <v>photobooks</v>
      </c>
      <c r="R1186" s="4" t="str">
        <f t="shared" si="36"/>
        <v>photography</v>
      </c>
      <c r="S1186" s="14">
        <f>Table1[[#This Row],[Date Ended Conversion]]+Table1[[#This Row],[Date Ended Conversion]]</f>
        <v>85545.199328703704</v>
      </c>
      <c r="T1186" s="14">
        <f t="shared" si="37"/>
        <v>42772.599664351852</v>
      </c>
    </row>
    <row r="1187" spans="1:20" ht="72" hidden="1" x14ac:dyDescent="0.6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>(Table1[[#This Row],[pledged]]/Table1[[#This Row],[goal]])*100</f>
        <v>105.44</v>
      </c>
      <c r="P1187" s="9">
        <f>Table1[[#This Row],[pledged]]/Table1[[#This Row],[backers_count]]</f>
        <v>118.73873873873873</v>
      </c>
      <c r="Q1187" s="4" t="str">
        <f>MID(Table1[[#This Row],[Category and Sub-Category]],SEARCH("/", N1187) +1, 20)</f>
        <v>photobooks</v>
      </c>
      <c r="R1187" s="4" t="str">
        <f t="shared" si="36"/>
        <v>photography</v>
      </c>
      <c r="S1187" s="14">
        <f>Table1[[#This Row],[Date Ended Conversion]]+Table1[[#This Row],[Date Ended Conversion]]</f>
        <v>84326.333333333343</v>
      </c>
      <c r="T1187" s="14">
        <f t="shared" si="37"/>
        <v>42163.166666666672</v>
      </c>
    </row>
    <row r="1188" spans="1:20" ht="72" hidden="1" x14ac:dyDescent="0.6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>(Table1[[#This Row],[pledged]]/Table1[[#This Row],[goal]])*100</f>
        <v>106.73333333333332</v>
      </c>
      <c r="P1188" s="9">
        <f>Table1[[#This Row],[pledged]]/Table1[[#This Row],[backers_count]]</f>
        <v>65.081300813008127</v>
      </c>
      <c r="Q1188" s="4" t="str">
        <f>MID(Table1[[#This Row],[Category and Sub-Category]],SEARCH("/", N1188) +1, 20)</f>
        <v>photobooks</v>
      </c>
      <c r="R1188" s="4" t="str">
        <f t="shared" si="36"/>
        <v>photography</v>
      </c>
      <c r="S1188" s="14">
        <f>Table1[[#This Row],[Date Ended Conversion]]+Table1[[#This Row],[Date Ended Conversion]]</f>
        <v>84313.891666666663</v>
      </c>
      <c r="T1188" s="14">
        <f t="shared" si="37"/>
        <v>42156.945833333331</v>
      </c>
    </row>
    <row r="1189" spans="1:20" ht="72" hidden="1" x14ac:dyDescent="0.6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>(Table1[[#This Row],[pledged]]/Table1[[#This Row],[goal]])*100</f>
        <v>104.12571428571428</v>
      </c>
      <c r="P1189" s="9">
        <f>Table1[[#This Row],[pledged]]/Table1[[#This Row],[backers_count]]</f>
        <v>130.15714285714284</v>
      </c>
      <c r="Q1189" s="4" t="str">
        <f>MID(Table1[[#This Row],[Category and Sub-Category]],SEARCH("/", N1189) +1, 20)</f>
        <v>photobooks</v>
      </c>
      <c r="R1189" s="4" t="str">
        <f t="shared" si="36"/>
        <v>photography</v>
      </c>
      <c r="S1189" s="14">
        <f>Table1[[#This Row],[Date Ended Conversion]]+Table1[[#This Row],[Date Ended Conversion]]</f>
        <v>84283.5</v>
      </c>
      <c r="T1189" s="14">
        <f t="shared" si="37"/>
        <v>42141.75</v>
      </c>
    </row>
    <row r="1190" spans="1:20" ht="54" hidden="1" x14ac:dyDescent="0.6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>(Table1[[#This Row],[pledged]]/Table1[[#This Row],[goal]])*100</f>
        <v>160.54999999999998</v>
      </c>
      <c r="P1190" s="9">
        <f>Table1[[#This Row],[pledged]]/Table1[[#This Row],[backers_count]]</f>
        <v>37.776470588235291</v>
      </c>
      <c r="Q1190" s="4" t="str">
        <f>MID(Table1[[#This Row],[Category and Sub-Category]],SEARCH("/", N1190) +1, 20)</f>
        <v>photobooks</v>
      </c>
      <c r="R1190" s="4" t="str">
        <f t="shared" si="36"/>
        <v>photography</v>
      </c>
      <c r="S1190" s="14">
        <f>Table1[[#This Row],[Date Ended Conversion]]+Table1[[#This Row],[Date Ended Conversion]]</f>
        <v>85465.401388888888</v>
      </c>
      <c r="T1190" s="14">
        <f t="shared" si="37"/>
        <v>42732.700694444444</v>
      </c>
    </row>
    <row r="1191" spans="1:20" ht="72" hidden="1" x14ac:dyDescent="0.6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>(Table1[[#This Row],[pledged]]/Table1[[#This Row],[goal]])*100</f>
        <v>107.77777777777777</v>
      </c>
      <c r="P1191" s="9">
        <f>Table1[[#This Row],[pledged]]/Table1[[#This Row],[backers_count]]</f>
        <v>112.79069767441861</v>
      </c>
      <c r="Q1191" s="4" t="str">
        <f>MID(Table1[[#This Row],[Category and Sub-Category]],SEARCH("/", N1191) +1, 20)</f>
        <v>photobooks</v>
      </c>
      <c r="R1191" s="4" t="str">
        <f t="shared" si="36"/>
        <v>photography</v>
      </c>
      <c r="S1191" s="14">
        <f>Table1[[#This Row],[Date Ended Conversion]]+Table1[[#This Row],[Date Ended Conversion]]</f>
        <v>85101.95821759259</v>
      </c>
      <c r="T1191" s="14">
        <f t="shared" si="37"/>
        <v>42550.979108796295</v>
      </c>
    </row>
    <row r="1192" spans="1:20" ht="54" hidden="1" x14ac:dyDescent="0.6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>(Table1[[#This Row],[pledged]]/Table1[[#This Row],[goal]])*100</f>
        <v>135</v>
      </c>
      <c r="P1192" s="9">
        <f>Table1[[#This Row],[pledged]]/Table1[[#This Row],[backers_count]]</f>
        <v>51.92307692307692</v>
      </c>
      <c r="Q1192" s="4" t="str">
        <f>MID(Table1[[#This Row],[Category and Sub-Category]],SEARCH("/", N1192) +1, 20)</f>
        <v>photobooks</v>
      </c>
      <c r="R1192" s="4" t="str">
        <f t="shared" si="36"/>
        <v>photography</v>
      </c>
      <c r="S1192" s="14">
        <f>Table1[[#This Row],[Date Ended Conversion]]+Table1[[#This Row],[Date Ended Conversion]]</f>
        <v>83765.331597222219</v>
      </c>
      <c r="T1192" s="14">
        <f t="shared" si="37"/>
        <v>41882.665798611109</v>
      </c>
    </row>
    <row r="1193" spans="1:20" ht="72" hidden="1" x14ac:dyDescent="0.6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>(Table1[[#This Row],[pledged]]/Table1[[#This Row],[goal]])*100</f>
        <v>109.07407407407408</v>
      </c>
      <c r="P1193" s="9">
        <f>Table1[[#This Row],[pledged]]/Table1[[#This Row],[backers_count]]</f>
        <v>89.242424242424249</v>
      </c>
      <c r="Q1193" s="4" t="str">
        <f>MID(Table1[[#This Row],[Category and Sub-Category]],SEARCH("/", N1193) +1, 20)</f>
        <v>photobooks</v>
      </c>
      <c r="R1193" s="4" t="str">
        <f t="shared" si="36"/>
        <v>photography</v>
      </c>
      <c r="S1193" s="14">
        <f>Table1[[#This Row],[Date Ended Conversion]]+Table1[[#This Row],[Date Ended Conversion]]</f>
        <v>84899.124074074061</v>
      </c>
      <c r="T1193" s="14">
        <f t="shared" si="37"/>
        <v>42449.562037037031</v>
      </c>
    </row>
    <row r="1194" spans="1:20" ht="54" hidden="1" x14ac:dyDescent="0.6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>(Table1[[#This Row],[pledged]]/Table1[[#This Row],[goal]])*100</f>
        <v>290</v>
      </c>
      <c r="P1194" s="9">
        <f>Table1[[#This Row],[pledged]]/Table1[[#This Row],[backers_count]]</f>
        <v>19.333333333333332</v>
      </c>
      <c r="Q1194" s="4" t="str">
        <f>MID(Table1[[#This Row],[Category and Sub-Category]],SEARCH("/", N1194) +1, 20)</f>
        <v>photobooks</v>
      </c>
      <c r="R1194" s="4" t="str">
        <f t="shared" si="36"/>
        <v>photography</v>
      </c>
      <c r="S1194" s="14">
        <f>Table1[[#This Row],[Date Ended Conversion]]+Table1[[#This Row],[Date Ended Conversion]]</f>
        <v>85555.013379629629</v>
      </c>
      <c r="T1194" s="14">
        <f t="shared" si="37"/>
        <v>42777.506689814814</v>
      </c>
    </row>
    <row r="1195" spans="1:20" ht="72" hidden="1" x14ac:dyDescent="0.6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>(Table1[[#This Row],[pledged]]/Table1[[#This Row],[goal]])*100</f>
        <v>103.95714285714286</v>
      </c>
      <c r="P1195" s="9">
        <f>Table1[[#This Row],[pledged]]/Table1[[#This Row],[backers_count]]</f>
        <v>79.967032967032964</v>
      </c>
      <c r="Q1195" s="4" t="str">
        <f>MID(Table1[[#This Row],[Category and Sub-Category]],SEARCH("/", N1195) +1, 20)</f>
        <v>photobooks</v>
      </c>
      <c r="R1195" s="4" t="str">
        <f t="shared" si="36"/>
        <v>photography</v>
      </c>
      <c r="S1195" s="14">
        <f>Table1[[#This Row],[Date Ended Conversion]]+Table1[[#This Row],[Date Ended Conversion]]</f>
        <v>84939.468819444446</v>
      </c>
      <c r="T1195" s="14">
        <f t="shared" si="37"/>
        <v>42469.734409722223</v>
      </c>
    </row>
    <row r="1196" spans="1:20" ht="72" hidden="1" x14ac:dyDescent="0.6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>(Table1[[#This Row],[pledged]]/Table1[[#This Row],[goal]])*100</f>
        <v>322.24</v>
      </c>
      <c r="P1196" s="9">
        <f>Table1[[#This Row],[pledged]]/Table1[[#This Row],[backers_count]]</f>
        <v>56.414565826330531</v>
      </c>
      <c r="Q1196" s="4" t="str">
        <f>MID(Table1[[#This Row],[Category and Sub-Category]],SEARCH("/", N1196) +1, 20)</f>
        <v>photobooks</v>
      </c>
      <c r="R1196" s="4" t="str">
        <f t="shared" si="36"/>
        <v>photography</v>
      </c>
      <c r="S1196" s="14">
        <f>Table1[[#This Row],[Date Ended Conversion]]+Table1[[#This Row],[Date Ended Conversion]]</f>
        <v>84204.976365740731</v>
      </c>
      <c r="T1196" s="14">
        <f t="shared" si="37"/>
        <v>42102.488182870366</v>
      </c>
    </row>
    <row r="1197" spans="1:20" ht="90" hidden="1" x14ac:dyDescent="0.6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>(Table1[[#This Row],[pledged]]/Table1[[#This Row],[goal]])*100</f>
        <v>135</v>
      </c>
      <c r="P1197" s="9">
        <f>Table1[[#This Row],[pledged]]/Table1[[#This Row],[backers_count]]</f>
        <v>79.411764705882348</v>
      </c>
      <c r="Q1197" s="4" t="str">
        <f>MID(Table1[[#This Row],[Category and Sub-Category]],SEARCH("/", N1197) +1, 20)</f>
        <v>photobooks</v>
      </c>
      <c r="R1197" s="4" t="str">
        <f t="shared" si="36"/>
        <v>photography</v>
      </c>
      <c r="S1197" s="14">
        <f>Table1[[#This Row],[Date Ended Conversion]]+Table1[[#This Row],[Date Ended Conversion]]</f>
        <v>84716.75</v>
      </c>
      <c r="T1197" s="14">
        <f t="shared" si="37"/>
        <v>42358.375</v>
      </c>
    </row>
    <row r="1198" spans="1:20" ht="54" hidden="1" x14ac:dyDescent="0.6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>(Table1[[#This Row],[pledged]]/Table1[[#This Row],[goal]])*100</f>
        <v>269.91034482758624</v>
      </c>
      <c r="P1198" s="9">
        <f>Table1[[#This Row],[pledged]]/Table1[[#This Row],[backers_count]]</f>
        <v>76.439453125</v>
      </c>
      <c r="Q1198" s="4" t="str">
        <f>MID(Table1[[#This Row],[Category and Sub-Category]],SEARCH("/", N1198) +1, 20)</f>
        <v>photobooks</v>
      </c>
      <c r="R1198" s="4" t="str">
        <f t="shared" si="36"/>
        <v>photography</v>
      </c>
      <c r="S1198" s="14">
        <f>Table1[[#This Row],[Date Ended Conversion]]+Table1[[#This Row],[Date Ended Conversion]]</f>
        <v>84713.637476851844</v>
      </c>
      <c r="T1198" s="14">
        <f t="shared" si="37"/>
        <v>42356.818738425922</v>
      </c>
    </row>
    <row r="1199" spans="1:20" ht="72" hidden="1" x14ac:dyDescent="0.6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>(Table1[[#This Row],[pledged]]/Table1[[#This Row],[goal]])*100</f>
        <v>253.29333333333332</v>
      </c>
      <c r="P1199" s="9">
        <f>Table1[[#This Row],[pledged]]/Table1[[#This Row],[backers_count]]</f>
        <v>121</v>
      </c>
      <c r="Q1199" s="4" t="str">
        <f>MID(Table1[[#This Row],[Category and Sub-Category]],SEARCH("/", N1199) +1, 20)</f>
        <v>photobooks</v>
      </c>
      <c r="R1199" s="4" t="str">
        <f t="shared" si="36"/>
        <v>photography</v>
      </c>
      <c r="S1199" s="14">
        <f>Table1[[#This Row],[Date Ended Conversion]]+Table1[[#This Row],[Date Ended Conversion]]</f>
        <v>85068.498611111107</v>
      </c>
      <c r="T1199" s="14">
        <f t="shared" si="37"/>
        <v>42534.249305555553</v>
      </c>
    </row>
    <row r="1200" spans="1:20" ht="72" hidden="1" x14ac:dyDescent="0.6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>(Table1[[#This Row],[pledged]]/Table1[[#This Row],[goal]])*100</f>
        <v>260.59999999999997</v>
      </c>
      <c r="P1200" s="9">
        <f>Table1[[#This Row],[pledged]]/Table1[[#This Row],[backers_count]]</f>
        <v>54.616766467065865</v>
      </c>
      <c r="Q1200" s="4" t="str">
        <f>MID(Table1[[#This Row],[Category and Sub-Category]],SEARCH("/", N1200) +1, 20)</f>
        <v>photobooks</v>
      </c>
      <c r="R1200" s="4" t="str">
        <f t="shared" si="36"/>
        <v>photography</v>
      </c>
      <c r="S1200" s="14">
        <f>Table1[[#This Row],[Date Ended Conversion]]+Table1[[#This Row],[Date Ended Conversion]]</f>
        <v>84738.25</v>
      </c>
      <c r="T1200" s="14">
        <f t="shared" si="37"/>
        <v>42369.125</v>
      </c>
    </row>
    <row r="1201" spans="1:20" ht="72" hidden="1" x14ac:dyDescent="0.6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>(Table1[[#This Row],[pledged]]/Table1[[#This Row],[goal]])*100</f>
        <v>101.31677953348381</v>
      </c>
      <c r="P1201" s="9">
        <f>Table1[[#This Row],[pledged]]/Table1[[#This Row],[backers_count]]</f>
        <v>299.22222222222223</v>
      </c>
      <c r="Q1201" s="4" t="str">
        <f>MID(Table1[[#This Row],[Category and Sub-Category]],SEARCH("/", N1201) +1, 20)</f>
        <v>photobooks</v>
      </c>
      <c r="R1201" s="4" t="str">
        <f t="shared" si="36"/>
        <v>photography</v>
      </c>
      <c r="S1201" s="14">
        <f>Table1[[#This Row],[Date Ended Conversion]]+Table1[[#This Row],[Date Ended Conversion]]</f>
        <v>84387.541666666657</v>
      </c>
      <c r="T1201" s="14">
        <f t="shared" si="37"/>
        <v>42193.770833333328</v>
      </c>
    </row>
    <row r="1202" spans="1:20" ht="72" hidden="1" x14ac:dyDescent="0.6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>(Table1[[#This Row],[pledged]]/Table1[[#This Row],[goal]])*100</f>
        <v>125.60416666666667</v>
      </c>
      <c r="P1202" s="9">
        <f>Table1[[#This Row],[pledged]]/Table1[[#This Row],[backers_count]]</f>
        <v>58.533980582524272</v>
      </c>
      <c r="Q1202" s="4" t="str">
        <f>MID(Table1[[#This Row],[Category and Sub-Category]],SEARCH("/", N1202) +1, 20)</f>
        <v>photobooks</v>
      </c>
      <c r="R1202" s="4" t="str">
        <f t="shared" si="36"/>
        <v>photography</v>
      </c>
      <c r="S1202" s="14">
        <f>Table1[[#This Row],[Date Ended Conversion]]+Table1[[#This Row],[Date Ended Conversion]]</f>
        <v>84220.955000000002</v>
      </c>
      <c r="T1202" s="14">
        <f t="shared" si="37"/>
        <v>42110.477500000001</v>
      </c>
    </row>
    <row r="1203" spans="1:20" ht="72" hidden="1" x14ac:dyDescent="0.6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>(Table1[[#This Row],[pledged]]/Table1[[#This Row],[goal]])*100</f>
        <v>102.43783333333334</v>
      </c>
      <c r="P1203" s="9">
        <f>Table1[[#This Row],[pledged]]/Table1[[#This Row],[backers_count]]</f>
        <v>55.371801801801809</v>
      </c>
      <c r="Q1203" s="4" t="str">
        <f>MID(Table1[[#This Row],[Category and Sub-Category]],SEARCH("/", N1203) +1, 20)</f>
        <v>photobooks</v>
      </c>
      <c r="R1203" s="4" t="str">
        <f t="shared" si="36"/>
        <v>photography</v>
      </c>
      <c r="S1203" s="14">
        <f>Table1[[#This Row],[Date Ended Conversion]]+Table1[[#This Row],[Date Ended Conversion]]</f>
        <v>85133.21402777778</v>
      </c>
      <c r="T1203" s="14">
        <f t="shared" si="37"/>
        <v>42566.60701388889</v>
      </c>
    </row>
    <row r="1204" spans="1:20" ht="72" hidden="1" x14ac:dyDescent="0.6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>(Table1[[#This Row],[pledged]]/Table1[[#This Row],[goal]])*100</f>
        <v>199.244</v>
      </c>
      <c r="P1204" s="9">
        <f>Table1[[#This Row],[pledged]]/Table1[[#This Row],[backers_count]]</f>
        <v>183.80442804428046</v>
      </c>
      <c r="Q1204" s="4" t="str">
        <f>MID(Table1[[#This Row],[Category and Sub-Category]],SEARCH("/", N1204) +1, 20)</f>
        <v>photobooks</v>
      </c>
      <c r="R1204" s="4" t="str">
        <f t="shared" si="36"/>
        <v>photography</v>
      </c>
      <c r="S1204" s="14">
        <f>Table1[[#This Row],[Date Ended Conversion]]+Table1[[#This Row],[Date Ended Conversion]]</f>
        <v>84364.577638888877</v>
      </c>
      <c r="T1204" s="14">
        <f t="shared" si="37"/>
        <v>42182.288819444439</v>
      </c>
    </row>
    <row r="1205" spans="1:20" ht="72" hidden="1" x14ac:dyDescent="0.6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>(Table1[[#This Row],[pledged]]/Table1[[#This Row],[goal]])*100</f>
        <v>102.45398773006136</v>
      </c>
      <c r="P1205" s="9">
        <f>Table1[[#This Row],[pledged]]/Table1[[#This Row],[backers_count]]</f>
        <v>165.34653465346534</v>
      </c>
      <c r="Q1205" s="4" t="str">
        <f>MID(Table1[[#This Row],[Category and Sub-Category]],SEARCH("/", N1205) +1, 20)</f>
        <v>photobooks</v>
      </c>
      <c r="R1205" s="4" t="str">
        <f t="shared" si="36"/>
        <v>photography</v>
      </c>
      <c r="S1205" s="14">
        <f>Table1[[#This Row],[Date Ended Conversion]]+Table1[[#This Row],[Date Ended Conversion]]</f>
        <v>84311.229791666672</v>
      </c>
      <c r="T1205" s="14">
        <f t="shared" si="37"/>
        <v>42155.614895833336</v>
      </c>
    </row>
    <row r="1206" spans="1:20" ht="72" hidden="1" x14ac:dyDescent="0.6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>(Table1[[#This Row],[pledged]]/Table1[[#This Row],[goal]])*100</f>
        <v>102.94615384615385</v>
      </c>
      <c r="P1206" s="9">
        <f>Table1[[#This Row],[pledged]]/Table1[[#This Row],[backers_count]]</f>
        <v>234.78947368421052</v>
      </c>
      <c r="Q1206" s="4" t="str">
        <f>MID(Table1[[#This Row],[Category and Sub-Category]],SEARCH("/", N1206) +1, 20)</f>
        <v>photobooks</v>
      </c>
      <c r="R1206" s="4" t="str">
        <f t="shared" si="36"/>
        <v>photography</v>
      </c>
      <c r="S1206" s="14">
        <f>Table1[[#This Row],[Date Ended Conversion]]+Table1[[#This Row],[Date Ended Conversion]]</f>
        <v>84684.416666666657</v>
      </c>
      <c r="T1206" s="14">
        <f t="shared" si="37"/>
        <v>42342.208333333328</v>
      </c>
    </row>
    <row r="1207" spans="1:20" ht="72" hidden="1" x14ac:dyDescent="0.6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>(Table1[[#This Row],[pledged]]/Table1[[#This Row],[goal]])*100</f>
        <v>100.86153846153847</v>
      </c>
      <c r="P1207" s="9">
        <f>Table1[[#This Row],[pledged]]/Table1[[#This Row],[backers_count]]</f>
        <v>211.48387096774192</v>
      </c>
      <c r="Q1207" s="4" t="str">
        <f>MID(Table1[[#This Row],[Category and Sub-Category]],SEARCH("/", N1207) +1, 20)</f>
        <v>photobooks</v>
      </c>
      <c r="R1207" s="4" t="str">
        <f t="shared" si="36"/>
        <v>photography</v>
      </c>
      <c r="S1207" s="14">
        <f>Table1[[#This Row],[Date Ended Conversion]]+Table1[[#This Row],[Date Ended Conversion]]</f>
        <v>84337.012754629628</v>
      </c>
      <c r="T1207" s="14">
        <f t="shared" si="37"/>
        <v>42168.506377314814</v>
      </c>
    </row>
    <row r="1208" spans="1:20" ht="72" hidden="1" x14ac:dyDescent="0.6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>(Table1[[#This Row],[pledged]]/Table1[[#This Row],[goal]])*100</f>
        <v>114.99999999999999</v>
      </c>
      <c r="P1208" s="9">
        <f>Table1[[#This Row],[pledged]]/Table1[[#This Row],[backers_count]]</f>
        <v>32.34375</v>
      </c>
      <c r="Q1208" s="4" t="str">
        <f>MID(Table1[[#This Row],[Category and Sub-Category]],SEARCH("/", N1208) +1, 20)</f>
        <v>photobooks</v>
      </c>
      <c r="R1208" s="4" t="str">
        <f t="shared" si="36"/>
        <v>photography</v>
      </c>
      <c r="S1208" s="14">
        <f>Table1[[#This Row],[Date Ended Conversion]]+Table1[[#This Row],[Date Ended Conversion]]</f>
        <v>85611.123611111107</v>
      </c>
      <c r="T1208" s="14">
        <f t="shared" si="37"/>
        <v>42805.561805555553</v>
      </c>
    </row>
    <row r="1209" spans="1:20" ht="36" hidden="1" x14ac:dyDescent="0.6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>(Table1[[#This Row],[pledged]]/Table1[[#This Row],[goal]])*100</f>
        <v>104.16766467065868</v>
      </c>
      <c r="P1209" s="9">
        <f>Table1[[#This Row],[pledged]]/Table1[[#This Row],[backers_count]]</f>
        <v>123.37588652482269</v>
      </c>
      <c r="Q1209" s="4" t="str">
        <f>MID(Table1[[#This Row],[Category and Sub-Category]],SEARCH("/", N1209) +1, 20)</f>
        <v>photobooks</v>
      </c>
      <c r="R1209" s="4" t="str">
        <f t="shared" si="36"/>
        <v>photography</v>
      </c>
      <c r="S1209" s="14">
        <f>Table1[[#This Row],[Date Ended Conversion]]+Table1[[#This Row],[Date Ended Conversion]]</f>
        <v>84920.833333333343</v>
      </c>
      <c r="T1209" s="14">
        <f t="shared" si="37"/>
        <v>42460.416666666672</v>
      </c>
    </row>
    <row r="1210" spans="1:20" ht="72" hidden="1" x14ac:dyDescent="0.6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>(Table1[[#This Row],[pledged]]/Table1[[#This Row],[goal]])*100</f>
        <v>155.29999999999998</v>
      </c>
      <c r="P1210" s="9">
        <f>Table1[[#This Row],[pledged]]/Table1[[#This Row],[backers_count]]</f>
        <v>207.06666666666666</v>
      </c>
      <c r="Q1210" s="4" t="str">
        <f>MID(Table1[[#This Row],[Category and Sub-Category]],SEARCH("/", N1210) +1, 20)</f>
        <v>photobooks</v>
      </c>
      <c r="R1210" s="4" t="str">
        <f t="shared" si="36"/>
        <v>photography</v>
      </c>
      <c r="S1210" s="14">
        <f>Table1[[#This Row],[Date Ended Conversion]]+Table1[[#This Row],[Date Ended Conversion]]</f>
        <v>84907.334814814822</v>
      </c>
      <c r="T1210" s="14">
        <f t="shared" si="37"/>
        <v>42453.667407407411</v>
      </c>
    </row>
    <row r="1211" spans="1:20" ht="72" hidden="1" x14ac:dyDescent="0.6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>(Table1[[#This Row],[pledged]]/Table1[[#This Row],[goal]])*100</f>
        <v>106</v>
      </c>
      <c r="P1211" s="9">
        <f>Table1[[#This Row],[pledged]]/Table1[[#This Row],[backers_count]]</f>
        <v>138.2608695652174</v>
      </c>
      <c r="Q1211" s="4" t="str">
        <f>MID(Table1[[#This Row],[Category and Sub-Category]],SEARCH("/", N1211) +1, 20)</f>
        <v>photobooks</v>
      </c>
      <c r="R1211" s="4" t="str">
        <f t="shared" si="36"/>
        <v>photography</v>
      </c>
      <c r="S1211" s="14">
        <f>Table1[[#This Row],[Date Ended Conversion]]+Table1[[#This Row],[Date Ended Conversion]]</f>
        <v>85583.692245370374</v>
      </c>
      <c r="T1211" s="14">
        <f t="shared" si="37"/>
        <v>42791.846122685187</v>
      </c>
    </row>
    <row r="1212" spans="1:20" ht="36" hidden="1" x14ac:dyDescent="0.6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>(Table1[[#This Row],[pledged]]/Table1[[#This Row],[goal]])*100</f>
        <v>254.31499999999997</v>
      </c>
      <c r="P1212" s="9">
        <f>Table1[[#This Row],[pledged]]/Table1[[#This Row],[backers_count]]</f>
        <v>493.81553398058253</v>
      </c>
      <c r="Q1212" s="4" t="str">
        <f>MID(Table1[[#This Row],[Category and Sub-Category]],SEARCH("/", N1212) +1, 20)</f>
        <v>photobooks</v>
      </c>
      <c r="R1212" s="4" t="str">
        <f t="shared" si="36"/>
        <v>photography</v>
      </c>
      <c r="S1212" s="14">
        <f>Table1[[#This Row],[Date Ended Conversion]]+Table1[[#This Row],[Date Ended Conversion]]</f>
        <v>84311.75</v>
      </c>
      <c r="T1212" s="14">
        <f t="shared" si="37"/>
        <v>42155.875</v>
      </c>
    </row>
    <row r="1213" spans="1:20" ht="72" hidden="1" x14ac:dyDescent="0.6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>(Table1[[#This Row],[pledged]]/Table1[[#This Row],[goal]])*100</f>
        <v>101.1</v>
      </c>
      <c r="P1213" s="9">
        <f>Table1[[#This Row],[pledged]]/Table1[[#This Row],[backers_count]]</f>
        <v>168.5</v>
      </c>
      <c r="Q1213" s="4" t="str">
        <f>MID(Table1[[#This Row],[Category and Sub-Category]],SEARCH("/", N1213) +1, 20)</f>
        <v>photobooks</v>
      </c>
      <c r="R1213" s="4" t="str">
        <f t="shared" si="36"/>
        <v>photography</v>
      </c>
      <c r="S1213" s="14">
        <f>Table1[[#This Row],[Date Ended Conversion]]+Table1[[#This Row],[Date Ended Conversion]]</f>
        <v>85061.732893518521</v>
      </c>
      <c r="T1213" s="14">
        <f t="shared" si="37"/>
        <v>42530.866446759261</v>
      </c>
    </row>
    <row r="1214" spans="1:20" ht="72" hidden="1" x14ac:dyDescent="0.6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>(Table1[[#This Row],[pledged]]/Table1[[#This Row],[goal]])*100</f>
        <v>129.04</v>
      </c>
      <c r="P1214" s="9">
        <f>Table1[[#This Row],[pledged]]/Table1[[#This Row],[backers_count]]</f>
        <v>38.867469879518069</v>
      </c>
      <c r="Q1214" s="4" t="str">
        <f>MID(Table1[[#This Row],[Category and Sub-Category]],SEARCH("/", N1214) +1, 20)</f>
        <v>photobooks</v>
      </c>
      <c r="R1214" s="4" t="str">
        <f t="shared" si="36"/>
        <v>photography</v>
      </c>
      <c r="S1214" s="14">
        <f>Table1[[#This Row],[Date Ended Conversion]]+Table1[[#This Row],[Date Ended Conversion]]</f>
        <v>84670.083333333343</v>
      </c>
      <c r="T1214" s="14">
        <f t="shared" si="37"/>
        <v>42335.041666666672</v>
      </c>
    </row>
    <row r="1215" spans="1:20" ht="72" hidden="1" x14ac:dyDescent="0.6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>(Table1[[#This Row],[pledged]]/Table1[[#This Row],[goal]])*100</f>
        <v>102.23076923076924</v>
      </c>
      <c r="P1215" s="9">
        <f>Table1[[#This Row],[pledged]]/Table1[[#This Row],[backers_count]]</f>
        <v>61.527777777777779</v>
      </c>
      <c r="Q1215" s="4" t="str">
        <f>MID(Table1[[#This Row],[Category and Sub-Category]],SEARCH("/", N1215) +1, 20)</f>
        <v>photobooks</v>
      </c>
      <c r="R1215" s="4" t="str">
        <f t="shared" si="36"/>
        <v>photography</v>
      </c>
      <c r="S1215" s="14">
        <f>Table1[[#This Row],[Date Ended Conversion]]+Table1[[#This Row],[Date Ended Conversion]]</f>
        <v>85533.511574074073</v>
      </c>
      <c r="T1215" s="14">
        <f t="shared" si="37"/>
        <v>42766.755787037036</v>
      </c>
    </row>
    <row r="1216" spans="1:20" ht="72" hidden="1" x14ac:dyDescent="0.6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>(Table1[[#This Row],[pledged]]/Table1[[#This Row],[goal]])*100</f>
        <v>131.80000000000001</v>
      </c>
      <c r="P1216" s="9">
        <f>Table1[[#This Row],[pledged]]/Table1[[#This Row],[backers_count]]</f>
        <v>105.44</v>
      </c>
      <c r="Q1216" s="4" t="str">
        <f>MID(Table1[[#This Row],[Category and Sub-Category]],SEARCH("/", N1216) +1, 20)</f>
        <v>photobooks</v>
      </c>
      <c r="R1216" s="4" t="str">
        <f t="shared" si="36"/>
        <v>photography</v>
      </c>
      <c r="S1216" s="14">
        <f>Table1[[#This Row],[Date Ended Conversion]]+Table1[[#This Row],[Date Ended Conversion]]</f>
        <v>84329.680671296286</v>
      </c>
      <c r="T1216" s="14">
        <f t="shared" si="37"/>
        <v>42164.840335648143</v>
      </c>
    </row>
    <row r="1217" spans="1:20" ht="72" hidden="1" x14ac:dyDescent="0.6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>(Table1[[#This Row],[pledged]]/Table1[[#This Row],[goal]])*100</f>
        <v>786.0802000000001</v>
      </c>
      <c r="P1217" s="9">
        <f>Table1[[#This Row],[pledged]]/Table1[[#This Row],[backers_count]]</f>
        <v>71.592003642987251</v>
      </c>
      <c r="Q1217" s="4" t="str">
        <f>MID(Table1[[#This Row],[Category and Sub-Category]],SEARCH("/", N1217) +1, 20)</f>
        <v>photobooks</v>
      </c>
      <c r="R1217" s="4" t="str">
        <f t="shared" si="36"/>
        <v>photography</v>
      </c>
      <c r="S1217" s="14">
        <f>Table1[[#This Row],[Date Ended Conversion]]+Table1[[#This Row],[Date Ended Conversion]]</f>
        <v>83579.846203703695</v>
      </c>
      <c r="T1217" s="14">
        <f t="shared" si="37"/>
        <v>41789.923101851848</v>
      </c>
    </row>
    <row r="1218" spans="1:20" ht="36" hidden="1" x14ac:dyDescent="0.6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>(Table1[[#This Row],[pledged]]/Table1[[#This Row],[goal]])*100</f>
        <v>145.70000000000002</v>
      </c>
      <c r="P1218" s="9">
        <f>Table1[[#This Row],[pledged]]/Table1[[#This Row],[backers_count]]</f>
        <v>91.882882882882882</v>
      </c>
      <c r="Q1218" s="4" t="str">
        <f>MID(Table1[[#This Row],[Category and Sub-Category]],SEARCH("/", N1218) +1, 20)</f>
        <v>photobooks</v>
      </c>
      <c r="R1218" s="4" t="str">
        <f t="shared" ref="R1218:R1281" si="38">LEFT(N1218,FIND("/",N1218,1)-1)</f>
        <v>photography</v>
      </c>
      <c r="S1218" s="14">
        <f>Table1[[#This Row],[Date Ended Conversion]]+Table1[[#This Row],[Date Ended Conversion]]</f>
        <v>84559.920833333337</v>
      </c>
      <c r="T1218" s="14">
        <f t="shared" ref="T1218:T1281" si="39">(((I1218/60)/60)/24)+DATE(1970,1,1)</f>
        <v>42279.960416666669</v>
      </c>
    </row>
    <row r="1219" spans="1:20" ht="72" hidden="1" x14ac:dyDescent="0.6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>(Table1[[#This Row],[pledged]]/Table1[[#This Row],[goal]])*100</f>
        <v>102.60000000000001</v>
      </c>
      <c r="P1219" s="9">
        <f>Table1[[#This Row],[pledged]]/Table1[[#This Row],[backers_count]]</f>
        <v>148.57377049180329</v>
      </c>
      <c r="Q1219" s="4" t="str">
        <f>MID(Table1[[#This Row],[Category and Sub-Category]],SEARCH("/", N1219) +1, 20)</f>
        <v>photobooks</v>
      </c>
      <c r="R1219" s="4" t="str">
        <f t="shared" si="38"/>
        <v>photography</v>
      </c>
      <c r="S1219" s="14">
        <f>Table1[[#This Row],[Date Ended Conversion]]+Table1[[#This Row],[Date Ended Conversion]]</f>
        <v>85131.618981481472</v>
      </c>
      <c r="T1219" s="14">
        <f t="shared" si="39"/>
        <v>42565.809490740736</v>
      </c>
    </row>
    <row r="1220" spans="1:20" ht="72" hidden="1" x14ac:dyDescent="0.6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>(Table1[[#This Row],[pledged]]/Table1[[#This Row],[goal]])*100</f>
        <v>172.27777777777777</v>
      </c>
      <c r="P1220" s="9">
        <f>Table1[[#This Row],[pledged]]/Table1[[#This Row],[backers_count]]</f>
        <v>174.2134831460674</v>
      </c>
      <c r="Q1220" s="4" t="str">
        <f>MID(Table1[[#This Row],[Category and Sub-Category]],SEARCH("/", N1220) +1, 20)</f>
        <v>photobooks</v>
      </c>
      <c r="R1220" s="4" t="str">
        <f t="shared" si="38"/>
        <v>photography</v>
      </c>
      <c r="S1220" s="14">
        <f>Table1[[#This Row],[Date Ended Conversion]]+Table1[[#This Row],[Date Ended Conversion]]</f>
        <v>84618.25</v>
      </c>
      <c r="T1220" s="14">
        <f t="shared" si="39"/>
        <v>42309.125</v>
      </c>
    </row>
    <row r="1221" spans="1:20" ht="54" hidden="1" x14ac:dyDescent="0.6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>(Table1[[#This Row],[pledged]]/Table1[[#This Row],[goal]])*100</f>
        <v>159.16819571865443</v>
      </c>
      <c r="P1221" s="9">
        <f>Table1[[#This Row],[pledged]]/Table1[[#This Row],[backers_count]]</f>
        <v>102.86166007905139</v>
      </c>
      <c r="Q1221" s="4" t="str">
        <f>MID(Table1[[#This Row],[Category and Sub-Category]],SEARCH("/", N1221) +1, 20)</f>
        <v>photobooks</v>
      </c>
      <c r="R1221" s="4" t="str">
        <f t="shared" si="38"/>
        <v>photography</v>
      </c>
      <c r="S1221" s="14">
        <f>Table1[[#This Row],[Date Ended Conversion]]+Table1[[#This Row],[Date Ended Conversion]]</f>
        <v>85326.923912037033</v>
      </c>
      <c r="T1221" s="14">
        <f t="shared" si="39"/>
        <v>42663.461956018517</v>
      </c>
    </row>
    <row r="1222" spans="1:20" ht="54" hidden="1" x14ac:dyDescent="0.6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>(Table1[[#This Row],[pledged]]/Table1[[#This Row],[goal]])*100</f>
        <v>103.76666666666668</v>
      </c>
      <c r="P1222" s="9">
        <f>Table1[[#This Row],[pledged]]/Table1[[#This Row],[backers_count]]</f>
        <v>111.17857142857143</v>
      </c>
      <c r="Q1222" s="4" t="str">
        <f>MID(Table1[[#This Row],[Category and Sub-Category]],SEARCH("/", N1222) +1, 20)</f>
        <v>photobooks</v>
      </c>
      <c r="R1222" s="4" t="str">
        <f t="shared" si="38"/>
        <v>photography</v>
      </c>
      <c r="S1222" s="14">
        <f>Table1[[#This Row],[Date Ended Conversion]]+Table1[[#This Row],[Date Ended Conversion]]</f>
        <v>84483.257222222222</v>
      </c>
      <c r="T1222" s="14">
        <f t="shared" si="39"/>
        <v>42241.628611111111</v>
      </c>
    </row>
    <row r="1223" spans="1:20" ht="72" hidden="1" x14ac:dyDescent="0.6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>(Table1[[#This Row],[pledged]]/Table1[[#This Row],[goal]])*100</f>
        <v>111.40954545454547</v>
      </c>
      <c r="P1223" s="9">
        <f>Table1[[#This Row],[pledged]]/Table1[[#This Row],[backers_count]]</f>
        <v>23.796213592233013</v>
      </c>
      <c r="Q1223" s="4" t="str">
        <f>MID(Table1[[#This Row],[Category and Sub-Category]],SEARCH("/", N1223) +1, 20)</f>
        <v>photobooks</v>
      </c>
      <c r="R1223" s="4" t="str">
        <f t="shared" si="38"/>
        <v>photography</v>
      </c>
      <c r="S1223" s="14">
        <f>Table1[[#This Row],[Date Ended Conversion]]+Table1[[#This Row],[Date Ended Conversion]]</f>
        <v>85416</v>
      </c>
      <c r="T1223" s="14">
        <f t="shared" si="39"/>
        <v>42708</v>
      </c>
    </row>
    <row r="1224" spans="1:20" ht="36" hidden="1" x14ac:dyDescent="0.6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>(Table1[[#This Row],[pledged]]/Table1[[#This Row],[goal]])*100</f>
        <v>280.375</v>
      </c>
      <c r="P1224" s="9">
        <f>Table1[[#This Row],[pledged]]/Table1[[#This Row],[backers_count]]</f>
        <v>81.268115942028984</v>
      </c>
      <c r="Q1224" s="4" t="str">
        <f>MID(Table1[[#This Row],[Category and Sub-Category]],SEARCH("/", N1224) +1, 20)</f>
        <v>photobooks</v>
      </c>
      <c r="R1224" s="4" t="str">
        <f t="shared" si="38"/>
        <v>photography</v>
      </c>
      <c r="S1224" s="14">
        <f>Table1[[#This Row],[Date Ended Conversion]]+Table1[[#This Row],[Date Ended Conversion]]</f>
        <v>84922.333333333343</v>
      </c>
      <c r="T1224" s="14">
        <f t="shared" si="39"/>
        <v>42461.166666666672</v>
      </c>
    </row>
    <row r="1225" spans="1:20" ht="54" hidden="1" x14ac:dyDescent="0.6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>(Table1[[#This Row],[pledged]]/Table1[[#This Row],[goal]])*100</f>
        <v>112.10606060606061</v>
      </c>
      <c r="P1225" s="9">
        <f>Table1[[#This Row],[pledged]]/Table1[[#This Row],[backers_count]]</f>
        <v>116.21465968586388</v>
      </c>
      <c r="Q1225" s="4" t="str">
        <f>MID(Table1[[#This Row],[Category and Sub-Category]],SEARCH("/", N1225) +1, 20)</f>
        <v>photobooks</v>
      </c>
      <c r="R1225" s="4" t="str">
        <f t="shared" si="38"/>
        <v>photography</v>
      </c>
      <c r="S1225" s="14">
        <f>Table1[[#This Row],[Date Ended Conversion]]+Table1[[#This Row],[Date Ended Conversion]]</f>
        <v>85368.437708333338</v>
      </c>
      <c r="T1225" s="14">
        <f t="shared" si="39"/>
        <v>42684.218854166669</v>
      </c>
    </row>
    <row r="1226" spans="1:20" ht="54" hidden="1" x14ac:dyDescent="0.6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>(Table1[[#This Row],[pledged]]/Table1[[#This Row],[goal]])*100</f>
        <v>7.0666666666666673</v>
      </c>
      <c r="P1226" s="9">
        <f>Table1[[#This Row],[pledged]]/Table1[[#This Row],[backers_count]]</f>
        <v>58.888888888888886</v>
      </c>
      <c r="Q1226" s="4" t="str">
        <f>MID(Table1[[#This Row],[Category and Sub-Category]],SEARCH("/", N1226) +1, 20)</f>
        <v>world music</v>
      </c>
      <c r="R1226" s="4" t="str">
        <f t="shared" si="38"/>
        <v>music</v>
      </c>
      <c r="S1226" s="14">
        <f>Table1[[#This Row],[Date Ended Conversion]]+Table1[[#This Row],[Date Ended Conversion]]</f>
        <v>83593.099583333329</v>
      </c>
      <c r="T1226" s="14">
        <f t="shared" si="39"/>
        <v>41796.549791666665</v>
      </c>
    </row>
    <row r="1227" spans="1:20" ht="72" hidden="1" x14ac:dyDescent="0.6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>(Table1[[#This Row],[pledged]]/Table1[[#This Row],[goal]])*100</f>
        <v>4.3999999999999995</v>
      </c>
      <c r="P1227" s="9">
        <f>Table1[[#This Row],[pledged]]/Table1[[#This Row],[backers_count]]</f>
        <v>44</v>
      </c>
      <c r="Q1227" s="4" t="str">
        <f>MID(Table1[[#This Row],[Category and Sub-Category]],SEARCH("/", N1227) +1, 20)</f>
        <v>world music</v>
      </c>
      <c r="R1227" s="4" t="str">
        <f t="shared" si="38"/>
        <v>music</v>
      </c>
      <c r="S1227" s="14">
        <f>Table1[[#This Row],[Date Ended Conversion]]+Table1[[#This Row],[Date Ended Conversion]]</f>
        <v>83139.811990740738</v>
      </c>
      <c r="T1227" s="14">
        <f t="shared" si="39"/>
        <v>41569.905995370369</v>
      </c>
    </row>
    <row r="1228" spans="1:20" ht="72" hidden="1" x14ac:dyDescent="0.6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>(Table1[[#This Row],[pledged]]/Table1[[#This Row],[goal]])*100</f>
        <v>3.8739999999999997</v>
      </c>
      <c r="P1228" s="9">
        <f>Table1[[#This Row],[pledged]]/Table1[[#This Row],[backers_count]]</f>
        <v>48.424999999999997</v>
      </c>
      <c r="Q1228" s="4" t="str">
        <f>MID(Table1[[#This Row],[Category and Sub-Category]],SEARCH("/", N1228) +1, 20)</f>
        <v>world music</v>
      </c>
      <c r="R1228" s="4" t="str">
        <f t="shared" si="38"/>
        <v>music</v>
      </c>
      <c r="S1228" s="14">
        <f>Table1[[#This Row],[Date Ended Conversion]]+Table1[[#This Row],[Date Ended Conversion]]</f>
        <v>83500.083333333328</v>
      </c>
      <c r="T1228" s="14">
        <f t="shared" si="39"/>
        <v>41750.041666666664</v>
      </c>
    </row>
    <row r="1229" spans="1:20" ht="72" hidden="1" x14ac:dyDescent="0.6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>(Table1[[#This Row],[pledged]]/Table1[[#This Row],[goal]])*100</f>
        <v>0</v>
      </c>
      <c r="P1229" s="9" t="e">
        <f>Table1[[#This Row],[pledged]]/Table1[[#This Row],[backers_count]]</f>
        <v>#DIV/0!</v>
      </c>
      <c r="Q1229" s="4" t="str">
        <f>MID(Table1[[#This Row],[Category and Sub-Category]],SEARCH("/", N1229) +1, 20)</f>
        <v>world music</v>
      </c>
      <c r="R1229" s="4" t="str">
        <f t="shared" si="38"/>
        <v>music</v>
      </c>
      <c r="S1229" s="14">
        <f>Table1[[#This Row],[Date Ended Conversion]]+Table1[[#This Row],[Date Ended Conversion]]</f>
        <v>83716.583333333328</v>
      </c>
      <c r="T1229" s="14">
        <f t="shared" si="39"/>
        <v>41858.291666666664</v>
      </c>
    </row>
    <row r="1230" spans="1:20" ht="54" hidden="1" x14ac:dyDescent="0.6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>(Table1[[#This Row],[pledged]]/Table1[[#This Row],[goal]])*100</f>
        <v>29.299999999999997</v>
      </c>
      <c r="P1230" s="9">
        <f>Table1[[#This Row],[pledged]]/Table1[[#This Row],[backers_count]]</f>
        <v>61.041666666666664</v>
      </c>
      <c r="Q1230" s="4" t="str">
        <f>MID(Table1[[#This Row],[Category and Sub-Category]],SEARCH("/", N1230) +1, 20)</f>
        <v>world music</v>
      </c>
      <c r="R1230" s="4" t="str">
        <f t="shared" si="38"/>
        <v>music</v>
      </c>
      <c r="S1230" s="14">
        <f>Table1[[#This Row],[Date Ended Conversion]]+Table1[[#This Row],[Date Ended Conversion]]</f>
        <v>81629.458518518513</v>
      </c>
      <c r="T1230" s="14">
        <f t="shared" si="39"/>
        <v>40814.729259259257</v>
      </c>
    </row>
    <row r="1231" spans="1:20" ht="72" hidden="1" x14ac:dyDescent="0.6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>(Table1[[#This Row],[pledged]]/Table1[[#This Row],[goal]])*100</f>
        <v>0.90909090909090906</v>
      </c>
      <c r="P1231" s="9">
        <f>Table1[[#This Row],[pledged]]/Table1[[#This Row],[backers_count]]</f>
        <v>25</v>
      </c>
      <c r="Q1231" s="4" t="str">
        <f>MID(Table1[[#This Row],[Category and Sub-Category]],SEARCH("/", N1231) +1, 20)</f>
        <v>world music</v>
      </c>
      <c r="R1231" s="4" t="str">
        <f t="shared" si="38"/>
        <v>music</v>
      </c>
      <c r="S1231" s="14">
        <f>Table1[[#This Row],[Date Ended Conversion]]+Table1[[#This Row],[Date Ended Conversion]]</f>
        <v>82031.333333333328</v>
      </c>
      <c r="T1231" s="14">
        <f t="shared" si="39"/>
        <v>41015.666666666664</v>
      </c>
    </row>
    <row r="1232" spans="1:20" ht="72" hidden="1" x14ac:dyDescent="0.6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>(Table1[[#This Row],[pledged]]/Table1[[#This Row],[goal]])*100</f>
        <v>0</v>
      </c>
      <c r="P1232" s="9" t="e">
        <f>Table1[[#This Row],[pledged]]/Table1[[#This Row],[backers_count]]</f>
        <v>#DIV/0!</v>
      </c>
      <c r="Q1232" s="4" t="str">
        <f>MID(Table1[[#This Row],[Category and Sub-Category]],SEARCH("/", N1232) +1, 20)</f>
        <v>world music</v>
      </c>
      <c r="R1232" s="4" t="str">
        <f t="shared" si="38"/>
        <v>music</v>
      </c>
      <c r="S1232" s="14">
        <f>Table1[[#This Row],[Date Ended Conversion]]+Table1[[#This Row],[Date Ended Conversion]]</f>
        <v>81197.945138888885</v>
      </c>
      <c r="T1232" s="14">
        <f t="shared" si="39"/>
        <v>40598.972569444442</v>
      </c>
    </row>
    <row r="1233" spans="1:20" ht="72" hidden="1" x14ac:dyDescent="0.6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>(Table1[[#This Row],[pledged]]/Table1[[#This Row],[goal]])*100</f>
        <v>0</v>
      </c>
      <c r="P1233" s="9" t="e">
        <f>Table1[[#This Row],[pledged]]/Table1[[#This Row],[backers_count]]</f>
        <v>#DIV/0!</v>
      </c>
      <c r="Q1233" s="4" t="str">
        <f>MID(Table1[[#This Row],[Category and Sub-Category]],SEARCH("/", N1233) +1, 20)</f>
        <v>world music</v>
      </c>
      <c r="R1233" s="4" t="str">
        <f t="shared" si="38"/>
        <v>music</v>
      </c>
      <c r="S1233" s="14">
        <f>Table1[[#This Row],[Date Ended Conversion]]+Table1[[#This Row],[Date Ended Conversion]]</f>
        <v>84488.083333333343</v>
      </c>
      <c r="T1233" s="14">
        <f t="shared" si="39"/>
        <v>42244.041666666672</v>
      </c>
    </row>
    <row r="1234" spans="1:20" ht="72" hidden="1" x14ac:dyDescent="0.6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>(Table1[[#This Row],[pledged]]/Table1[[#This Row],[goal]])*100</f>
        <v>0.8</v>
      </c>
      <c r="P1234" s="9">
        <f>Table1[[#This Row],[pledged]]/Table1[[#This Row],[backers_count]]</f>
        <v>40</v>
      </c>
      <c r="Q1234" s="4" t="str">
        <f>MID(Table1[[#This Row],[Category and Sub-Category]],SEARCH("/", N1234) +1, 20)</f>
        <v>world music</v>
      </c>
      <c r="R1234" s="4" t="str">
        <f t="shared" si="38"/>
        <v>music</v>
      </c>
      <c r="S1234" s="14">
        <f>Table1[[#This Row],[Date Ended Conversion]]+Table1[[#This Row],[Date Ended Conversion]]</f>
        <v>83107.696064814823</v>
      </c>
      <c r="T1234" s="14">
        <f t="shared" si="39"/>
        <v>41553.848032407412</v>
      </c>
    </row>
    <row r="1235" spans="1:20" ht="72" hidden="1" x14ac:dyDescent="0.6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>(Table1[[#This Row],[pledged]]/Table1[[#This Row],[goal]])*100</f>
        <v>11.600000000000001</v>
      </c>
      <c r="P1235" s="9">
        <f>Table1[[#This Row],[pledged]]/Table1[[#This Row],[backers_count]]</f>
        <v>19.333333333333332</v>
      </c>
      <c r="Q1235" s="4" t="str">
        <f>MID(Table1[[#This Row],[Category and Sub-Category]],SEARCH("/", N1235) +1, 20)</f>
        <v>world music</v>
      </c>
      <c r="R1235" s="4" t="str">
        <f t="shared" si="38"/>
        <v>music</v>
      </c>
      <c r="S1235" s="14">
        <f>Table1[[#This Row],[Date Ended Conversion]]+Table1[[#This Row],[Date Ended Conversion]]</f>
        <v>81921.897546296299</v>
      </c>
      <c r="T1235" s="14">
        <f t="shared" si="39"/>
        <v>40960.948773148149</v>
      </c>
    </row>
    <row r="1236" spans="1:20" ht="72" hidden="1" x14ac:dyDescent="0.6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>(Table1[[#This Row],[pledged]]/Table1[[#This Row],[goal]])*100</f>
        <v>0</v>
      </c>
      <c r="P1236" s="9" t="e">
        <f>Table1[[#This Row],[pledged]]/Table1[[#This Row],[backers_count]]</f>
        <v>#DIV/0!</v>
      </c>
      <c r="Q1236" s="4" t="str">
        <f>MID(Table1[[#This Row],[Category and Sub-Category]],SEARCH("/", N1236) +1, 20)</f>
        <v>world music</v>
      </c>
      <c r="R1236" s="4" t="str">
        <f t="shared" si="38"/>
        <v>music</v>
      </c>
      <c r="S1236" s="14">
        <f>Table1[[#This Row],[Date Ended Conversion]]+Table1[[#This Row],[Date Ended Conversion]]</f>
        <v>84075.577361111122</v>
      </c>
      <c r="T1236" s="14">
        <f t="shared" si="39"/>
        <v>42037.788680555561</v>
      </c>
    </row>
    <row r="1237" spans="1:20" ht="72" hidden="1" x14ac:dyDescent="0.6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>(Table1[[#This Row],[pledged]]/Table1[[#This Row],[goal]])*100</f>
        <v>2.7873639500929119</v>
      </c>
      <c r="P1237" s="9">
        <f>Table1[[#This Row],[pledged]]/Table1[[#This Row],[backers_count]]</f>
        <v>35</v>
      </c>
      <c r="Q1237" s="4" t="str">
        <f>MID(Table1[[#This Row],[Category and Sub-Category]],SEARCH("/", N1237) +1, 20)</f>
        <v>world music</v>
      </c>
      <c r="R1237" s="4" t="str">
        <f t="shared" si="38"/>
        <v>music</v>
      </c>
      <c r="S1237" s="14">
        <f>Table1[[#This Row],[Date Ended Conversion]]+Table1[[#This Row],[Date Ended Conversion]]</f>
        <v>83246.270810185189</v>
      </c>
      <c r="T1237" s="14">
        <f t="shared" si="39"/>
        <v>41623.135405092595</v>
      </c>
    </row>
    <row r="1238" spans="1:20" ht="36" hidden="1" x14ac:dyDescent="0.6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>(Table1[[#This Row],[pledged]]/Table1[[#This Row],[goal]])*100</f>
        <v>0</v>
      </c>
      <c r="P1238" s="9" t="e">
        <f>Table1[[#This Row],[pledged]]/Table1[[#This Row],[backers_count]]</f>
        <v>#DIV/0!</v>
      </c>
      <c r="Q1238" s="4" t="str">
        <f>MID(Table1[[#This Row],[Category and Sub-Category]],SEARCH("/", N1238) +1, 20)</f>
        <v>world music</v>
      </c>
      <c r="R1238" s="4" t="str">
        <f t="shared" si="38"/>
        <v>music</v>
      </c>
      <c r="S1238" s="14">
        <f>Table1[[#This Row],[Date Ended Conversion]]+Table1[[#This Row],[Date Ended Conversion]]</f>
        <v>82237.333333333328</v>
      </c>
      <c r="T1238" s="14">
        <f t="shared" si="39"/>
        <v>41118.666666666664</v>
      </c>
    </row>
    <row r="1239" spans="1:20" ht="72" hidden="1" x14ac:dyDescent="0.6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>(Table1[[#This Row],[pledged]]/Table1[[#This Row],[goal]])*100</f>
        <v>0</v>
      </c>
      <c r="P1239" s="9" t="e">
        <f>Table1[[#This Row],[pledged]]/Table1[[#This Row],[backers_count]]</f>
        <v>#DIV/0!</v>
      </c>
      <c r="Q1239" s="4" t="str">
        <f>MID(Table1[[#This Row],[Category and Sub-Category]],SEARCH("/", N1239) +1, 20)</f>
        <v>world music</v>
      </c>
      <c r="R1239" s="4" t="str">
        <f t="shared" si="38"/>
        <v>music</v>
      </c>
      <c r="S1239" s="14">
        <f>Table1[[#This Row],[Date Ended Conversion]]+Table1[[#This Row],[Date Ended Conversion]]</f>
        <v>82290.56631944445</v>
      </c>
      <c r="T1239" s="14">
        <f t="shared" si="39"/>
        <v>41145.283159722225</v>
      </c>
    </row>
    <row r="1240" spans="1:20" ht="72" hidden="1" x14ac:dyDescent="0.6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>(Table1[[#This Row],[pledged]]/Table1[[#This Row],[goal]])*100</f>
        <v>17.8</v>
      </c>
      <c r="P1240" s="9">
        <f>Table1[[#This Row],[pledged]]/Table1[[#This Row],[backers_count]]</f>
        <v>59.333333333333336</v>
      </c>
      <c r="Q1240" s="4" t="str">
        <f>MID(Table1[[#This Row],[Category and Sub-Category]],SEARCH("/", N1240) +1, 20)</f>
        <v>world music</v>
      </c>
      <c r="R1240" s="4" t="str">
        <f t="shared" si="38"/>
        <v>music</v>
      </c>
      <c r="S1240" s="14">
        <f>Table1[[#This Row],[Date Ended Conversion]]+Table1[[#This Row],[Date Ended Conversion]]</f>
        <v>81523.22074074074</v>
      </c>
      <c r="T1240" s="14">
        <f t="shared" si="39"/>
        <v>40761.61037037037</v>
      </c>
    </row>
    <row r="1241" spans="1:20" ht="36" hidden="1" x14ac:dyDescent="0.6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>(Table1[[#This Row],[pledged]]/Table1[[#This Row],[goal]])*100</f>
        <v>0</v>
      </c>
      <c r="P1241" s="9" t="e">
        <f>Table1[[#This Row],[pledged]]/Table1[[#This Row],[backers_count]]</f>
        <v>#DIV/0!</v>
      </c>
      <c r="Q1241" s="4" t="str">
        <f>MID(Table1[[#This Row],[Category and Sub-Category]],SEARCH("/", N1241) +1, 20)</f>
        <v>world music</v>
      </c>
      <c r="R1241" s="4" t="str">
        <f t="shared" si="38"/>
        <v>music</v>
      </c>
      <c r="S1241" s="14">
        <f>Table1[[#This Row],[Date Ended Conversion]]+Table1[[#This Row],[Date Ended Conversion]]</f>
        <v>81827.925162037034</v>
      </c>
      <c r="T1241" s="14">
        <f t="shared" si="39"/>
        <v>40913.962581018517</v>
      </c>
    </row>
    <row r="1242" spans="1:20" ht="54" hidden="1" x14ac:dyDescent="0.6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>(Table1[[#This Row],[pledged]]/Table1[[#This Row],[goal]])*100</f>
        <v>3.0124999999999997</v>
      </c>
      <c r="P1242" s="9">
        <f>Table1[[#This Row],[pledged]]/Table1[[#This Row],[backers_count]]</f>
        <v>30.125</v>
      </c>
      <c r="Q1242" s="4" t="str">
        <f>MID(Table1[[#This Row],[Category and Sub-Category]],SEARCH("/", N1242) +1, 20)</f>
        <v>world music</v>
      </c>
      <c r="R1242" s="4" t="str">
        <f t="shared" si="38"/>
        <v>music</v>
      </c>
      <c r="S1242" s="14">
        <f>Table1[[#This Row],[Date Ended Conversion]]+Table1[[#This Row],[Date Ended Conversion]]</f>
        <v>82935.820833333331</v>
      </c>
      <c r="T1242" s="14">
        <f t="shared" si="39"/>
        <v>41467.910416666666</v>
      </c>
    </row>
    <row r="1243" spans="1:20" ht="72" hidden="1" x14ac:dyDescent="0.6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>(Table1[[#This Row],[pledged]]/Table1[[#This Row],[goal]])*100</f>
        <v>50.739999999999995</v>
      </c>
      <c r="P1243" s="9">
        <f>Table1[[#This Row],[pledged]]/Table1[[#This Row],[backers_count]]</f>
        <v>74.617647058823536</v>
      </c>
      <c r="Q1243" s="4" t="str">
        <f>MID(Table1[[#This Row],[Category and Sub-Category]],SEARCH("/", N1243) +1, 20)</f>
        <v>world music</v>
      </c>
      <c r="R1243" s="4" t="str">
        <f t="shared" si="38"/>
        <v>music</v>
      </c>
      <c r="S1243" s="14">
        <f>Table1[[#This Row],[Date Ended Conversion]]+Table1[[#This Row],[Date Ended Conversion]]</f>
        <v>83892.498611111107</v>
      </c>
      <c r="T1243" s="14">
        <f t="shared" si="39"/>
        <v>41946.249305555553</v>
      </c>
    </row>
    <row r="1244" spans="1:20" ht="72" hidden="1" x14ac:dyDescent="0.6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>(Table1[[#This Row],[pledged]]/Table1[[#This Row],[goal]])*100</f>
        <v>0.54884742041712409</v>
      </c>
      <c r="P1244" s="9">
        <f>Table1[[#This Row],[pledged]]/Table1[[#This Row],[backers_count]]</f>
        <v>5</v>
      </c>
      <c r="Q1244" s="4" t="str">
        <f>MID(Table1[[#This Row],[Category and Sub-Category]],SEARCH("/", N1244) +1, 20)</f>
        <v>world music</v>
      </c>
      <c r="R1244" s="4" t="str">
        <f t="shared" si="38"/>
        <v>music</v>
      </c>
      <c r="S1244" s="14">
        <f>Table1[[#This Row],[Date Ended Conversion]]+Table1[[#This Row],[Date Ended Conversion]]</f>
        <v>81595.108333333337</v>
      </c>
      <c r="T1244" s="14">
        <f t="shared" si="39"/>
        <v>40797.554166666669</v>
      </c>
    </row>
    <row r="1245" spans="1:20" ht="72" hidden="1" x14ac:dyDescent="0.6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>(Table1[[#This Row],[pledged]]/Table1[[#This Row],[goal]])*100</f>
        <v>14.091666666666667</v>
      </c>
      <c r="P1245" s="9">
        <f>Table1[[#This Row],[pledged]]/Table1[[#This Row],[backers_count]]</f>
        <v>44.5</v>
      </c>
      <c r="Q1245" s="4" t="str">
        <f>MID(Table1[[#This Row],[Category and Sub-Category]],SEARCH("/", N1245) +1, 20)</f>
        <v>world music</v>
      </c>
      <c r="R1245" s="4" t="str">
        <f t="shared" si="38"/>
        <v>music</v>
      </c>
      <c r="S1245" s="14">
        <f>Table1[[#This Row],[Date Ended Conversion]]+Table1[[#This Row],[Date Ended Conversion]]</f>
        <v>81465.75</v>
      </c>
      <c r="T1245" s="14">
        <f t="shared" si="39"/>
        <v>40732.875</v>
      </c>
    </row>
    <row r="1246" spans="1:20" ht="54" hidden="1" x14ac:dyDescent="0.6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>(Table1[[#This Row],[pledged]]/Table1[[#This Row],[goal]])*100</f>
        <v>103.8</v>
      </c>
      <c r="P1246" s="9">
        <f>Table1[[#This Row],[pledged]]/Table1[[#This Row],[backers_count]]</f>
        <v>46.133333333333333</v>
      </c>
      <c r="Q1246" s="4" t="str">
        <f>MID(Table1[[#This Row],[Category and Sub-Category]],SEARCH("/", N1246) +1, 20)</f>
        <v>rock</v>
      </c>
      <c r="R1246" s="4" t="str">
        <f t="shared" si="38"/>
        <v>music</v>
      </c>
      <c r="S1246" s="14">
        <f>Table1[[#This Row],[Date Ended Conversion]]+Table1[[#This Row],[Date Ended Conversion]]</f>
        <v>82773.75</v>
      </c>
      <c r="T1246" s="14">
        <f t="shared" si="39"/>
        <v>41386.875</v>
      </c>
    </row>
    <row r="1247" spans="1:20" ht="72" hidden="1" x14ac:dyDescent="0.6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>(Table1[[#This Row],[pledged]]/Table1[[#This Row],[goal]])*100</f>
        <v>120.24999999999999</v>
      </c>
      <c r="P1247" s="9">
        <f>Table1[[#This Row],[pledged]]/Table1[[#This Row],[backers_count]]</f>
        <v>141.47058823529412</v>
      </c>
      <c r="Q1247" s="4" t="str">
        <f>MID(Table1[[#This Row],[Category and Sub-Category]],SEARCH("/", N1247) +1, 20)</f>
        <v>rock</v>
      </c>
      <c r="R1247" s="4" t="str">
        <f t="shared" si="38"/>
        <v>music</v>
      </c>
      <c r="S1247" s="14">
        <f>Table1[[#This Row],[Date Ended Conversion]]+Table1[[#This Row],[Date Ended Conversion]]</f>
        <v>83609.199861111105</v>
      </c>
      <c r="T1247" s="14">
        <f t="shared" si="39"/>
        <v>41804.599930555552</v>
      </c>
    </row>
    <row r="1248" spans="1:20" ht="72" hidden="1" x14ac:dyDescent="0.6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>(Table1[[#This Row],[pledged]]/Table1[[#This Row],[goal]])*100</f>
        <v>117</v>
      </c>
      <c r="P1248" s="9">
        <f>Table1[[#This Row],[pledged]]/Table1[[#This Row],[backers_count]]</f>
        <v>75.483870967741936</v>
      </c>
      <c r="Q1248" s="4" t="str">
        <f>MID(Table1[[#This Row],[Category and Sub-Category]],SEARCH("/", N1248) +1, 20)</f>
        <v>rock</v>
      </c>
      <c r="R1248" s="4" t="str">
        <f t="shared" si="38"/>
        <v>music</v>
      </c>
      <c r="S1248" s="14">
        <f>Table1[[#This Row],[Date Ended Conversion]]+Table1[[#This Row],[Date Ended Conversion]]</f>
        <v>81766.170115740737</v>
      </c>
      <c r="T1248" s="14">
        <f t="shared" si="39"/>
        <v>40883.085057870368</v>
      </c>
    </row>
    <row r="1249" spans="1:20" ht="54" hidden="1" x14ac:dyDescent="0.6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>(Table1[[#This Row],[pledged]]/Table1[[#This Row],[goal]])*100</f>
        <v>122.14285714285715</v>
      </c>
      <c r="P1249" s="9">
        <f>Table1[[#This Row],[pledged]]/Table1[[#This Row],[backers_count]]</f>
        <v>85.5</v>
      </c>
      <c r="Q1249" s="4" t="str">
        <f>MID(Table1[[#This Row],[Category and Sub-Category]],SEARCH("/", N1249) +1, 20)</f>
        <v>rock</v>
      </c>
      <c r="R1249" s="4" t="str">
        <f t="shared" si="38"/>
        <v>music</v>
      </c>
      <c r="S1249" s="14">
        <f>Table1[[#This Row],[Date Ended Conversion]]+Table1[[#This Row],[Date Ended Conversion]]</f>
        <v>82800.584606481483</v>
      </c>
      <c r="T1249" s="14">
        <f t="shared" si="39"/>
        <v>41400.292303240742</v>
      </c>
    </row>
    <row r="1250" spans="1:20" ht="54" hidden="1" x14ac:dyDescent="0.6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>(Table1[[#This Row],[pledged]]/Table1[[#This Row],[goal]])*100</f>
        <v>151.63999999999999</v>
      </c>
      <c r="P1250" s="9">
        <f>Table1[[#This Row],[pledged]]/Table1[[#This Row],[backers_count]]</f>
        <v>64.254237288135599</v>
      </c>
      <c r="Q1250" s="4" t="str">
        <f>MID(Table1[[#This Row],[Category and Sub-Category]],SEARCH("/", N1250) +1, 20)</f>
        <v>rock</v>
      </c>
      <c r="R1250" s="4" t="str">
        <f t="shared" si="38"/>
        <v>music</v>
      </c>
      <c r="S1250" s="14">
        <f>Table1[[#This Row],[Date Ended Conversion]]+Table1[[#This Row],[Date Ended Conversion]]</f>
        <v>83606.58194444445</v>
      </c>
      <c r="T1250" s="14">
        <f t="shared" si="39"/>
        <v>41803.290972222225</v>
      </c>
    </row>
    <row r="1251" spans="1:20" ht="54" hidden="1" x14ac:dyDescent="0.6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>(Table1[[#This Row],[pledged]]/Table1[[#This Row],[goal]])*100</f>
        <v>104.44</v>
      </c>
      <c r="P1251" s="9">
        <f>Table1[[#This Row],[pledged]]/Table1[[#This Row],[backers_count]]</f>
        <v>64.46913580246914</v>
      </c>
      <c r="Q1251" s="4" t="str">
        <f>MID(Table1[[#This Row],[Category and Sub-Category]],SEARCH("/", N1251) +1, 20)</f>
        <v>rock</v>
      </c>
      <c r="R1251" s="4" t="str">
        <f t="shared" si="38"/>
        <v>music</v>
      </c>
      <c r="S1251" s="14">
        <f>Table1[[#This Row],[Date Ended Conversion]]+Table1[[#This Row],[Date Ended Conversion]]</f>
        <v>82195.48173611112</v>
      </c>
      <c r="T1251" s="14">
        <f t="shared" si="39"/>
        <v>41097.74086805556</v>
      </c>
    </row>
    <row r="1252" spans="1:20" ht="72" hidden="1" x14ac:dyDescent="0.6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>(Table1[[#This Row],[pledged]]/Table1[[#This Row],[goal]])*100</f>
        <v>200.15333333333331</v>
      </c>
      <c r="P1252" s="9">
        <f>Table1[[#This Row],[pledged]]/Table1[[#This Row],[backers_count]]</f>
        <v>118.2007874015748</v>
      </c>
      <c r="Q1252" s="4" t="str">
        <f>MID(Table1[[#This Row],[Category and Sub-Category]],SEARCH("/", N1252) +1, 20)</f>
        <v>rock</v>
      </c>
      <c r="R1252" s="4" t="str">
        <f t="shared" si="38"/>
        <v>music</v>
      </c>
      <c r="S1252" s="14">
        <f>Table1[[#This Row],[Date Ended Conversion]]+Table1[[#This Row],[Date Ended Conversion]]</f>
        <v>83777.285439814819</v>
      </c>
      <c r="T1252" s="14">
        <f t="shared" si="39"/>
        <v>41888.64271990741</v>
      </c>
    </row>
    <row r="1253" spans="1:20" ht="54" hidden="1" x14ac:dyDescent="0.6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>(Table1[[#This Row],[pledged]]/Table1[[#This Row],[goal]])*100</f>
        <v>101.8</v>
      </c>
      <c r="P1253" s="9">
        <f>Table1[[#This Row],[pledged]]/Table1[[#This Row],[backers_count]]</f>
        <v>82.540540540540547</v>
      </c>
      <c r="Q1253" s="4" t="str">
        <f>MID(Table1[[#This Row],[Category and Sub-Category]],SEARCH("/", N1253) +1, 20)</f>
        <v>rock</v>
      </c>
      <c r="R1253" s="4" t="str">
        <f t="shared" si="38"/>
        <v>music</v>
      </c>
      <c r="S1253" s="14">
        <f>Table1[[#This Row],[Date Ended Conversion]]+Table1[[#This Row],[Date Ended Conversion]]</f>
        <v>81623.628865740742</v>
      </c>
      <c r="T1253" s="14">
        <f t="shared" si="39"/>
        <v>40811.814432870371</v>
      </c>
    </row>
    <row r="1254" spans="1:20" ht="72" hidden="1" x14ac:dyDescent="0.6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>(Table1[[#This Row],[pledged]]/Table1[[#This Row],[goal]])*100</f>
        <v>137.65714285714284</v>
      </c>
      <c r="P1254" s="9">
        <f>Table1[[#This Row],[pledged]]/Table1[[#This Row],[backers_count]]</f>
        <v>34.170212765957444</v>
      </c>
      <c r="Q1254" s="4" t="str">
        <f>MID(Table1[[#This Row],[Category and Sub-Category]],SEARCH("/", N1254) +1, 20)</f>
        <v>rock</v>
      </c>
      <c r="R1254" s="4" t="str">
        <f t="shared" si="38"/>
        <v>music</v>
      </c>
      <c r="S1254" s="14">
        <f>Table1[[#This Row],[Date Ended Conversion]]+Table1[[#This Row],[Date Ended Conversion]]</f>
        <v>83143.976134259254</v>
      </c>
      <c r="T1254" s="14">
        <f t="shared" si="39"/>
        <v>41571.988067129627</v>
      </c>
    </row>
    <row r="1255" spans="1:20" ht="72" hidden="1" x14ac:dyDescent="0.6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>(Table1[[#This Row],[pledged]]/Table1[[#This Row],[goal]])*100</f>
        <v>303833.2</v>
      </c>
      <c r="P1255" s="9">
        <f>Table1[[#This Row],[pledged]]/Table1[[#This Row],[backers_count]]</f>
        <v>42.73322081575246</v>
      </c>
      <c r="Q1255" s="4" t="str">
        <f>MID(Table1[[#This Row],[Category and Sub-Category]],SEARCH("/", N1255) +1, 20)</f>
        <v>rock</v>
      </c>
      <c r="R1255" s="4" t="str">
        <f t="shared" si="38"/>
        <v>music</v>
      </c>
      <c r="S1255" s="14">
        <f>Table1[[#This Row],[Date Ended Conversion]]+Table1[[#This Row],[Date Ended Conversion]]</f>
        <v>83771.567291666666</v>
      </c>
      <c r="T1255" s="14">
        <f t="shared" si="39"/>
        <v>41885.783645833333</v>
      </c>
    </row>
    <row r="1256" spans="1:20" ht="72" hidden="1" x14ac:dyDescent="0.6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>(Table1[[#This Row],[pledged]]/Table1[[#This Row],[goal]])*100</f>
        <v>198.85074626865671</v>
      </c>
      <c r="P1256" s="9">
        <f>Table1[[#This Row],[pledged]]/Table1[[#This Row],[backers_count]]</f>
        <v>94.489361702127653</v>
      </c>
      <c r="Q1256" s="4" t="str">
        <f>MID(Table1[[#This Row],[Category and Sub-Category]],SEARCH("/", N1256) +1, 20)</f>
        <v>rock</v>
      </c>
      <c r="R1256" s="4" t="str">
        <f t="shared" si="38"/>
        <v>music</v>
      </c>
      <c r="S1256" s="14">
        <f>Table1[[#This Row],[Date Ended Conversion]]+Table1[[#This Row],[Date Ended Conversion]]</f>
        <v>81088.415277777778</v>
      </c>
      <c r="T1256" s="14">
        <f t="shared" si="39"/>
        <v>40544.207638888889</v>
      </c>
    </row>
    <row r="1257" spans="1:20" ht="72" hidden="1" x14ac:dyDescent="0.6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>(Table1[[#This Row],[pledged]]/Table1[[#This Row],[goal]])*100</f>
        <v>202.36666666666667</v>
      </c>
      <c r="P1257" s="9">
        <f>Table1[[#This Row],[pledged]]/Table1[[#This Row],[backers_count]]</f>
        <v>55.697247706422019</v>
      </c>
      <c r="Q1257" s="4" t="str">
        <f>MID(Table1[[#This Row],[Category and Sub-Category]],SEARCH("/", N1257) +1, 20)</f>
        <v>rock</v>
      </c>
      <c r="R1257" s="4" t="str">
        <f t="shared" si="38"/>
        <v>music</v>
      </c>
      <c r="S1257" s="14">
        <f>Table1[[#This Row],[Date Ended Conversion]]+Table1[[#This Row],[Date Ended Conversion]]</f>
        <v>83219.774351851855</v>
      </c>
      <c r="T1257" s="14">
        <f t="shared" si="39"/>
        <v>41609.887175925927</v>
      </c>
    </row>
    <row r="1258" spans="1:20" ht="72" hidden="1" x14ac:dyDescent="0.6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>(Table1[[#This Row],[pledged]]/Table1[[#This Row],[goal]])*100</f>
        <v>117.96376666666666</v>
      </c>
      <c r="P1258" s="9">
        <f>Table1[[#This Row],[pledged]]/Table1[[#This Row],[backers_count]]</f>
        <v>98.030831024930734</v>
      </c>
      <c r="Q1258" s="4" t="str">
        <f>MID(Table1[[#This Row],[Category and Sub-Category]],SEARCH("/", N1258) +1, 20)</f>
        <v>rock</v>
      </c>
      <c r="R1258" s="4" t="str">
        <f t="shared" si="38"/>
        <v>music</v>
      </c>
      <c r="S1258" s="14">
        <f>Table1[[#This Row],[Date Ended Conversion]]+Table1[[#This Row],[Date Ended Conversion]]</f>
        <v>81903.838680555564</v>
      </c>
      <c r="T1258" s="14">
        <f t="shared" si="39"/>
        <v>40951.919340277782</v>
      </c>
    </row>
    <row r="1259" spans="1:20" ht="72" hidden="1" x14ac:dyDescent="0.6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>(Table1[[#This Row],[pledged]]/Table1[[#This Row],[goal]])*100</f>
        <v>294.72727272727275</v>
      </c>
      <c r="P1259" s="9">
        <f>Table1[[#This Row],[pledged]]/Table1[[#This Row],[backers_count]]</f>
        <v>92.102272727272734</v>
      </c>
      <c r="Q1259" s="4" t="str">
        <f>MID(Table1[[#This Row],[Category and Sub-Category]],SEARCH("/", N1259) +1, 20)</f>
        <v>rock</v>
      </c>
      <c r="R1259" s="4" t="str">
        <f t="shared" si="38"/>
        <v>music</v>
      </c>
      <c r="S1259" s="14">
        <f>Table1[[#This Row],[Date Ended Conversion]]+Table1[[#This Row],[Date Ended Conversion]]</f>
        <v>81272.087731481486</v>
      </c>
      <c r="T1259" s="14">
        <f t="shared" si="39"/>
        <v>40636.043865740743</v>
      </c>
    </row>
    <row r="1260" spans="1:20" ht="72" hidden="1" x14ac:dyDescent="0.6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>(Table1[[#This Row],[pledged]]/Table1[[#This Row],[goal]])*100</f>
        <v>213.14633333333336</v>
      </c>
      <c r="P1260" s="9">
        <f>Table1[[#This Row],[pledged]]/Table1[[#This Row],[backers_count]]</f>
        <v>38.175462686567165</v>
      </c>
      <c r="Q1260" s="4" t="str">
        <f>MID(Table1[[#This Row],[Category and Sub-Category]],SEARCH("/", N1260) +1, 20)</f>
        <v>rock</v>
      </c>
      <c r="R1260" s="4" t="str">
        <f t="shared" si="38"/>
        <v>music</v>
      </c>
      <c r="S1260" s="14">
        <f>Table1[[#This Row],[Date Ended Conversion]]+Table1[[#This Row],[Date Ended Conversion]]</f>
        <v>83035.222500000003</v>
      </c>
      <c r="T1260" s="14">
        <f t="shared" si="39"/>
        <v>41517.611250000002</v>
      </c>
    </row>
    <row r="1261" spans="1:20" ht="54" hidden="1" x14ac:dyDescent="0.6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>(Table1[[#This Row],[pledged]]/Table1[[#This Row],[goal]])*100</f>
        <v>104.24</v>
      </c>
      <c r="P1261" s="9">
        <f>Table1[[#This Row],[pledged]]/Table1[[#This Row],[backers_count]]</f>
        <v>27.145833333333332</v>
      </c>
      <c r="Q1261" s="4" t="str">
        <f>MID(Table1[[#This Row],[Category and Sub-Category]],SEARCH("/", N1261) +1, 20)</f>
        <v>rock</v>
      </c>
      <c r="R1261" s="4" t="str">
        <f t="shared" si="38"/>
        <v>music</v>
      </c>
      <c r="S1261" s="14">
        <f>Table1[[#This Row],[Date Ended Conversion]]+Table1[[#This Row],[Date Ended Conversion]]</f>
        <v>83598.33194444445</v>
      </c>
      <c r="T1261" s="14">
        <f t="shared" si="39"/>
        <v>41799.165972222225</v>
      </c>
    </row>
    <row r="1262" spans="1:20" ht="72" hidden="1" x14ac:dyDescent="0.6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>(Table1[[#This Row],[pledged]]/Table1[[#This Row],[goal]])*100</f>
        <v>113.66666666666667</v>
      </c>
      <c r="P1262" s="9">
        <f>Table1[[#This Row],[pledged]]/Table1[[#This Row],[backers_count]]</f>
        <v>50.689189189189186</v>
      </c>
      <c r="Q1262" s="4" t="str">
        <f>MID(Table1[[#This Row],[Category and Sub-Category]],SEARCH("/", N1262) +1, 20)</f>
        <v>rock</v>
      </c>
      <c r="R1262" s="4" t="str">
        <f t="shared" si="38"/>
        <v>music</v>
      </c>
      <c r="S1262" s="14">
        <f>Table1[[#This Row],[Date Ended Conversion]]+Table1[[#This Row],[Date Ended Conversion]]</f>
        <v>83393.685648148152</v>
      </c>
      <c r="T1262" s="14">
        <f t="shared" si="39"/>
        <v>41696.842824074076</v>
      </c>
    </row>
    <row r="1263" spans="1:20" ht="54" hidden="1" x14ac:dyDescent="0.6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>(Table1[[#This Row],[pledged]]/Table1[[#This Row],[goal]])*100</f>
        <v>101.25</v>
      </c>
      <c r="P1263" s="9">
        <f>Table1[[#This Row],[pledged]]/Table1[[#This Row],[backers_count]]</f>
        <v>38.942307692307693</v>
      </c>
      <c r="Q1263" s="4" t="str">
        <f>MID(Table1[[#This Row],[Category and Sub-Category]],SEARCH("/", N1263) +1, 20)</f>
        <v>rock</v>
      </c>
      <c r="R1263" s="4" t="str">
        <f t="shared" si="38"/>
        <v>music</v>
      </c>
      <c r="S1263" s="14">
        <f>Table1[[#This Row],[Date Ended Conversion]]+Table1[[#This Row],[Date Ended Conversion]]</f>
        <v>83336.685810185183</v>
      </c>
      <c r="T1263" s="14">
        <f t="shared" si="39"/>
        <v>41668.342905092592</v>
      </c>
    </row>
    <row r="1264" spans="1:20" ht="72" hidden="1" x14ac:dyDescent="0.6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>(Table1[[#This Row],[pledged]]/Table1[[#This Row],[goal]])*100</f>
        <v>125.41538461538462</v>
      </c>
      <c r="P1264" s="9">
        <f>Table1[[#This Row],[pledged]]/Table1[[#This Row],[backers_count]]</f>
        <v>77.638095238095232</v>
      </c>
      <c r="Q1264" s="4" t="str">
        <f>MID(Table1[[#This Row],[Category and Sub-Category]],SEARCH("/", N1264) +1, 20)</f>
        <v>rock</v>
      </c>
      <c r="R1264" s="4" t="str">
        <f t="shared" si="38"/>
        <v>music</v>
      </c>
      <c r="S1264" s="14">
        <f>Table1[[#This Row],[Date Ended Conversion]]+Table1[[#This Row],[Date Ended Conversion]]</f>
        <v>83373.525277777779</v>
      </c>
      <c r="T1264" s="14">
        <f t="shared" si="39"/>
        <v>41686.762638888889</v>
      </c>
    </row>
    <row r="1265" spans="1:20" ht="36" hidden="1" x14ac:dyDescent="0.6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>(Table1[[#This Row],[pledged]]/Table1[[#This Row],[goal]])*100</f>
        <v>119</v>
      </c>
      <c r="P1265" s="9">
        <f>Table1[[#This Row],[pledged]]/Table1[[#This Row],[backers_count]]</f>
        <v>43.536585365853661</v>
      </c>
      <c r="Q1265" s="4" t="str">
        <f>MID(Table1[[#This Row],[Category and Sub-Category]],SEARCH("/", N1265) +1, 20)</f>
        <v>rock</v>
      </c>
      <c r="R1265" s="4" t="str">
        <f t="shared" si="38"/>
        <v>music</v>
      </c>
      <c r="S1265" s="14">
        <f>Table1[[#This Row],[Date Ended Conversion]]+Table1[[#This Row],[Date Ended Conversion]]</f>
        <v>83454.083333333328</v>
      </c>
      <c r="T1265" s="14">
        <f t="shared" si="39"/>
        <v>41727.041666666664</v>
      </c>
    </row>
    <row r="1266" spans="1:20" ht="72" hidden="1" x14ac:dyDescent="0.6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>(Table1[[#This Row],[pledged]]/Table1[[#This Row],[goal]])*100</f>
        <v>166.46153846153845</v>
      </c>
      <c r="P1266" s="9">
        <f>Table1[[#This Row],[pledged]]/Table1[[#This Row],[backers_count]]</f>
        <v>31.823529411764707</v>
      </c>
      <c r="Q1266" s="4" t="str">
        <f>MID(Table1[[#This Row],[Category and Sub-Category]],SEARCH("/", N1266) +1, 20)</f>
        <v>rock</v>
      </c>
      <c r="R1266" s="4" t="str">
        <f t="shared" si="38"/>
        <v>music</v>
      </c>
      <c r="S1266" s="14">
        <f>Table1[[#This Row],[Date Ended Conversion]]+Table1[[#This Row],[Date Ended Conversion]]</f>
        <v>83153.325995370367</v>
      </c>
      <c r="T1266" s="14">
        <f t="shared" si="39"/>
        <v>41576.662997685184</v>
      </c>
    </row>
    <row r="1267" spans="1:20" ht="90" hidden="1" x14ac:dyDescent="0.6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>(Table1[[#This Row],[pledged]]/Table1[[#This Row],[goal]])*100</f>
        <v>119.14771428571429</v>
      </c>
      <c r="P1267" s="9">
        <f>Table1[[#This Row],[pledged]]/Table1[[#This Row],[backers_count]]</f>
        <v>63.184393939393942</v>
      </c>
      <c r="Q1267" s="4" t="str">
        <f>MID(Table1[[#This Row],[Category and Sub-Category]],SEARCH("/", N1267) +1, 20)</f>
        <v>rock</v>
      </c>
      <c r="R1267" s="4" t="str">
        <f t="shared" si="38"/>
        <v>music</v>
      </c>
      <c r="S1267" s="14">
        <f>Table1[[#This Row],[Date Ended Conversion]]+Table1[[#This Row],[Date Ended Conversion]]</f>
        <v>81025.310532407399</v>
      </c>
      <c r="T1267" s="14">
        <f t="shared" si="39"/>
        <v>40512.655266203699</v>
      </c>
    </row>
    <row r="1268" spans="1:20" ht="54" hidden="1" x14ac:dyDescent="0.6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>(Table1[[#This Row],[pledged]]/Table1[[#This Row],[goal]])*100</f>
        <v>100.47368421052632</v>
      </c>
      <c r="P1268" s="9">
        <f>Table1[[#This Row],[pledged]]/Table1[[#This Row],[backers_count]]</f>
        <v>190.9</v>
      </c>
      <c r="Q1268" s="4" t="str">
        <f>MID(Table1[[#This Row],[Category and Sub-Category]],SEARCH("/", N1268) +1, 20)</f>
        <v>rock</v>
      </c>
      <c r="R1268" s="4" t="str">
        <f t="shared" si="38"/>
        <v>music</v>
      </c>
      <c r="S1268" s="14">
        <f>Table1[[#This Row],[Date Ended Conversion]]+Table1[[#This Row],[Date Ended Conversion]]</f>
        <v>83301.75335648148</v>
      </c>
      <c r="T1268" s="14">
        <f t="shared" si="39"/>
        <v>41650.87667824074</v>
      </c>
    </row>
    <row r="1269" spans="1:20" ht="72" hidden="1" x14ac:dyDescent="0.6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>(Table1[[#This Row],[pledged]]/Table1[[#This Row],[goal]])*100</f>
        <v>101.8</v>
      </c>
      <c r="P1269" s="9">
        <f>Table1[[#This Row],[pledged]]/Table1[[#This Row],[backers_count]]</f>
        <v>140.85534591194968</v>
      </c>
      <c r="Q1269" s="4" t="str">
        <f>MID(Table1[[#This Row],[Category and Sub-Category]],SEARCH("/", N1269) +1, 20)</f>
        <v>rock</v>
      </c>
      <c r="R1269" s="4" t="str">
        <f t="shared" si="38"/>
        <v>music</v>
      </c>
      <c r="S1269" s="14">
        <f>Table1[[#This Row],[Date Ended Conversion]]+Table1[[#This Row],[Date Ended Conversion]]</f>
        <v>82959.170324074075</v>
      </c>
      <c r="T1269" s="14">
        <f t="shared" si="39"/>
        <v>41479.585162037038</v>
      </c>
    </row>
    <row r="1270" spans="1:20" ht="54" hidden="1" x14ac:dyDescent="0.6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>(Table1[[#This Row],[pledged]]/Table1[[#This Row],[goal]])*100</f>
        <v>116.66666666666667</v>
      </c>
      <c r="P1270" s="9">
        <f>Table1[[#This Row],[pledged]]/Table1[[#This Row],[backers_count]]</f>
        <v>76.92307692307692</v>
      </c>
      <c r="Q1270" s="4" t="str">
        <f>MID(Table1[[#This Row],[Category and Sub-Category]],SEARCH("/", N1270) +1, 20)</f>
        <v>rock</v>
      </c>
      <c r="R1270" s="4" t="str">
        <f t="shared" si="38"/>
        <v>music</v>
      </c>
      <c r="S1270" s="14">
        <f>Table1[[#This Row],[Date Ended Conversion]]+Table1[[#This Row],[Date Ended Conversion]]</f>
        <v>83075.690902777773</v>
      </c>
      <c r="T1270" s="14">
        <f t="shared" si="39"/>
        <v>41537.845451388886</v>
      </c>
    </row>
    <row r="1271" spans="1:20" ht="72" hidden="1" x14ac:dyDescent="0.6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>(Table1[[#This Row],[pledged]]/Table1[[#This Row],[goal]])*100</f>
        <v>108.64893617021276</v>
      </c>
      <c r="P1271" s="9">
        <f>Table1[[#This Row],[pledged]]/Table1[[#This Row],[backers_count]]</f>
        <v>99.15533980582525</v>
      </c>
      <c r="Q1271" s="4" t="str">
        <f>MID(Table1[[#This Row],[Category and Sub-Category]],SEARCH("/", N1271) +1, 20)</f>
        <v>rock</v>
      </c>
      <c r="R1271" s="4" t="str">
        <f t="shared" si="38"/>
        <v>music</v>
      </c>
      <c r="S1271" s="14">
        <f>Table1[[#This Row],[Date Ended Conversion]]+Table1[[#This Row],[Date Ended Conversion]]</f>
        <v>84952</v>
      </c>
      <c r="T1271" s="14">
        <f t="shared" si="39"/>
        <v>42476</v>
      </c>
    </row>
    <row r="1272" spans="1:20" ht="54" hidden="1" x14ac:dyDescent="0.6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>(Table1[[#This Row],[pledged]]/Table1[[#This Row],[goal]])*100</f>
        <v>114.72</v>
      </c>
      <c r="P1272" s="9">
        <f>Table1[[#This Row],[pledged]]/Table1[[#This Row],[backers_count]]</f>
        <v>67.881656804733723</v>
      </c>
      <c r="Q1272" s="4" t="str">
        <f>MID(Table1[[#This Row],[Category and Sub-Category]],SEARCH("/", N1272) +1, 20)</f>
        <v>rock</v>
      </c>
      <c r="R1272" s="4" t="str">
        <f t="shared" si="38"/>
        <v>music</v>
      </c>
      <c r="S1272" s="14">
        <f>Table1[[#This Row],[Date Ended Conversion]]+Table1[[#This Row],[Date Ended Conversion]]</f>
        <v>81987.630601851852</v>
      </c>
      <c r="T1272" s="14">
        <f t="shared" si="39"/>
        <v>40993.815300925926</v>
      </c>
    </row>
    <row r="1273" spans="1:20" ht="72" hidden="1" x14ac:dyDescent="0.6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>(Table1[[#This Row],[pledged]]/Table1[[#This Row],[goal]])*100</f>
        <v>101.8</v>
      </c>
      <c r="P1273" s="9">
        <f>Table1[[#This Row],[pledged]]/Table1[[#This Row],[backers_count]]</f>
        <v>246.29032258064515</v>
      </c>
      <c r="Q1273" s="4" t="str">
        <f>MID(Table1[[#This Row],[Category and Sub-Category]],SEARCH("/", N1273) +1, 20)</f>
        <v>rock</v>
      </c>
      <c r="R1273" s="4" t="str">
        <f t="shared" si="38"/>
        <v>music</v>
      </c>
      <c r="S1273" s="14">
        <f>Table1[[#This Row],[Date Ended Conversion]]+Table1[[#This Row],[Date Ended Conversion]]</f>
        <v>83183.450439814813</v>
      </c>
      <c r="T1273" s="14">
        <f t="shared" si="39"/>
        <v>41591.725219907406</v>
      </c>
    </row>
    <row r="1274" spans="1:20" ht="90" hidden="1" x14ac:dyDescent="0.6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>(Table1[[#This Row],[pledged]]/Table1[[#This Row],[goal]])*100</f>
        <v>106</v>
      </c>
      <c r="P1274" s="9">
        <f>Table1[[#This Row],[pledged]]/Table1[[#This Row],[backers_count]]</f>
        <v>189.28571428571428</v>
      </c>
      <c r="Q1274" s="4" t="str">
        <f>MID(Table1[[#This Row],[Category and Sub-Category]],SEARCH("/", N1274) +1, 20)</f>
        <v>rock</v>
      </c>
      <c r="R1274" s="4" t="str">
        <f t="shared" si="38"/>
        <v>music</v>
      </c>
      <c r="S1274" s="14">
        <f>Table1[[#This Row],[Date Ended Conversion]]+Table1[[#This Row],[Date Ended Conversion]]</f>
        <v>80688.333333333328</v>
      </c>
      <c r="T1274" s="14">
        <f t="shared" si="39"/>
        <v>40344.166666666664</v>
      </c>
    </row>
    <row r="1275" spans="1:20" ht="54" hidden="1" x14ac:dyDescent="0.6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>(Table1[[#This Row],[pledged]]/Table1[[#This Row],[goal]])*100</f>
        <v>103.49999999999999</v>
      </c>
      <c r="P1275" s="9">
        <f>Table1[[#This Row],[pledged]]/Table1[[#This Row],[backers_count]]</f>
        <v>76.666666666666671</v>
      </c>
      <c r="Q1275" s="4" t="str">
        <f>MID(Table1[[#This Row],[Category and Sub-Category]],SEARCH("/", N1275) +1, 20)</f>
        <v>rock</v>
      </c>
      <c r="R1275" s="4" t="str">
        <f t="shared" si="38"/>
        <v>music</v>
      </c>
      <c r="S1275" s="14">
        <f>Table1[[#This Row],[Date Ended Conversion]]+Table1[[#This Row],[Date Ended Conversion]]</f>
        <v>83765.460439814808</v>
      </c>
      <c r="T1275" s="14">
        <f t="shared" si="39"/>
        <v>41882.730219907404</v>
      </c>
    </row>
    <row r="1276" spans="1:20" ht="72" hidden="1" x14ac:dyDescent="0.6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>(Table1[[#This Row],[pledged]]/Table1[[#This Row],[goal]])*100</f>
        <v>154.97535999999999</v>
      </c>
      <c r="P1276" s="9">
        <f>Table1[[#This Row],[pledged]]/Table1[[#This Row],[backers_count]]</f>
        <v>82.963254817987149</v>
      </c>
      <c r="Q1276" s="4" t="str">
        <f>MID(Table1[[#This Row],[Category and Sub-Category]],SEARCH("/", N1276) +1, 20)</f>
        <v>rock</v>
      </c>
      <c r="R1276" s="4" t="str">
        <f t="shared" si="38"/>
        <v>music</v>
      </c>
      <c r="S1276" s="14">
        <f>Table1[[#This Row],[Date Ended Conversion]]+Table1[[#This Row],[Date Ended Conversion]]</f>
        <v>82303.380208333328</v>
      </c>
      <c r="T1276" s="14">
        <f t="shared" si="39"/>
        <v>41151.690104166664</v>
      </c>
    </row>
    <row r="1277" spans="1:20" ht="72" hidden="1" x14ac:dyDescent="0.6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>(Table1[[#This Row],[pledged]]/Table1[[#This Row],[goal]])*100</f>
        <v>162.14066666666668</v>
      </c>
      <c r="P1277" s="9">
        <f>Table1[[#This Row],[pledged]]/Table1[[#This Row],[backers_count]]</f>
        <v>62.522107969151669</v>
      </c>
      <c r="Q1277" s="4" t="str">
        <f>MID(Table1[[#This Row],[Category and Sub-Category]],SEARCH("/", N1277) +1, 20)</f>
        <v>rock</v>
      </c>
      <c r="R1277" s="4" t="str">
        <f t="shared" si="38"/>
        <v>music</v>
      </c>
      <c r="S1277" s="14">
        <f>Table1[[#This Row],[Date Ended Conversion]]+Table1[[#This Row],[Date Ended Conversion]]</f>
        <v>82987.735810185186</v>
      </c>
      <c r="T1277" s="14">
        <f t="shared" si="39"/>
        <v>41493.867905092593</v>
      </c>
    </row>
    <row r="1278" spans="1:20" ht="54" hidden="1" x14ac:dyDescent="0.6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>(Table1[[#This Row],[pledged]]/Table1[[#This Row],[goal]])*100</f>
        <v>104.42100000000001</v>
      </c>
      <c r="P1278" s="9">
        <f>Table1[[#This Row],[pledged]]/Table1[[#This Row],[backers_count]]</f>
        <v>46.06808823529412</v>
      </c>
      <c r="Q1278" s="4" t="str">
        <f>MID(Table1[[#This Row],[Category and Sub-Category]],SEARCH("/", N1278) +1, 20)</f>
        <v>rock</v>
      </c>
      <c r="R1278" s="4" t="str">
        <f t="shared" si="38"/>
        <v>music</v>
      </c>
      <c r="S1278" s="14">
        <f>Table1[[#This Row],[Date Ended Conversion]]+Table1[[#This Row],[Date Ended Conversion]]</f>
        <v>80114.333333333328</v>
      </c>
      <c r="T1278" s="14">
        <f t="shared" si="39"/>
        <v>40057.166666666664</v>
      </c>
    </row>
    <row r="1279" spans="1:20" ht="72" hidden="1" x14ac:dyDescent="0.6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>(Table1[[#This Row],[pledged]]/Table1[[#This Row],[goal]])*100</f>
        <v>106.12433333333333</v>
      </c>
      <c r="P1279" s="9">
        <f>Table1[[#This Row],[pledged]]/Table1[[#This Row],[backers_count]]</f>
        <v>38.543946731234868</v>
      </c>
      <c r="Q1279" s="4" t="str">
        <f>MID(Table1[[#This Row],[Category and Sub-Category]],SEARCH("/", N1279) +1, 20)</f>
        <v>rock</v>
      </c>
      <c r="R1279" s="4" t="str">
        <f t="shared" si="38"/>
        <v>music</v>
      </c>
      <c r="S1279" s="14">
        <f>Table1[[#This Row],[Date Ended Conversion]]+Table1[[#This Row],[Date Ended Conversion]]</f>
        <v>82313.123773148152</v>
      </c>
      <c r="T1279" s="14">
        <f t="shared" si="39"/>
        <v>41156.561886574076</v>
      </c>
    </row>
    <row r="1280" spans="1:20" ht="72" hidden="1" x14ac:dyDescent="0.6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>(Table1[[#This Row],[pledged]]/Table1[[#This Row],[goal]])*100</f>
        <v>154.93846153846152</v>
      </c>
      <c r="P1280" s="9">
        <f>Table1[[#This Row],[pledged]]/Table1[[#This Row],[backers_count]]</f>
        <v>53.005263157894738</v>
      </c>
      <c r="Q1280" s="4" t="str">
        <f>MID(Table1[[#This Row],[Category and Sub-Category]],SEARCH("/", N1280) +1, 20)</f>
        <v>rock</v>
      </c>
      <c r="R1280" s="4" t="str">
        <f t="shared" si="38"/>
        <v>music</v>
      </c>
      <c r="S1280" s="14">
        <f>Table1[[#This Row],[Date Ended Conversion]]+Table1[[#This Row],[Date Ended Conversion]]</f>
        <v>83630.166666666672</v>
      </c>
      <c r="T1280" s="14">
        <f t="shared" si="39"/>
        <v>41815.083333333336</v>
      </c>
    </row>
    <row r="1281" spans="1:20" ht="72" hidden="1" x14ac:dyDescent="0.6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>(Table1[[#This Row],[pledged]]/Table1[[#This Row],[goal]])*100</f>
        <v>110.77157238734421</v>
      </c>
      <c r="P1281" s="9">
        <f>Table1[[#This Row],[pledged]]/Table1[[#This Row],[backers_count]]</f>
        <v>73.355396825396824</v>
      </c>
      <c r="Q1281" s="4" t="str">
        <f>MID(Table1[[#This Row],[Category and Sub-Category]],SEARCH("/", N1281) +1, 20)</f>
        <v>rock</v>
      </c>
      <c r="R1281" s="4" t="str">
        <f t="shared" si="38"/>
        <v>music</v>
      </c>
      <c r="S1281" s="14">
        <f>Table1[[#This Row],[Date Ended Conversion]]+Table1[[#This Row],[Date Ended Conversion]]</f>
        <v>83444.115046296298</v>
      </c>
      <c r="T1281" s="14">
        <f t="shared" si="39"/>
        <v>41722.057523148149</v>
      </c>
    </row>
    <row r="1282" spans="1:20" ht="72" hidden="1" x14ac:dyDescent="0.6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>(Table1[[#This Row],[pledged]]/Table1[[#This Row],[goal]])*100</f>
        <v>110.91186666666665</v>
      </c>
      <c r="P1282" s="9">
        <f>Table1[[#This Row],[pledged]]/Table1[[#This Row],[backers_count]]</f>
        <v>127.97523076923076</v>
      </c>
      <c r="Q1282" s="4" t="str">
        <f>MID(Table1[[#This Row],[Category and Sub-Category]],SEARCH("/", N1282) +1, 20)</f>
        <v>rock</v>
      </c>
      <c r="R1282" s="4" t="str">
        <f t="shared" ref="R1282:R1345" si="40">LEFT(N1282,FIND("/",N1282,1)-1)</f>
        <v>music</v>
      </c>
      <c r="S1282" s="14">
        <f>Table1[[#This Row],[Date Ended Conversion]]+Table1[[#This Row],[Date Ended Conversion]]</f>
        <v>81207.515138888892</v>
      </c>
      <c r="T1282" s="14">
        <f t="shared" ref="T1282:T1345" si="41">(((I1282/60)/60)/24)+DATE(1970,1,1)</f>
        <v>40603.757569444446</v>
      </c>
    </row>
    <row r="1283" spans="1:20" ht="72" hidden="1" x14ac:dyDescent="0.6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>(Table1[[#This Row],[pledged]]/Table1[[#This Row],[goal]])*100</f>
        <v>110.71428571428572</v>
      </c>
      <c r="P1283" s="9">
        <f>Table1[[#This Row],[pledged]]/Table1[[#This Row],[backers_count]]</f>
        <v>104.72972972972973</v>
      </c>
      <c r="Q1283" s="4" t="str">
        <f>MID(Table1[[#This Row],[Category and Sub-Category]],SEARCH("/", N1283) +1, 20)</f>
        <v>rock</v>
      </c>
      <c r="R1283" s="4" t="str">
        <f t="shared" si="40"/>
        <v>music</v>
      </c>
      <c r="S1283" s="14">
        <f>Table1[[#This Row],[Date Ended Conversion]]+Table1[[#This Row],[Date Ended Conversion]]</f>
        <v>82967.486944444448</v>
      </c>
      <c r="T1283" s="14">
        <f t="shared" si="41"/>
        <v>41483.743472222224</v>
      </c>
    </row>
    <row r="1284" spans="1:20" ht="72" hidden="1" x14ac:dyDescent="0.6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>(Table1[[#This Row],[pledged]]/Table1[[#This Row],[goal]])*100</f>
        <v>123.61333333333333</v>
      </c>
      <c r="P1284" s="9">
        <f>Table1[[#This Row],[pledged]]/Table1[[#This Row],[backers_count]]</f>
        <v>67.671532846715323</v>
      </c>
      <c r="Q1284" s="4" t="str">
        <f>MID(Table1[[#This Row],[Category and Sub-Category]],SEARCH("/", N1284) +1, 20)</f>
        <v>rock</v>
      </c>
      <c r="R1284" s="4" t="str">
        <f t="shared" si="40"/>
        <v>music</v>
      </c>
      <c r="S1284" s="14">
        <f>Table1[[#This Row],[Date Ended Conversion]]+Table1[[#This Row],[Date Ended Conversion]]</f>
        <v>83234.415277777778</v>
      </c>
      <c r="T1284" s="14">
        <f t="shared" si="41"/>
        <v>41617.207638888889</v>
      </c>
    </row>
    <row r="1285" spans="1:20" ht="54" hidden="1" x14ac:dyDescent="0.6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>(Table1[[#This Row],[pledged]]/Table1[[#This Row],[goal]])*100</f>
        <v>211.05</v>
      </c>
      <c r="P1285" s="9">
        <f>Table1[[#This Row],[pledged]]/Table1[[#This Row],[backers_count]]</f>
        <v>95.931818181818187</v>
      </c>
      <c r="Q1285" s="4" t="str">
        <f>MID(Table1[[#This Row],[Category and Sub-Category]],SEARCH("/", N1285) +1, 20)</f>
        <v>rock</v>
      </c>
      <c r="R1285" s="4" t="str">
        <f t="shared" si="40"/>
        <v>music</v>
      </c>
      <c r="S1285" s="14">
        <f>Table1[[#This Row],[Date Ended Conversion]]+Table1[[#This Row],[Date Ended Conversion]]</f>
        <v>82688.333333333328</v>
      </c>
      <c r="T1285" s="14">
        <f t="shared" si="41"/>
        <v>41344.166666666664</v>
      </c>
    </row>
    <row r="1286" spans="1:20" ht="72" hidden="1" x14ac:dyDescent="0.6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>(Table1[[#This Row],[pledged]]/Table1[[#This Row],[goal]])*100</f>
        <v>101</v>
      </c>
      <c r="P1286" s="9">
        <f>Table1[[#This Row],[pledged]]/Table1[[#This Row],[backers_count]]</f>
        <v>65.161290322580641</v>
      </c>
      <c r="Q1286" s="4" t="str">
        <f>MID(Table1[[#This Row],[Category and Sub-Category]],SEARCH("/", N1286) +1, 20)</f>
        <v>plays</v>
      </c>
      <c r="R1286" s="4" t="str">
        <f t="shared" si="40"/>
        <v>theater</v>
      </c>
      <c r="S1286" s="14">
        <f>Table1[[#This Row],[Date Ended Conversion]]+Table1[[#This Row],[Date Ended Conversion]]</f>
        <v>85471.415277777778</v>
      </c>
      <c r="T1286" s="14">
        <f t="shared" si="41"/>
        <v>42735.707638888889</v>
      </c>
    </row>
    <row r="1287" spans="1:20" ht="72" hidden="1" x14ac:dyDescent="0.6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>(Table1[[#This Row],[pledged]]/Table1[[#This Row],[goal]])*100</f>
        <v>101.64999999999999</v>
      </c>
      <c r="P1287" s="9">
        <f>Table1[[#This Row],[pledged]]/Table1[[#This Row],[backers_count]]</f>
        <v>32.269841269841272</v>
      </c>
      <c r="Q1287" s="4" t="str">
        <f>MID(Table1[[#This Row],[Category and Sub-Category]],SEARCH("/", N1287) +1, 20)</f>
        <v>plays</v>
      </c>
      <c r="R1287" s="4" t="str">
        <f t="shared" si="40"/>
        <v>theater</v>
      </c>
      <c r="S1287" s="14">
        <f>Table1[[#This Row],[Date Ended Conversion]]+Table1[[#This Row],[Date Ended Conversion]]</f>
        <v>84351.166087962964</v>
      </c>
      <c r="T1287" s="14">
        <f t="shared" si="41"/>
        <v>42175.583043981482</v>
      </c>
    </row>
    <row r="1288" spans="1:20" ht="72" hidden="1" x14ac:dyDescent="0.6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>(Table1[[#This Row],[pledged]]/Table1[[#This Row],[goal]])*100</f>
        <v>108.33333333333333</v>
      </c>
      <c r="P1288" s="9">
        <f>Table1[[#This Row],[pledged]]/Table1[[#This Row],[backers_count]]</f>
        <v>81.25</v>
      </c>
      <c r="Q1288" s="4" t="str">
        <f>MID(Table1[[#This Row],[Category and Sub-Category]],SEARCH("/", N1288) +1, 20)</f>
        <v>plays</v>
      </c>
      <c r="R1288" s="4" t="str">
        <f t="shared" si="40"/>
        <v>theater</v>
      </c>
      <c r="S1288" s="14">
        <f>Table1[[#This Row],[Date Ended Conversion]]+Table1[[#This Row],[Date Ended Conversion]]</f>
        <v>84105.166666666657</v>
      </c>
      <c r="T1288" s="14">
        <f t="shared" si="41"/>
        <v>42052.583333333328</v>
      </c>
    </row>
    <row r="1289" spans="1:20" ht="108" hidden="1" x14ac:dyDescent="0.6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>(Table1[[#This Row],[pledged]]/Table1[[#This Row],[goal]])*100</f>
        <v>242</v>
      </c>
      <c r="P1289" s="9">
        <f>Table1[[#This Row],[pledged]]/Table1[[#This Row],[backers_count]]</f>
        <v>24.2</v>
      </c>
      <c r="Q1289" s="4" t="str">
        <f>MID(Table1[[#This Row],[Category and Sub-Category]],SEARCH("/", N1289) +1, 20)</f>
        <v>plays</v>
      </c>
      <c r="R1289" s="4" t="str">
        <f t="shared" si="40"/>
        <v>theater</v>
      </c>
      <c r="S1289" s="14">
        <f>Table1[[#This Row],[Date Ended Conversion]]+Table1[[#This Row],[Date Ended Conversion]]</f>
        <v>84335.242037037038</v>
      </c>
      <c r="T1289" s="14">
        <f t="shared" si="41"/>
        <v>42167.621018518519</v>
      </c>
    </row>
    <row r="1290" spans="1:20" ht="72" hidden="1" x14ac:dyDescent="0.6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>(Table1[[#This Row],[pledged]]/Table1[[#This Row],[goal]])*100</f>
        <v>100.44999999999999</v>
      </c>
      <c r="P1290" s="9">
        <f>Table1[[#This Row],[pledged]]/Table1[[#This Row],[backers_count]]</f>
        <v>65.868852459016395</v>
      </c>
      <c r="Q1290" s="4" t="str">
        <f>MID(Table1[[#This Row],[Category and Sub-Category]],SEARCH("/", N1290) +1, 20)</f>
        <v>plays</v>
      </c>
      <c r="R1290" s="4" t="str">
        <f t="shared" si="40"/>
        <v>theater</v>
      </c>
      <c r="S1290" s="14">
        <f>Table1[[#This Row],[Date Ended Conversion]]+Table1[[#This Row],[Date Ended Conversion]]</f>
        <v>85184.333333333343</v>
      </c>
      <c r="T1290" s="14">
        <f t="shared" si="41"/>
        <v>42592.166666666672</v>
      </c>
    </row>
    <row r="1291" spans="1:20" ht="54" hidden="1" x14ac:dyDescent="0.6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>(Table1[[#This Row],[pledged]]/Table1[[#This Row],[goal]])*100</f>
        <v>125.06666666666666</v>
      </c>
      <c r="P1291" s="9">
        <f>Table1[[#This Row],[pledged]]/Table1[[#This Row],[backers_count]]</f>
        <v>36.07692307692308</v>
      </c>
      <c r="Q1291" s="4" t="str">
        <f>MID(Table1[[#This Row],[Category and Sub-Category]],SEARCH("/", N1291) +1, 20)</f>
        <v>plays</v>
      </c>
      <c r="R1291" s="4" t="str">
        <f t="shared" si="40"/>
        <v>theater</v>
      </c>
      <c r="S1291" s="14">
        <f>Table1[[#This Row],[Date Ended Conversion]]+Table1[[#This Row],[Date Ended Conversion]]</f>
        <v>85478.269560185174</v>
      </c>
      <c r="T1291" s="14">
        <f t="shared" si="41"/>
        <v>42739.134780092587</v>
      </c>
    </row>
    <row r="1292" spans="1:20" ht="36" hidden="1" x14ac:dyDescent="0.6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>(Table1[[#This Row],[pledged]]/Table1[[#This Row],[goal]])*100</f>
        <v>108.57142857142857</v>
      </c>
      <c r="P1292" s="9">
        <f>Table1[[#This Row],[pledged]]/Table1[[#This Row],[backers_count]]</f>
        <v>44.186046511627907</v>
      </c>
      <c r="Q1292" s="4" t="str">
        <f>MID(Table1[[#This Row],[Category and Sub-Category]],SEARCH("/", N1292) +1, 20)</f>
        <v>plays</v>
      </c>
      <c r="R1292" s="4" t="str">
        <f t="shared" si="40"/>
        <v>theater</v>
      </c>
      <c r="S1292" s="14">
        <f>Table1[[#This Row],[Date Ended Conversion]]+Table1[[#This Row],[Date Ended Conversion]]</f>
        <v>84234.58194444445</v>
      </c>
      <c r="T1292" s="14">
        <f t="shared" si="41"/>
        <v>42117.290972222225</v>
      </c>
    </row>
    <row r="1293" spans="1:20" ht="72" hidden="1" x14ac:dyDescent="0.6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>(Table1[[#This Row],[pledged]]/Table1[[#This Row],[goal]])*100</f>
        <v>145.70000000000002</v>
      </c>
      <c r="P1293" s="9">
        <f>Table1[[#This Row],[pledged]]/Table1[[#This Row],[backers_count]]</f>
        <v>104.07142857142857</v>
      </c>
      <c r="Q1293" s="4" t="str">
        <f>MID(Table1[[#This Row],[Category and Sub-Category]],SEARCH("/", N1293) +1, 20)</f>
        <v>plays</v>
      </c>
      <c r="R1293" s="4" t="str">
        <f t="shared" si="40"/>
        <v>theater</v>
      </c>
      <c r="S1293" s="14">
        <f>Table1[[#This Row],[Date Ended Conversion]]+Table1[[#This Row],[Date Ended Conversion]]</f>
        <v>84202.583333333343</v>
      </c>
      <c r="T1293" s="14">
        <f t="shared" si="41"/>
        <v>42101.291666666672</v>
      </c>
    </row>
    <row r="1294" spans="1:20" ht="72" hidden="1" x14ac:dyDescent="0.6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>(Table1[[#This Row],[pledged]]/Table1[[#This Row],[goal]])*100</f>
        <v>110.00000000000001</v>
      </c>
      <c r="P1294" s="9">
        <f>Table1[[#This Row],[pledged]]/Table1[[#This Row],[backers_count]]</f>
        <v>35.96153846153846</v>
      </c>
      <c r="Q1294" s="4" t="str">
        <f>MID(Table1[[#This Row],[Category and Sub-Category]],SEARCH("/", N1294) +1, 20)</f>
        <v>plays</v>
      </c>
      <c r="R1294" s="4" t="str">
        <f t="shared" si="40"/>
        <v>theater</v>
      </c>
      <c r="S1294" s="14">
        <f>Table1[[#This Row],[Date Ended Conversion]]+Table1[[#This Row],[Date Ended Conversion]]</f>
        <v>84567.915277777778</v>
      </c>
      <c r="T1294" s="14">
        <f t="shared" si="41"/>
        <v>42283.957638888889</v>
      </c>
    </row>
    <row r="1295" spans="1:20" ht="72" hidden="1" x14ac:dyDescent="0.6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>(Table1[[#This Row],[pledged]]/Table1[[#This Row],[goal]])*100</f>
        <v>102.23333333333333</v>
      </c>
      <c r="P1295" s="9">
        <f>Table1[[#This Row],[pledged]]/Table1[[#This Row],[backers_count]]</f>
        <v>127.79166666666667</v>
      </c>
      <c r="Q1295" s="4" t="str">
        <f>MID(Table1[[#This Row],[Category and Sub-Category]],SEARCH("/", N1295) +1, 20)</f>
        <v>plays</v>
      </c>
      <c r="R1295" s="4" t="str">
        <f t="shared" si="40"/>
        <v>theater</v>
      </c>
      <c r="S1295" s="14">
        <f>Table1[[#This Row],[Date Ended Conversion]]+Table1[[#This Row],[Date Ended Conversion]]</f>
        <v>84645.485439814802</v>
      </c>
      <c r="T1295" s="14">
        <f t="shared" si="41"/>
        <v>42322.742719907401</v>
      </c>
    </row>
    <row r="1296" spans="1:20" ht="72" hidden="1" x14ac:dyDescent="0.6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>(Table1[[#This Row],[pledged]]/Table1[[#This Row],[goal]])*100</f>
        <v>122</v>
      </c>
      <c r="P1296" s="9">
        <f>Table1[[#This Row],[pledged]]/Table1[[#This Row],[backers_count]]</f>
        <v>27.727272727272727</v>
      </c>
      <c r="Q1296" s="4" t="str">
        <f>MID(Table1[[#This Row],[Category and Sub-Category]],SEARCH("/", N1296) +1, 20)</f>
        <v>plays</v>
      </c>
      <c r="R1296" s="4" t="str">
        <f t="shared" si="40"/>
        <v>theater</v>
      </c>
      <c r="S1296" s="14">
        <f>Table1[[#This Row],[Date Ended Conversion]]+Table1[[#This Row],[Date Ended Conversion]]</f>
        <v>84592.916666666657</v>
      </c>
      <c r="T1296" s="14">
        <f t="shared" si="41"/>
        <v>42296.458333333328</v>
      </c>
    </row>
    <row r="1297" spans="1:20" ht="72" hidden="1" x14ac:dyDescent="0.6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>(Table1[[#This Row],[pledged]]/Table1[[#This Row],[goal]])*100</f>
        <v>101.96000000000001</v>
      </c>
      <c r="P1297" s="9">
        <f>Table1[[#This Row],[pledged]]/Table1[[#This Row],[backers_count]]</f>
        <v>39.828125</v>
      </c>
      <c r="Q1297" s="4" t="str">
        <f>MID(Table1[[#This Row],[Category and Sub-Category]],SEARCH("/", N1297) +1, 20)</f>
        <v>plays</v>
      </c>
      <c r="R1297" s="4" t="str">
        <f t="shared" si="40"/>
        <v>theater</v>
      </c>
      <c r="S1297" s="14">
        <f>Table1[[#This Row],[Date Ended Conversion]]+Table1[[#This Row],[Date Ended Conversion]]</f>
        <v>84429.416666666657</v>
      </c>
      <c r="T1297" s="14">
        <f t="shared" si="41"/>
        <v>42214.708333333328</v>
      </c>
    </row>
    <row r="1298" spans="1:20" ht="72" hidden="1" x14ac:dyDescent="0.6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>(Table1[[#This Row],[pledged]]/Table1[[#This Row],[goal]])*100</f>
        <v>141.1764705882353</v>
      </c>
      <c r="P1298" s="9">
        <f>Table1[[#This Row],[pledged]]/Table1[[#This Row],[backers_count]]</f>
        <v>52.173913043478258</v>
      </c>
      <c r="Q1298" s="4" t="str">
        <f>MID(Table1[[#This Row],[Category and Sub-Category]],SEARCH("/", N1298) +1, 20)</f>
        <v>plays</v>
      </c>
      <c r="R1298" s="4" t="str">
        <f t="shared" si="40"/>
        <v>theater</v>
      </c>
      <c r="S1298" s="14">
        <f>Table1[[#This Row],[Date Ended Conversion]]+Table1[[#This Row],[Date Ended Conversion]]</f>
        <v>84886.017893518525</v>
      </c>
      <c r="T1298" s="14">
        <f t="shared" si="41"/>
        <v>42443.008946759262</v>
      </c>
    </row>
    <row r="1299" spans="1:20" ht="72" hidden="1" x14ac:dyDescent="0.6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>(Table1[[#This Row],[pledged]]/Table1[[#This Row],[goal]])*100</f>
        <v>109.52500000000001</v>
      </c>
      <c r="P1299" s="9">
        <f>Table1[[#This Row],[pledged]]/Table1[[#This Row],[backers_count]]</f>
        <v>92.037815126050418</v>
      </c>
      <c r="Q1299" s="4" t="str">
        <f>MID(Table1[[#This Row],[Category and Sub-Category]],SEARCH("/", N1299) +1, 20)</f>
        <v>plays</v>
      </c>
      <c r="R1299" s="4" t="str">
        <f t="shared" si="40"/>
        <v>theater</v>
      </c>
      <c r="S1299" s="14">
        <f>Table1[[#This Row],[Date Ended Conversion]]+Table1[[#This Row],[Date Ended Conversion]]</f>
        <v>84983.494398148148</v>
      </c>
      <c r="T1299" s="14">
        <f t="shared" si="41"/>
        <v>42491.747199074074</v>
      </c>
    </row>
    <row r="1300" spans="1:20" ht="72" hidden="1" x14ac:dyDescent="0.6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>(Table1[[#This Row],[pledged]]/Table1[[#This Row],[goal]])*100</f>
        <v>104.65</v>
      </c>
      <c r="P1300" s="9">
        <f>Table1[[#This Row],[pledged]]/Table1[[#This Row],[backers_count]]</f>
        <v>63.424242424242422</v>
      </c>
      <c r="Q1300" s="4" t="str">
        <f>MID(Table1[[#This Row],[Category and Sub-Category]],SEARCH("/", N1300) +1, 20)</f>
        <v>plays</v>
      </c>
      <c r="R1300" s="4" t="str">
        <f t="shared" si="40"/>
        <v>theater</v>
      </c>
      <c r="S1300" s="14">
        <f>Table1[[#This Row],[Date Ended Conversion]]+Table1[[#This Row],[Date Ended Conversion]]</f>
        <v>84977.361851851863</v>
      </c>
      <c r="T1300" s="14">
        <f t="shared" si="41"/>
        <v>42488.680925925932</v>
      </c>
    </row>
    <row r="1301" spans="1:20" ht="72" hidden="1" x14ac:dyDescent="0.6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>(Table1[[#This Row],[pledged]]/Table1[[#This Row],[goal]])*100</f>
        <v>124</v>
      </c>
      <c r="P1301" s="9">
        <f>Table1[[#This Row],[pledged]]/Table1[[#This Row],[backers_count]]</f>
        <v>135.625</v>
      </c>
      <c r="Q1301" s="4" t="str">
        <f>MID(Table1[[#This Row],[Category and Sub-Category]],SEARCH("/", N1301) +1, 20)</f>
        <v>plays</v>
      </c>
      <c r="R1301" s="4" t="str">
        <f t="shared" si="40"/>
        <v>theater</v>
      </c>
      <c r="S1301" s="14">
        <f>Table1[[#This Row],[Date Ended Conversion]]+Table1[[#This Row],[Date Ended Conversion]]</f>
        <v>84399.628680555557</v>
      </c>
      <c r="T1301" s="14">
        <f t="shared" si="41"/>
        <v>42199.814340277779</v>
      </c>
    </row>
    <row r="1302" spans="1:20" ht="72" hidden="1" x14ac:dyDescent="0.6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>(Table1[[#This Row],[pledged]]/Table1[[#This Row],[goal]])*100</f>
        <v>135</v>
      </c>
      <c r="P1302" s="9">
        <f>Table1[[#This Row],[pledged]]/Table1[[#This Row],[backers_count]]</f>
        <v>168.75</v>
      </c>
      <c r="Q1302" s="4" t="str">
        <f>MID(Table1[[#This Row],[Category and Sub-Category]],SEARCH("/", N1302) +1, 20)</f>
        <v>plays</v>
      </c>
      <c r="R1302" s="4" t="str">
        <f t="shared" si="40"/>
        <v>theater</v>
      </c>
      <c r="S1302" s="14">
        <f>Table1[[#This Row],[Date Ended Conversion]]+Table1[[#This Row],[Date Ended Conversion]]</f>
        <v>85045.579166666663</v>
      </c>
      <c r="T1302" s="14">
        <f t="shared" si="41"/>
        <v>42522.789583333331</v>
      </c>
    </row>
    <row r="1303" spans="1:20" ht="72" hidden="1" x14ac:dyDescent="0.6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>(Table1[[#This Row],[pledged]]/Table1[[#This Row],[goal]])*100</f>
        <v>102.75000000000001</v>
      </c>
      <c r="P1303" s="9">
        <f>Table1[[#This Row],[pledged]]/Table1[[#This Row],[backers_count]]</f>
        <v>70.862068965517238</v>
      </c>
      <c r="Q1303" s="4" t="str">
        <f>MID(Table1[[#This Row],[Category and Sub-Category]],SEARCH("/", N1303) +1, 20)</f>
        <v>plays</v>
      </c>
      <c r="R1303" s="4" t="str">
        <f t="shared" si="40"/>
        <v>theater</v>
      </c>
      <c r="S1303" s="14">
        <f>Table1[[#This Row],[Date Ended Conversion]]+Table1[[#This Row],[Date Ended Conversion]]</f>
        <v>84412.25</v>
      </c>
      <c r="T1303" s="14">
        <f t="shared" si="41"/>
        <v>42206.125</v>
      </c>
    </row>
    <row r="1304" spans="1:20" ht="54" hidden="1" x14ac:dyDescent="0.6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>(Table1[[#This Row],[pledged]]/Table1[[#This Row],[goal]])*100</f>
        <v>100</v>
      </c>
      <c r="P1304" s="9">
        <f>Table1[[#This Row],[pledged]]/Table1[[#This Row],[backers_count]]</f>
        <v>50</v>
      </c>
      <c r="Q1304" s="4" t="str">
        <f>MID(Table1[[#This Row],[Category and Sub-Category]],SEARCH("/", N1304) +1, 20)</f>
        <v>plays</v>
      </c>
      <c r="R1304" s="4" t="str">
        <f t="shared" si="40"/>
        <v>theater</v>
      </c>
      <c r="S1304" s="14">
        <f>Table1[[#This Row],[Date Ended Conversion]]+Table1[[#This Row],[Date Ended Conversion]]</f>
        <v>85410.199328703704</v>
      </c>
      <c r="T1304" s="14">
        <f t="shared" si="41"/>
        <v>42705.099664351852</v>
      </c>
    </row>
    <row r="1305" spans="1:20" ht="36" hidden="1" x14ac:dyDescent="0.6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>(Table1[[#This Row],[pledged]]/Table1[[#This Row],[goal]])*100</f>
        <v>130.26085714285716</v>
      </c>
      <c r="P1305" s="9">
        <f>Table1[[#This Row],[pledged]]/Table1[[#This Row],[backers_count]]</f>
        <v>42.214166666666671</v>
      </c>
      <c r="Q1305" s="4" t="str">
        <f>MID(Table1[[#This Row],[Category and Sub-Category]],SEARCH("/", N1305) +1, 20)</f>
        <v>plays</v>
      </c>
      <c r="R1305" s="4" t="str">
        <f t="shared" si="40"/>
        <v>theater</v>
      </c>
      <c r="S1305" s="14">
        <f>Table1[[#This Row],[Date Ended Conversion]]+Table1[[#This Row],[Date Ended Conversion]]</f>
        <v>85164.916666666657</v>
      </c>
      <c r="T1305" s="14">
        <f t="shared" si="41"/>
        <v>42582.458333333328</v>
      </c>
    </row>
    <row r="1306" spans="1:20" ht="72" hidden="1" x14ac:dyDescent="0.6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>(Table1[[#This Row],[pledged]]/Table1[[#This Row],[goal]])*100</f>
        <v>39.627499999999998</v>
      </c>
      <c r="P1306" s="9">
        <f>Table1[[#This Row],[pledged]]/Table1[[#This Row],[backers_count]]</f>
        <v>152.41346153846155</v>
      </c>
      <c r="Q1306" s="4" t="str">
        <f>MID(Table1[[#This Row],[Category and Sub-Category]],SEARCH("/", N1306) +1, 20)</f>
        <v>wearables</v>
      </c>
      <c r="R1306" s="4" t="str">
        <f t="shared" si="40"/>
        <v>technology</v>
      </c>
      <c r="S1306" s="14">
        <f>Table1[[#This Row],[Date Ended Conversion]]+Table1[[#This Row],[Date Ended Conversion]]</f>
        <v>85614.305671296286</v>
      </c>
      <c r="T1306" s="14">
        <f t="shared" si="41"/>
        <v>42807.152835648143</v>
      </c>
    </row>
    <row r="1307" spans="1:20" ht="72" hidden="1" x14ac:dyDescent="0.6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>(Table1[[#This Row],[pledged]]/Table1[[#This Row],[goal]])*100</f>
        <v>25.976666666666663</v>
      </c>
      <c r="P1307" s="9">
        <f>Table1[[#This Row],[pledged]]/Table1[[#This Row],[backers_count]]</f>
        <v>90.616279069767444</v>
      </c>
      <c r="Q1307" s="4" t="str">
        <f>MID(Table1[[#This Row],[Category and Sub-Category]],SEARCH("/", N1307) +1, 20)</f>
        <v>wearables</v>
      </c>
      <c r="R1307" s="4" t="str">
        <f t="shared" si="40"/>
        <v>technology</v>
      </c>
      <c r="S1307" s="14">
        <f>Table1[[#This Row],[Date Ended Conversion]]+Table1[[#This Row],[Date Ended Conversion]]</f>
        <v>85145.458333333343</v>
      </c>
      <c r="T1307" s="14">
        <f t="shared" si="41"/>
        <v>42572.729166666672</v>
      </c>
    </row>
    <row r="1308" spans="1:20" ht="90" hidden="1" x14ac:dyDescent="0.6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>(Table1[[#This Row],[pledged]]/Table1[[#This Row],[goal]])*100</f>
        <v>65.24636363636364</v>
      </c>
      <c r="P1308" s="9">
        <f>Table1[[#This Row],[pledged]]/Table1[[#This Row],[backers_count]]</f>
        <v>201.60393258426967</v>
      </c>
      <c r="Q1308" s="4" t="str">
        <f>MID(Table1[[#This Row],[Category and Sub-Category]],SEARCH("/", N1308) +1, 20)</f>
        <v>wearables</v>
      </c>
      <c r="R1308" s="4" t="str">
        <f t="shared" si="40"/>
        <v>technology</v>
      </c>
      <c r="S1308" s="14">
        <f>Table1[[#This Row],[Date Ended Conversion]]+Table1[[#This Row],[Date Ended Conversion]]</f>
        <v>83954.915138888886</v>
      </c>
      <c r="T1308" s="14">
        <f t="shared" si="41"/>
        <v>41977.457569444443</v>
      </c>
    </row>
    <row r="1309" spans="1:20" ht="36" hidden="1" x14ac:dyDescent="0.6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>(Table1[[#This Row],[pledged]]/Table1[[#This Row],[goal]])*100</f>
        <v>11.514000000000001</v>
      </c>
      <c r="P1309" s="9">
        <f>Table1[[#This Row],[pledged]]/Table1[[#This Row],[backers_count]]</f>
        <v>127.93333333333334</v>
      </c>
      <c r="Q1309" s="4" t="str">
        <f>MID(Table1[[#This Row],[Category and Sub-Category]],SEARCH("/", N1309) +1, 20)</f>
        <v>wearables</v>
      </c>
      <c r="R1309" s="4" t="str">
        <f t="shared" si="40"/>
        <v>technology</v>
      </c>
      <c r="S1309" s="14">
        <f>Table1[[#This Row],[Date Ended Conversion]]+Table1[[#This Row],[Date Ended Conversion]]</f>
        <v>84835.00645833333</v>
      </c>
      <c r="T1309" s="14">
        <f t="shared" si="41"/>
        <v>42417.503229166665</v>
      </c>
    </row>
    <row r="1310" spans="1:20" ht="36" hidden="1" x14ac:dyDescent="0.6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>(Table1[[#This Row],[pledged]]/Table1[[#This Row],[goal]])*100</f>
        <v>11.360000000000001</v>
      </c>
      <c r="P1310" s="9">
        <f>Table1[[#This Row],[pledged]]/Table1[[#This Row],[backers_count]]</f>
        <v>29.894736842105264</v>
      </c>
      <c r="Q1310" s="4" t="str">
        <f>MID(Table1[[#This Row],[Category and Sub-Category]],SEARCH("/", N1310) +1, 20)</f>
        <v>wearables</v>
      </c>
      <c r="R1310" s="4" t="str">
        <f t="shared" si="40"/>
        <v>technology</v>
      </c>
      <c r="S1310" s="14">
        <f>Table1[[#This Row],[Date Ended Conversion]]+Table1[[#This Row],[Date Ended Conversion]]</f>
        <v>85303.227129629639</v>
      </c>
      <c r="T1310" s="14">
        <f t="shared" si="41"/>
        <v>42651.613564814819</v>
      </c>
    </row>
    <row r="1311" spans="1:20" ht="54" hidden="1" x14ac:dyDescent="0.6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>(Table1[[#This Row],[pledged]]/Table1[[#This Row],[goal]])*100</f>
        <v>111.99130434782609</v>
      </c>
      <c r="P1311" s="9">
        <f>Table1[[#This Row],[pledged]]/Table1[[#This Row],[backers_count]]</f>
        <v>367.97142857142859</v>
      </c>
      <c r="Q1311" s="4" t="str">
        <f>MID(Table1[[#This Row],[Category and Sub-Category]],SEARCH("/", N1311) +1, 20)</f>
        <v>wearables</v>
      </c>
      <c r="R1311" s="4" t="str">
        <f t="shared" si="40"/>
        <v>technology</v>
      </c>
      <c r="S1311" s="14">
        <f>Table1[[#This Row],[Date Ended Conversion]]+Table1[[#This Row],[Date Ended Conversion]]</f>
        <v>84585.765462962969</v>
      </c>
      <c r="T1311" s="14">
        <f t="shared" si="41"/>
        <v>42292.882731481484</v>
      </c>
    </row>
    <row r="1312" spans="1:20" ht="54" hidden="1" x14ac:dyDescent="0.6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>(Table1[[#This Row],[pledged]]/Table1[[#This Row],[goal]])*100</f>
        <v>15.5</v>
      </c>
      <c r="P1312" s="9">
        <f>Table1[[#This Row],[pledged]]/Table1[[#This Row],[backers_count]]</f>
        <v>129.16666666666666</v>
      </c>
      <c r="Q1312" s="4" t="str">
        <f>MID(Table1[[#This Row],[Category and Sub-Category]],SEARCH("/", N1312) +1, 20)</f>
        <v>wearables</v>
      </c>
      <c r="R1312" s="4" t="str">
        <f t="shared" si="40"/>
        <v>technology</v>
      </c>
      <c r="S1312" s="14">
        <f>Table1[[#This Row],[Date Ended Conversion]]+Table1[[#This Row],[Date Ended Conversion]]</f>
        <v>85203.33449074073</v>
      </c>
      <c r="T1312" s="14">
        <f t="shared" si="41"/>
        <v>42601.667245370365</v>
      </c>
    </row>
    <row r="1313" spans="1:20" ht="72" hidden="1" x14ac:dyDescent="0.6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>(Table1[[#This Row],[pledged]]/Table1[[#This Row],[goal]])*100</f>
        <v>32.027999999999999</v>
      </c>
      <c r="P1313" s="9">
        <f>Table1[[#This Row],[pledged]]/Table1[[#This Row],[backers_count]]</f>
        <v>800.7</v>
      </c>
      <c r="Q1313" s="4" t="str">
        <f>MID(Table1[[#This Row],[Category and Sub-Category]],SEARCH("/", N1313) +1, 20)</f>
        <v>wearables</v>
      </c>
      <c r="R1313" s="4" t="str">
        <f t="shared" si="40"/>
        <v>technology</v>
      </c>
      <c r="S1313" s="14">
        <f>Table1[[#This Row],[Date Ended Conversion]]+Table1[[#This Row],[Date Ended Conversion]]</f>
        <v>85409.687939814816</v>
      </c>
      <c r="T1313" s="14">
        <f t="shared" si="41"/>
        <v>42704.843969907408</v>
      </c>
    </row>
    <row r="1314" spans="1:20" ht="72" hidden="1" x14ac:dyDescent="0.6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>(Table1[[#This Row],[pledged]]/Table1[[#This Row],[goal]])*100</f>
        <v>0.60869565217391308</v>
      </c>
      <c r="P1314" s="9">
        <f>Table1[[#This Row],[pledged]]/Table1[[#This Row],[backers_count]]</f>
        <v>28</v>
      </c>
      <c r="Q1314" s="4" t="str">
        <f>MID(Table1[[#This Row],[Category and Sub-Category]],SEARCH("/", N1314) +1, 20)</f>
        <v>wearables</v>
      </c>
      <c r="R1314" s="4" t="str">
        <f t="shared" si="40"/>
        <v>technology</v>
      </c>
      <c r="S1314" s="14">
        <f>Table1[[#This Row],[Date Ended Conversion]]+Table1[[#This Row],[Date Ended Conversion]]</f>
        <v>84225.405601851846</v>
      </c>
      <c r="T1314" s="14">
        <f t="shared" si="41"/>
        <v>42112.702800925923</v>
      </c>
    </row>
    <row r="1315" spans="1:20" ht="72" hidden="1" x14ac:dyDescent="0.6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>(Table1[[#This Row],[pledged]]/Table1[[#This Row],[goal]])*100</f>
        <v>31.114999999999998</v>
      </c>
      <c r="P1315" s="9">
        <f>Table1[[#This Row],[pledged]]/Table1[[#This Row],[backers_count]]</f>
        <v>102.01639344262296</v>
      </c>
      <c r="Q1315" s="4" t="str">
        <f>MID(Table1[[#This Row],[Category and Sub-Category]],SEARCH("/", N1315) +1, 20)</f>
        <v>wearables</v>
      </c>
      <c r="R1315" s="4" t="str">
        <f t="shared" si="40"/>
        <v>technology</v>
      </c>
      <c r="S1315" s="14">
        <f>Table1[[#This Row],[Date Ended Conversion]]+Table1[[#This Row],[Date Ended Conversion]]</f>
        <v>84865.419305555552</v>
      </c>
      <c r="T1315" s="14">
        <f t="shared" si="41"/>
        <v>42432.709652777776</v>
      </c>
    </row>
    <row r="1316" spans="1:20" ht="72" hidden="1" x14ac:dyDescent="0.6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>(Table1[[#This Row],[pledged]]/Table1[[#This Row],[goal]])*100</f>
        <v>1.1266666666666667</v>
      </c>
      <c r="P1316" s="9">
        <f>Table1[[#This Row],[pledged]]/Table1[[#This Row],[backers_count]]</f>
        <v>184.36363636363637</v>
      </c>
      <c r="Q1316" s="4" t="str">
        <f>MID(Table1[[#This Row],[Category and Sub-Category]],SEARCH("/", N1316) +1, 20)</f>
        <v>wearables</v>
      </c>
      <c r="R1316" s="4" t="str">
        <f t="shared" si="40"/>
        <v>technology</v>
      </c>
      <c r="S1316" s="14">
        <f>Table1[[#This Row],[Date Ended Conversion]]+Table1[[#This Row],[Date Ended Conversion]]</f>
        <v>85329.339351851842</v>
      </c>
      <c r="T1316" s="14">
        <f t="shared" si="41"/>
        <v>42664.669675925921</v>
      </c>
    </row>
    <row r="1317" spans="1:20" ht="54" hidden="1" x14ac:dyDescent="0.6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>(Table1[[#This Row],[pledged]]/Table1[[#This Row],[goal]])*100</f>
        <v>40.404000000000003</v>
      </c>
      <c r="P1317" s="9">
        <f>Table1[[#This Row],[pledged]]/Table1[[#This Row],[backers_count]]</f>
        <v>162.91935483870967</v>
      </c>
      <c r="Q1317" s="4" t="str">
        <f>MID(Table1[[#This Row],[Category and Sub-Category]],SEARCH("/", N1317) +1, 20)</f>
        <v>wearables</v>
      </c>
      <c r="R1317" s="4" t="str">
        <f t="shared" si="40"/>
        <v>technology</v>
      </c>
      <c r="S1317" s="14">
        <f>Table1[[#This Row],[Date Ended Conversion]]+Table1[[#This Row],[Date Ended Conversion]]</f>
        <v>84628.083333333343</v>
      </c>
      <c r="T1317" s="14">
        <f t="shared" si="41"/>
        <v>42314.041666666672</v>
      </c>
    </row>
    <row r="1318" spans="1:20" ht="72" hidden="1" x14ac:dyDescent="0.6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>(Table1[[#This Row],[pledged]]/Table1[[#This Row],[goal]])*100</f>
        <v>1.3333333333333333E-3</v>
      </c>
      <c r="P1318" s="9">
        <f>Table1[[#This Row],[pledged]]/Table1[[#This Row],[backers_count]]</f>
        <v>1</v>
      </c>
      <c r="Q1318" s="4" t="str">
        <f>MID(Table1[[#This Row],[Category and Sub-Category]],SEARCH("/", N1318) +1, 20)</f>
        <v>wearables</v>
      </c>
      <c r="R1318" s="4" t="str">
        <f t="shared" si="40"/>
        <v>technology</v>
      </c>
      <c r="S1318" s="14">
        <f>Table1[[#This Row],[Date Ended Conversion]]+Table1[[#This Row],[Date Ended Conversion]]</f>
        <v>84857.923819444433</v>
      </c>
      <c r="T1318" s="14">
        <f t="shared" si="41"/>
        <v>42428.961909722217</v>
      </c>
    </row>
    <row r="1319" spans="1:20" ht="72" hidden="1" x14ac:dyDescent="0.6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>(Table1[[#This Row],[pledged]]/Table1[[#This Row],[goal]])*100</f>
        <v>5.7334999999999994</v>
      </c>
      <c r="P1319" s="9">
        <f>Table1[[#This Row],[pledged]]/Table1[[#This Row],[backers_count]]</f>
        <v>603.52631578947364</v>
      </c>
      <c r="Q1319" s="4" t="str">
        <f>MID(Table1[[#This Row],[Category and Sub-Category]],SEARCH("/", N1319) +1, 20)</f>
        <v>wearables</v>
      </c>
      <c r="R1319" s="4" t="str">
        <f t="shared" si="40"/>
        <v>technology</v>
      </c>
      <c r="S1319" s="14">
        <f>Table1[[#This Row],[Date Ended Conversion]]+Table1[[#This Row],[Date Ended Conversion]]</f>
        <v>85145.166666666657</v>
      </c>
      <c r="T1319" s="14">
        <f t="shared" si="41"/>
        <v>42572.583333333328</v>
      </c>
    </row>
    <row r="1320" spans="1:20" ht="72" hidden="1" x14ac:dyDescent="0.6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>(Table1[[#This Row],[pledged]]/Table1[[#This Row],[goal]])*100</f>
        <v>15.324999999999999</v>
      </c>
      <c r="P1320" s="9">
        <f>Table1[[#This Row],[pledged]]/Table1[[#This Row],[backers_count]]</f>
        <v>45.407407407407405</v>
      </c>
      <c r="Q1320" s="4" t="str">
        <f>MID(Table1[[#This Row],[Category and Sub-Category]],SEARCH("/", N1320) +1, 20)</f>
        <v>wearables</v>
      </c>
      <c r="R1320" s="4" t="str">
        <f t="shared" si="40"/>
        <v>technology</v>
      </c>
      <c r="S1320" s="14">
        <f>Table1[[#This Row],[Date Ended Conversion]]+Table1[[#This Row],[Date Ended Conversion]]</f>
        <v>84030.087314814824</v>
      </c>
      <c r="T1320" s="14">
        <f t="shared" si="41"/>
        <v>42015.043657407412</v>
      </c>
    </row>
    <row r="1321" spans="1:20" ht="72" hidden="1" x14ac:dyDescent="0.6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>(Table1[[#This Row],[pledged]]/Table1[[#This Row],[goal]])*100</f>
        <v>15.103448275862069</v>
      </c>
      <c r="P1321" s="9">
        <f>Table1[[#This Row],[pledged]]/Table1[[#This Row],[backers_count]]</f>
        <v>97.333333333333329</v>
      </c>
      <c r="Q1321" s="4" t="str">
        <f>MID(Table1[[#This Row],[Category and Sub-Category]],SEARCH("/", N1321) +1, 20)</f>
        <v>wearables</v>
      </c>
      <c r="R1321" s="4" t="str">
        <f t="shared" si="40"/>
        <v>technology</v>
      </c>
      <c r="S1321" s="14">
        <f>Table1[[#This Row],[Date Ended Conversion]]+Table1[[#This Row],[Date Ended Conversion]]</f>
        <v>83663.333333333328</v>
      </c>
      <c r="T1321" s="14">
        <f t="shared" si="41"/>
        <v>41831.666666666664</v>
      </c>
    </row>
    <row r="1322" spans="1:20" ht="72" hidden="1" x14ac:dyDescent="0.6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>(Table1[[#This Row],[pledged]]/Table1[[#This Row],[goal]])*100</f>
        <v>0.503</v>
      </c>
      <c r="P1322" s="9">
        <f>Table1[[#This Row],[pledged]]/Table1[[#This Row],[backers_count]]</f>
        <v>167.66666666666666</v>
      </c>
      <c r="Q1322" s="4" t="str">
        <f>MID(Table1[[#This Row],[Category and Sub-Category]],SEARCH("/", N1322) +1, 20)</f>
        <v>wearables</v>
      </c>
      <c r="R1322" s="4" t="str">
        <f t="shared" si="40"/>
        <v>technology</v>
      </c>
      <c r="S1322" s="14">
        <f>Table1[[#This Row],[Date Ended Conversion]]+Table1[[#This Row],[Date Ended Conversion]]</f>
        <v>85469.916666666657</v>
      </c>
      <c r="T1322" s="14">
        <f t="shared" si="41"/>
        <v>42734.958333333328</v>
      </c>
    </row>
    <row r="1323" spans="1:20" ht="72" hidden="1" x14ac:dyDescent="0.6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>(Table1[[#This Row],[pledged]]/Table1[[#This Row],[goal]])*100</f>
        <v>1.3028138528138529</v>
      </c>
      <c r="P1323" s="9">
        <f>Table1[[#This Row],[pledged]]/Table1[[#This Row],[backers_count]]</f>
        <v>859.85714285714289</v>
      </c>
      <c r="Q1323" s="4" t="str">
        <f>MID(Table1[[#This Row],[Category and Sub-Category]],SEARCH("/", N1323) +1, 20)</f>
        <v>wearables</v>
      </c>
      <c r="R1323" s="4" t="str">
        <f t="shared" si="40"/>
        <v>technology</v>
      </c>
      <c r="S1323" s="14">
        <f>Table1[[#This Row],[Date Ended Conversion]]+Table1[[#This Row],[Date Ended Conversion]]</f>
        <v>85455.49854166666</v>
      </c>
      <c r="T1323" s="14">
        <f t="shared" si="41"/>
        <v>42727.74927083333</v>
      </c>
    </row>
    <row r="1324" spans="1:20" ht="72" hidden="1" x14ac:dyDescent="0.6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>(Table1[[#This Row],[pledged]]/Table1[[#This Row],[goal]])*100</f>
        <v>0.30285714285714288</v>
      </c>
      <c r="P1324" s="9">
        <f>Table1[[#This Row],[pledged]]/Table1[[#This Row],[backers_count]]</f>
        <v>26.5</v>
      </c>
      <c r="Q1324" s="4" t="str">
        <f>MID(Table1[[#This Row],[Category and Sub-Category]],SEARCH("/", N1324) +1, 20)</f>
        <v>wearables</v>
      </c>
      <c r="R1324" s="4" t="str">
        <f t="shared" si="40"/>
        <v>technology</v>
      </c>
      <c r="S1324" s="14">
        <f>Table1[[#This Row],[Date Ended Conversion]]+Table1[[#This Row],[Date Ended Conversion]]</f>
        <v>84291.313078703708</v>
      </c>
      <c r="T1324" s="14">
        <f t="shared" si="41"/>
        <v>42145.656539351854</v>
      </c>
    </row>
    <row r="1325" spans="1:20" ht="72" hidden="1" x14ac:dyDescent="0.6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>(Table1[[#This Row],[pledged]]/Table1[[#This Row],[goal]])*100</f>
        <v>8.8800000000000008</v>
      </c>
      <c r="P1325" s="9">
        <f>Table1[[#This Row],[pledged]]/Table1[[#This Row],[backers_count]]</f>
        <v>30.272727272727273</v>
      </c>
      <c r="Q1325" s="4" t="str">
        <f>MID(Table1[[#This Row],[Category and Sub-Category]],SEARCH("/", N1325) +1, 20)</f>
        <v>wearables</v>
      </c>
      <c r="R1325" s="4" t="str">
        <f t="shared" si="40"/>
        <v>technology</v>
      </c>
      <c r="S1325" s="14">
        <f>Table1[[#This Row],[Date Ended Conversion]]+Table1[[#This Row],[Date Ended Conversion]]</f>
        <v>84972.576388888891</v>
      </c>
      <c r="T1325" s="14">
        <f t="shared" si="41"/>
        <v>42486.288194444445</v>
      </c>
    </row>
    <row r="1326" spans="1:20" ht="72" hidden="1" x14ac:dyDescent="0.6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>(Table1[[#This Row],[pledged]]/Table1[[#This Row],[goal]])*100</f>
        <v>9.84</v>
      </c>
      <c r="P1326" s="9">
        <f>Table1[[#This Row],[pledged]]/Table1[[#This Row],[backers_count]]</f>
        <v>54.666666666666664</v>
      </c>
      <c r="Q1326" s="4" t="str">
        <f>MID(Table1[[#This Row],[Category and Sub-Category]],SEARCH("/", N1326) +1, 20)</f>
        <v>wearables</v>
      </c>
      <c r="R1326" s="4" t="str">
        <f t="shared" si="40"/>
        <v>technology</v>
      </c>
      <c r="S1326" s="14">
        <f>Table1[[#This Row],[Date Ended Conversion]]+Table1[[#This Row],[Date Ended Conversion]]</f>
        <v>85313.267407407402</v>
      </c>
      <c r="T1326" s="14">
        <f t="shared" si="41"/>
        <v>42656.633703703701</v>
      </c>
    </row>
    <row r="1327" spans="1:20" ht="72" hidden="1" x14ac:dyDescent="0.6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>(Table1[[#This Row],[pledged]]/Table1[[#This Row],[goal]])*100</f>
        <v>2.4299999999999997</v>
      </c>
      <c r="P1327" s="9">
        <f>Table1[[#This Row],[pledged]]/Table1[[#This Row],[backers_count]]</f>
        <v>60.75</v>
      </c>
      <c r="Q1327" s="4" t="str">
        <f>MID(Table1[[#This Row],[Category and Sub-Category]],SEARCH("/", N1327) +1, 20)</f>
        <v>wearables</v>
      </c>
      <c r="R1327" s="4" t="str">
        <f t="shared" si="40"/>
        <v>technology</v>
      </c>
      <c r="S1327" s="14">
        <f>Table1[[#This Row],[Date Ended Conversion]]+Table1[[#This Row],[Date Ended Conversion]]</f>
        <v>85468.172106481477</v>
      </c>
      <c r="T1327" s="14">
        <f t="shared" si="41"/>
        <v>42734.086053240739</v>
      </c>
    </row>
    <row r="1328" spans="1:20" ht="72" hidden="1" x14ac:dyDescent="0.6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>(Table1[[#This Row],[pledged]]/Table1[[#This Row],[goal]])*100</f>
        <v>1.1299999999999999</v>
      </c>
      <c r="P1328" s="9">
        <f>Table1[[#This Row],[pledged]]/Table1[[#This Row],[backers_count]]</f>
        <v>102.72727272727273</v>
      </c>
      <c r="Q1328" s="4" t="str">
        <f>MID(Table1[[#This Row],[Category and Sub-Category]],SEARCH("/", N1328) +1, 20)</f>
        <v>wearables</v>
      </c>
      <c r="R1328" s="4" t="str">
        <f t="shared" si="40"/>
        <v>technology</v>
      </c>
      <c r="S1328" s="14">
        <f>Table1[[#This Row],[Date Ended Conversion]]+Table1[[#This Row],[Date Ended Conversion]]</f>
        <v>84039.583981481468</v>
      </c>
      <c r="T1328" s="14">
        <f t="shared" si="41"/>
        <v>42019.791990740734</v>
      </c>
    </row>
    <row r="1329" spans="1:20" ht="72" hidden="1" x14ac:dyDescent="0.6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>(Table1[[#This Row],[pledged]]/Table1[[#This Row],[goal]])*100</f>
        <v>3.5520833333333335</v>
      </c>
      <c r="P1329" s="9">
        <f>Table1[[#This Row],[pledged]]/Table1[[#This Row],[backers_count]]</f>
        <v>41.585365853658537</v>
      </c>
      <c r="Q1329" s="4" t="str">
        <f>MID(Table1[[#This Row],[Category and Sub-Category]],SEARCH("/", N1329) +1, 20)</f>
        <v>wearables</v>
      </c>
      <c r="R1329" s="4" t="str">
        <f t="shared" si="40"/>
        <v>technology</v>
      </c>
      <c r="S1329" s="14">
        <f>Table1[[#This Row],[Date Ended Conversion]]+Table1[[#This Row],[Date Ended Conversion]]</f>
        <v>84307.357291666674</v>
      </c>
      <c r="T1329" s="14">
        <f t="shared" si="41"/>
        <v>42153.678645833337</v>
      </c>
    </row>
    <row r="1330" spans="1:20" ht="72" hidden="1" x14ac:dyDescent="0.6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>(Table1[[#This Row],[pledged]]/Table1[[#This Row],[goal]])*100</f>
        <v>2.3306666666666667</v>
      </c>
      <c r="P1330" s="9">
        <f>Table1[[#This Row],[pledged]]/Table1[[#This Row],[backers_count]]</f>
        <v>116.53333333333333</v>
      </c>
      <c r="Q1330" s="4" t="str">
        <f>MID(Table1[[#This Row],[Category and Sub-Category]],SEARCH("/", N1330) +1, 20)</f>
        <v>wearables</v>
      </c>
      <c r="R1330" s="4" t="str">
        <f t="shared" si="40"/>
        <v>technology</v>
      </c>
      <c r="S1330" s="14">
        <f>Table1[[#This Row],[Date Ended Conversion]]+Table1[[#This Row],[Date Ended Conversion]]</f>
        <v>85315.285509259265</v>
      </c>
      <c r="T1330" s="14">
        <f t="shared" si="41"/>
        <v>42657.642754629633</v>
      </c>
    </row>
    <row r="1331" spans="1:20" ht="72" hidden="1" x14ac:dyDescent="0.6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>(Table1[[#This Row],[pledged]]/Table1[[#This Row],[goal]])*100</f>
        <v>0.81600000000000006</v>
      </c>
      <c r="P1331" s="9">
        <f>Table1[[#This Row],[pledged]]/Table1[[#This Row],[backers_count]]</f>
        <v>45.333333333333336</v>
      </c>
      <c r="Q1331" s="4" t="str">
        <f>MID(Table1[[#This Row],[Category and Sub-Category]],SEARCH("/", N1331) +1, 20)</f>
        <v>wearables</v>
      </c>
      <c r="R1331" s="4" t="str">
        <f t="shared" si="40"/>
        <v>technology</v>
      </c>
      <c r="S1331" s="14">
        <f>Table1[[#This Row],[Date Ended Conversion]]+Table1[[#This Row],[Date Ended Conversion]]</f>
        <v>83950.526504629626</v>
      </c>
      <c r="T1331" s="14">
        <f t="shared" si="41"/>
        <v>41975.263252314813</v>
      </c>
    </row>
    <row r="1332" spans="1:20" ht="72" hidden="1" x14ac:dyDescent="0.6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>(Table1[[#This Row],[pledged]]/Table1[[#This Row],[goal]])*100</f>
        <v>22.494285714285713</v>
      </c>
      <c r="P1332" s="9">
        <f>Table1[[#This Row],[pledged]]/Table1[[#This Row],[backers_count]]</f>
        <v>157.46</v>
      </c>
      <c r="Q1332" s="4" t="str">
        <f>MID(Table1[[#This Row],[Category and Sub-Category]],SEARCH("/", N1332) +1, 20)</f>
        <v>wearables</v>
      </c>
      <c r="R1332" s="4" t="str">
        <f t="shared" si="40"/>
        <v>technology</v>
      </c>
      <c r="S1332" s="14">
        <f>Table1[[#This Row],[Date Ended Conversion]]+Table1[[#This Row],[Date Ended Conversion]]</f>
        <v>85106.333333333343</v>
      </c>
      <c r="T1332" s="14">
        <f t="shared" si="41"/>
        <v>42553.166666666672</v>
      </c>
    </row>
    <row r="1333" spans="1:20" ht="72" hidden="1" x14ac:dyDescent="0.6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>(Table1[[#This Row],[pledged]]/Table1[[#This Row],[goal]])*100</f>
        <v>1.3668</v>
      </c>
      <c r="P1333" s="9">
        <f>Table1[[#This Row],[pledged]]/Table1[[#This Row],[backers_count]]</f>
        <v>100.5</v>
      </c>
      <c r="Q1333" s="4" t="str">
        <f>MID(Table1[[#This Row],[Category and Sub-Category]],SEARCH("/", N1333) +1, 20)</f>
        <v>wearables</v>
      </c>
      <c r="R1333" s="4" t="str">
        <f t="shared" si="40"/>
        <v>technology</v>
      </c>
      <c r="S1333" s="14">
        <f>Table1[[#This Row],[Date Ended Conversion]]+Table1[[#This Row],[Date Ended Conversion]]</f>
        <v>85199.008194444439</v>
      </c>
      <c r="T1333" s="14">
        <f t="shared" si="41"/>
        <v>42599.50409722222</v>
      </c>
    </row>
    <row r="1334" spans="1:20" ht="72" hidden="1" x14ac:dyDescent="0.6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>(Table1[[#This Row],[pledged]]/Table1[[#This Row],[goal]])*100</f>
        <v>0</v>
      </c>
      <c r="P1334" s="9" t="e">
        <f>Table1[[#This Row],[pledged]]/Table1[[#This Row],[backers_count]]</f>
        <v>#DIV/0!</v>
      </c>
      <c r="Q1334" s="4" t="str">
        <f>MID(Table1[[#This Row],[Category and Sub-Category]],SEARCH("/", N1334) +1, 20)</f>
        <v>wearables</v>
      </c>
      <c r="R1334" s="4" t="str">
        <f t="shared" si="40"/>
        <v>technology</v>
      </c>
      <c r="S1334" s="14">
        <f>Table1[[#This Row],[Date Ended Conversion]]+Table1[[#This Row],[Date Ended Conversion]]</f>
        <v>85524.120555555564</v>
      </c>
      <c r="T1334" s="14">
        <f t="shared" si="41"/>
        <v>42762.060277777782</v>
      </c>
    </row>
    <row r="1335" spans="1:20" ht="72" hidden="1" x14ac:dyDescent="0.6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>(Table1[[#This Row],[pledged]]/Table1[[#This Row],[goal]])*100</f>
        <v>0</v>
      </c>
      <c r="P1335" s="9" t="e">
        <f>Table1[[#This Row],[pledged]]/Table1[[#This Row],[backers_count]]</f>
        <v>#DIV/0!</v>
      </c>
      <c r="Q1335" s="4" t="str">
        <f>MID(Table1[[#This Row],[Category and Sub-Category]],SEARCH("/", N1335) +1, 20)</f>
        <v>wearables</v>
      </c>
      <c r="R1335" s="4" t="str">
        <f t="shared" si="40"/>
        <v>technology</v>
      </c>
      <c r="S1335" s="14">
        <f>Table1[[#This Row],[Date Ended Conversion]]+Table1[[#This Row],[Date Ended Conversion]]</f>
        <v>83672.213541666672</v>
      </c>
      <c r="T1335" s="14">
        <f t="shared" si="41"/>
        <v>41836.106770833336</v>
      </c>
    </row>
    <row r="1336" spans="1:20" ht="54" hidden="1" x14ac:dyDescent="0.6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>(Table1[[#This Row],[pledged]]/Table1[[#This Row],[goal]])*100</f>
        <v>10.754135338345865</v>
      </c>
      <c r="P1336" s="9">
        <f>Table1[[#This Row],[pledged]]/Table1[[#This Row],[backers_count]]</f>
        <v>51.822463768115945</v>
      </c>
      <c r="Q1336" s="4" t="str">
        <f>MID(Table1[[#This Row],[Category and Sub-Category]],SEARCH("/", N1336) +1, 20)</f>
        <v>wearables</v>
      </c>
      <c r="R1336" s="4" t="str">
        <f t="shared" si="40"/>
        <v>technology</v>
      </c>
      <c r="S1336" s="14">
        <f>Table1[[#This Row],[Date Ended Conversion]]+Table1[[#This Row],[Date Ended Conversion]]</f>
        <v>84881.548310185186</v>
      </c>
      <c r="T1336" s="14">
        <f t="shared" si="41"/>
        <v>42440.774155092593</v>
      </c>
    </row>
    <row r="1337" spans="1:20" ht="72" hidden="1" x14ac:dyDescent="0.6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>(Table1[[#This Row],[pledged]]/Table1[[#This Row],[goal]])*100</f>
        <v>19.759999999999998</v>
      </c>
      <c r="P1337" s="9">
        <f>Table1[[#This Row],[pledged]]/Table1[[#This Row],[backers_count]]</f>
        <v>308.75</v>
      </c>
      <c r="Q1337" s="4" t="str">
        <f>MID(Table1[[#This Row],[Category and Sub-Category]],SEARCH("/", N1337) +1, 20)</f>
        <v>wearables</v>
      </c>
      <c r="R1337" s="4" t="str">
        <f t="shared" si="40"/>
        <v>technology</v>
      </c>
      <c r="S1337" s="14">
        <f>Table1[[#This Row],[Date Ended Conversion]]+Table1[[#This Row],[Date Ended Conversion]]</f>
        <v>84687.872731481475</v>
      </c>
      <c r="T1337" s="14">
        <f t="shared" si="41"/>
        <v>42343.936365740738</v>
      </c>
    </row>
    <row r="1338" spans="1:20" ht="72" hidden="1" x14ac:dyDescent="0.6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>(Table1[[#This Row],[pledged]]/Table1[[#This Row],[goal]])*100</f>
        <v>84.946999999999989</v>
      </c>
      <c r="P1338" s="9">
        <f>Table1[[#This Row],[pledged]]/Table1[[#This Row],[backers_count]]</f>
        <v>379.22767857142856</v>
      </c>
      <c r="Q1338" s="4" t="str">
        <f>MID(Table1[[#This Row],[Category and Sub-Category]],SEARCH("/", N1338) +1, 20)</f>
        <v>wearables</v>
      </c>
      <c r="R1338" s="4" t="str">
        <f t="shared" si="40"/>
        <v>technology</v>
      </c>
      <c r="S1338" s="14">
        <f>Table1[[#This Row],[Date Ended Conversion]]+Table1[[#This Row],[Date Ended Conversion]]</f>
        <v>83981.727500000008</v>
      </c>
      <c r="T1338" s="14">
        <f t="shared" si="41"/>
        <v>41990.863750000004</v>
      </c>
    </row>
    <row r="1339" spans="1:20" ht="72" hidden="1" x14ac:dyDescent="0.6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>(Table1[[#This Row],[pledged]]/Table1[[#This Row],[goal]])*100</f>
        <v>49.381999999999998</v>
      </c>
      <c r="P1339" s="9">
        <f>Table1[[#This Row],[pledged]]/Table1[[#This Row],[backers_count]]</f>
        <v>176.36428571428573</v>
      </c>
      <c r="Q1339" s="4" t="str">
        <f>MID(Table1[[#This Row],[Category and Sub-Category]],SEARCH("/", N1339) +1, 20)</f>
        <v>wearables</v>
      </c>
      <c r="R1339" s="4" t="str">
        <f t="shared" si="40"/>
        <v>technology</v>
      </c>
      <c r="S1339" s="14">
        <f>Table1[[#This Row],[Date Ended Conversion]]+Table1[[#This Row],[Date Ended Conversion]]</f>
        <v>85595.15460648149</v>
      </c>
      <c r="T1339" s="14">
        <f t="shared" si="41"/>
        <v>42797.577303240745</v>
      </c>
    </row>
    <row r="1340" spans="1:20" ht="72" hidden="1" x14ac:dyDescent="0.6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>(Table1[[#This Row],[pledged]]/Table1[[#This Row],[goal]])*100</f>
        <v>3.3033333333333332</v>
      </c>
      <c r="P1340" s="9">
        <f>Table1[[#This Row],[pledged]]/Table1[[#This Row],[backers_count]]</f>
        <v>66.066666666666663</v>
      </c>
      <c r="Q1340" s="4" t="str">
        <f>MID(Table1[[#This Row],[Category and Sub-Category]],SEARCH("/", N1340) +1, 20)</f>
        <v>wearables</v>
      </c>
      <c r="R1340" s="4" t="str">
        <f t="shared" si="40"/>
        <v>technology</v>
      </c>
      <c r="S1340" s="14">
        <f>Table1[[#This Row],[Date Ended Conversion]]+Table1[[#This Row],[Date Ended Conversion]]</f>
        <v>84437.607245370367</v>
      </c>
      <c r="T1340" s="14">
        <f t="shared" si="41"/>
        <v>42218.803622685184</v>
      </c>
    </row>
    <row r="1341" spans="1:20" ht="36" hidden="1" x14ac:dyDescent="0.6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>(Table1[[#This Row],[pledged]]/Table1[[#This Row],[goal]])*100</f>
        <v>6.6339999999999995</v>
      </c>
      <c r="P1341" s="9">
        <f>Table1[[#This Row],[pledged]]/Table1[[#This Row],[backers_count]]</f>
        <v>89.648648648648646</v>
      </c>
      <c r="Q1341" s="4" t="str">
        <f>MID(Table1[[#This Row],[Category and Sub-Category]],SEARCH("/", N1341) +1, 20)</f>
        <v>wearables</v>
      </c>
      <c r="R1341" s="4" t="str">
        <f t="shared" si="40"/>
        <v>technology</v>
      </c>
      <c r="S1341" s="14">
        <f>Table1[[#This Row],[Date Ended Conversion]]+Table1[[#This Row],[Date Ended Conversion]]</f>
        <v>83963.377662037034</v>
      </c>
      <c r="T1341" s="14">
        <f t="shared" si="41"/>
        <v>41981.688831018517</v>
      </c>
    </row>
    <row r="1342" spans="1:20" ht="54" hidden="1" x14ac:dyDescent="0.6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>(Table1[[#This Row],[pledged]]/Table1[[#This Row],[goal]])*100</f>
        <v>0</v>
      </c>
      <c r="P1342" s="9" t="e">
        <f>Table1[[#This Row],[pledged]]/Table1[[#This Row],[backers_count]]</f>
        <v>#DIV/0!</v>
      </c>
      <c r="Q1342" s="4" t="str">
        <f>MID(Table1[[#This Row],[Category and Sub-Category]],SEARCH("/", N1342) +1, 20)</f>
        <v>wearables</v>
      </c>
      <c r="R1342" s="4" t="str">
        <f t="shared" si="40"/>
        <v>technology</v>
      </c>
      <c r="S1342" s="14">
        <f>Table1[[#This Row],[Date Ended Conversion]]+Table1[[#This Row],[Date Ended Conversion]]</f>
        <v>83733.191041666665</v>
      </c>
      <c r="T1342" s="14">
        <f t="shared" si="41"/>
        <v>41866.595520833333</v>
      </c>
    </row>
    <row r="1343" spans="1:20" ht="72" hidden="1" x14ac:dyDescent="0.6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>(Table1[[#This Row],[pledged]]/Table1[[#This Row],[goal]])*100</f>
        <v>70.36</v>
      </c>
      <c r="P1343" s="9">
        <f>Table1[[#This Row],[pledged]]/Table1[[#This Row],[backers_count]]</f>
        <v>382.39130434782606</v>
      </c>
      <c r="Q1343" s="4" t="str">
        <f>MID(Table1[[#This Row],[Category and Sub-Category]],SEARCH("/", N1343) +1, 20)</f>
        <v>wearables</v>
      </c>
      <c r="R1343" s="4" t="str">
        <f t="shared" si="40"/>
        <v>technology</v>
      </c>
      <c r="S1343" s="14">
        <f>Table1[[#This Row],[Date Ended Conversion]]+Table1[[#This Row],[Date Ended Conversion]]</f>
        <v>85289.248078703706</v>
      </c>
      <c r="T1343" s="14">
        <f t="shared" si="41"/>
        <v>42644.624039351853</v>
      </c>
    </row>
    <row r="1344" spans="1:20" ht="72" hidden="1" x14ac:dyDescent="0.6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>(Table1[[#This Row],[pledged]]/Table1[[#This Row],[goal]])*100</f>
        <v>0.2</v>
      </c>
      <c r="P1344" s="9">
        <f>Table1[[#This Row],[pledged]]/Table1[[#This Row],[backers_count]]</f>
        <v>100</v>
      </c>
      <c r="Q1344" s="4" t="str">
        <f>MID(Table1[[#This Row],[Category and Sub-Category]],SEARCH("/", N1344) +1, 20)</f>
        <v>wearables</v>
      </c>
      <c r="R1344" s="4" t="str">
        <f t="shared" si="40"/>
        <v>technology</v>
      </c>
      <c r="S1344" s="14">
        <f>Table1[[#This Row],[Date Ended Conversion]]+Table1[[#This Row],[Date Ended Conversion]]</f>
        <v>84405.632847222209</v>
      </c>
      <c r="T1344" s="14">
        <f t="shared" si="41"/>
        <v>42202.816423611104</v>
      </c>
    </row>
    <row r="1345" spans="1:20" ht="72" hidden="1" x14ac:dyDescent="0.6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>(Table1[[#This Row],[pledged]]/Table1[[#This Row],[goal]])*100</f>
        <v>102.298</v>
      </c>
      <c r="P1345" s="9">
        <f>Table1[[#This Row],[pledged]]/Table1[[#This Row],[backers_count]]</f>
        <v>158.35603715170279</v>
      </c>
      <c r="Q1345" s="4" t="str">
        <f>MID(Table1[[#This Row],[Category and Sub-Category]],SEARCH("/", N1345) +1, 20)</f>
        <v>wearables</v>
      </c>
      <c r="R1345" s="4" t="str">
        <f t="shared" si="40"/>
        <v>technology</v>
      </c>
      <c r="S1345" s="14">
        <f>Table1[[#This Row],[Date Ended Conversion]]+Table1[[#This Row],[Date Ended Conversion]]</f>
        <v>85202.33194444445</v>
      </c>
      <c r="T1345" s="14">
        <f t="shared" si="41"/>
        <v>42601.165972222225</v>
      </c>
    </row>
    <row r="1346" spans="1:20" ht="72" hidden="1" x14ac:dyDescent="0.6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>(Table1[[#This Row],[pledged]]/Table1[[#This Row],[goal]])*100</f>
        <v>377.73333333333335</v>
      </c>
      <c r="P1346" s="9">
        <f>Table1[[#This Row],[pledged]]/Table1[[#This Row],[backers_count]]</f>
        <v>40.762589928057551</v>
      </c>
      <c r="Q1346" s="4" t="str">
        <f>MID(Table1[[#This Row],[Category and Sub-Category]],SEARCH("/", N1346) +1, 20)</f>
        <v>nonfiction</v>
      </c>
      <c r="R1346" s="4" t="str">
        <f t="shared" ref="R1346:R1409" si="42">LEFT(N1346,FIND("/",N1346,1)-1)</f>
        <v>publishing</v>
      </c>
      <c r="S1346" s="14">
        <f>Table1[[#This Row],[Date Ended Conversion]]+Table1[[#This Row],[Date Ended Conversion]]</f>
        <v>85103.579606481479</v>
      </c>
      <c r="T1346" s="14">
        <f t="shared" ref="T1346:T1409" si="43">(((I1346/60)/60)/24)+DATE(1970,1,1)</f>
        <v>42551.789803240739</v>
      </c>
    </row>
    <row r="1347" spans="1:20" ht="72" hidden="1" x14ac:dyDescent="0.6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>(Table1[[#This Row],[pledged]]/Table1[[#This Row],[goal]])*100</f>
        <v>125</v>
      </c>
      <c r="P1347" s="9">
        <f>Table1[[#This Row],[pledged]]/Table1[[#This Row],[backers_count]]</f>
        <v>53.571428571428569</v>
      </c>
      <c r="Q1347" s="4" t="str">
        <f>MID(Table1[[#This Row],[Category and Sub-Category]],SEARCH("/", N1347) +1, 20)</f>
        <v>nonfiction</v>
      </c>
      <c r="R1347" s="4" t="str">
        <f t="shared" si="42"/>
        <v>publishing</v>
      </c>
      <c r="S1347" s="14">
        <f>Table1[[#This Row],[Date Ended Conversion]]+Table1[[#This Row],[Date Ended Conversion]]</f>
        <v>83669.628680555557</v>
      </c>
      <c r="T1347" s="14">
        <f t="shared" si="43"/>
        <v>41834.814340277779</v>
      </c>
    </row>
    <row r="1348" spans="1:20" ht="72" hidden="1" x14ac:dyDescent="0.6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>(Table1[[#This Row],[pledged]]/Table1[[#This Row],[goal]])*100</f>
        <v>147.32653061224491</v>
      </c>
      <c r="P1348" s="9">
        <f>Table1[[#This Row],[pledged]]/Table1[[#This Row],[backers_count]]</f>
        <v>48.449664429530202</v>
      </c>
      <c r="Q1348" s="4" t="str">
        <f>MID(Table1[[#This Row],[Category and Sub-Category]],SEARCH("/", N1348) +1, 20)</f>
        <v>nonfiction</v>
      </c>
      <c r="R1348" s="4" t="str">
        <f t="shared" si="42"/>
        <v>publishing</v>
      </c>
      <c r="S1348" s="14">
        <f>Table1[[#This Row],[Date Ended Conversion]]+Table1[[#This Row],[Date Ended Conversion]]</f>
        <v>82904.151643518519</v>
      </c>
      <c r="T1348" s="14">
        <f t="shared" si="43"/>
        <v>41452.075821759259</v>
      </c>
    </row>
    <row r="1349" spans="1:20" ht="72" hidden="1" x14ac:dyDescent="0.6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>(Table1[[#This Row],[pledged]]/Table1[[#This Row],[goal]])*100</f>
        <v>102.2</v>
      </c>
      <c r="P1349" s="9">
        <f>Table1[[#This Row],[pledged]]/Table1[[#This Row],[backers_count]]</f>
        <v>82.41935483870968</v>
      </c>
      <c r="Q1349" s="4" t="str">
        <f>MID(Table1[[#This Row],[Category and Sub-Category]],SEARCH("/", N1349) +1, 20)</f>
        <v>nonfiction</v>
      </c>
      <c r="R1349" s="4" t="str">
        <f t="shared" si="42"/>
        <v>publishing</v>
      </c>
      <c r="S1349" s="14">
        <f>Table1[[#This Row],[Date Ended Conversion]]+Table1[[#This Row],[Date Ended Conversion]]</f>
        <v>84141.276041666657</v>
      </c>
      <c r="T1349" s="14">
        <f t="shared" si="43"/>
        <v>42070.638020833328</v>
      </c>
    </row>
    <row r="1350" spans="1:20" ht="72" hidden="1" x14ac:dyDescent="0.6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>(Table1[[#This Row],[pledged]]/Table1[[#This Row],[goal]])*100</f>
        <v>101.8723404255319</v>
      </c>
      <c r="P1350" s="9">
        <f>Table1[[#This Row],[pledged]]/Table1[[#This Row],[backers_count]]</f>
        <v>230.19230769230768</v>
      </c>
      <c r="Q1350" s="4" t="str">
        <f>MID(Table1[[#This Row],[Category and Sub-Category]],SEARCH("/", N1350) +1, 20)</f>
        <v>nonfiction</v>
      </c>
      <c r="R1350" s="4" t="str">
        <f t="shared" si="42"/>
        <v>publishing</v>
      </c>
      <c r="S1350" s="14">
        <f>Table1[[#This Row],[Date Ended Conversion]]+Table1[[#This Row],[Date Ended Conversion]]</f>
        <v>83983.012337962951</v>
      </c>
      <c r="T1350" s="14">
        <f t="shared" si="43"/>
        <v>41991.506168981476</v>
      </c>
    </row>
    <row r="1351" spans="1:20" ht="72" hidden="1" x14ac:dyDescent="0.6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>(Table1[[#This Row],[pledged]]/Table1[[#This Row],[goal]])*100</f>
        <v>204.2</v>
      </c>
      <c r="P1351" s="9">
        <f>Table1[[#This Row],[pledged]]/Table1[[#This Row],[backers_count]]</f>
        <v>59.360465116279073</v>
      </c>
      <c r="Q1351" s="4" t="str">
        <f>MID(Table1[[#This Row],[Category and Sub-Category]],SEARCH("/", N1351) +1, 20)</f>
        <v>nonfiction</v>
      </c>
      <c r="R1351" s="4" t="str">
        <f t="shared" si="42"/>
        <v>publishing</v>
      </c>
      <c r="S1351" s="14">
        <f>Table1[[#This Row],[Date Ended Conversion]]+Table1[[#This Row],[Date Ended Conversion]]</f>
        <v>84708.58194444445</v>
      </c>
      <c r="T1351" s="14">
        <f t="shared" si="43"/>
        <v>42354.290972222225</v>
      </c>
    </row>
    <row r="1352" spans="1:20" ht="72" hidden="1" x14ac:dyDescent="0.6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>(Table1[[#This Row],[pledged]]/Table1[[#This Row],[goal]])*100</f>
        <v>104.05</v>
      </c>
      <c r="P1352" s="9">
        <f>Table1[[#This Row],[pledged]]/Table1[[#This Row],[backers_count]]</f>
        <v>66.698717948717942</v>
      </c>
      <c r="Q1352" s="4" t="str">
        <f>MID(Table1[[#This Row],[Category and Sub-Category]],SEARCH("/", N1352) +1, 20)</f>
        <v>nonfiction</v>
      </c>
      <c r="R1352" s="4" t="str">
        <f t="shared" si="42"/>
        <v>publishing</v>
      </c>
      <c r="S1352" s="14">
        <f>Table1[[#This Row],[Date Ended Conversion]]+Table1[[#This Row],[Date Ended Conversion]]</f>
        <v>84728.026249999995</v>
      </c>
      <c r="T1352" s="14">
        <f t="shared" si="43"/>
        <v>42364.013124999998</v>
      </c>
    </row>
    <row r="1353" spans="1:20" ht="54" hidden="1" x14ac:dyDescent="0.6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>(Table1[[#This Row],[pledged]]/Table1[[#This Row],[goal]])*100</f>
        <v>101.265</v>
      </c>
      <c r="P1353" s="9">
        <f>Table1[[#This Row],[pledged]]/Table1[[#This Row],[backers_count]]</f>
        <v>168.77500000000001</v>
      </c>
      <c r="Q1353" s="4" t="str">
        <f>MID(Table1[[#This Row],[Category and Sub-Category]],SEARCH("/", N1353) +1, 20)</f>
        <v>nonfiction</v>
      </c>
      <c r="R1353" s="4" t="str">
        <f t="shared" si="42"/>
        <v>publishing</v>
      </c>
      <c r="S1353" s="14">
        <f>Table1[[#This Row],[Date Ended Conversion]]+Table1[[#This Row],[Date Ended Conversion]]</f>
        <v>84825.480185185181</v>
      </c>
      <c r="T1353" s="14">
        <f t="shared" si="43"/>
        <v>42412.74009259259</v>
      </c>
    </row>
    <row r="1354" spans="1:20" ht="90" hidden="1" x14ac:dyDescent="0.6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>(Table1[[#This Row],[pledged]]/Table1[[#This Row],[goal]])*100</f>
        <v>136.13999999999999</v>
      </c>
      <c r="P1354" s="9">
        <f>Table1[[#This Row],[pledged]]/Table1[[#This Row],[backers_count]]</f>
        <v>59.973568281938327</v>
      </c>
      <c r="Q1354" s="4" t="str">
        <f>MID(Table1[[#This Row],[Category and Sub-Category]],SEARCH("/", N1354) +1, 20)</f>
        <v>nonfiction</v>
      </c>
      <c r="R1354" s="4" t="str">
        <f t="shared" si="42"/>
        <v>publishing</v>
      </c>
      <c r="S1354" s="14">
        <f>Table1[[#This Row],[Date Ended Conversion]]+Table1[[#This Row],[Date Ended Conversion]]</f>
        <v>84504.33194444445</v>
      </c>
      <c r="T1354" s="14">
        <f t="shared" si="43"/>
        <v>42252.165972222225</v>
      </c>
    </row>
    <row r="1355" spans="1:20" ht="54" hidden="1" x14ac:dyDescent="0.6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>(Table1[[#This Row],[pledged]]/Table1[[#This Row],[goal]])*100</f>
        <v>133.6</v>
      </c>
      <c r="P1355" s="9">
        <f>Table1[[#This Row],[pledged]]/Table1[[#This Row],[backers_count]]</f>
        <v>31.80952380952381</v>
      </c>
      <c r="Q1355" s="4" t="str">
        <f>MID(Table1[[#This Row],[Category and Sub-Category]],SEARCH("/", N1355) +1, 20)</f>
        <v>nonfiction</v>
      </c>
      <c r="R1355" s="4" t="str">
        <f t="shared" si="42"/>
        <v>publishing</v>
      </c>
      <c r="S1355" s="14">
        <f>Table1[[#This Row],[Date Ended Conversion]]+Table1[[#This Row],[Date Ended Conversion]]</f>
        <v>82688</v>
      </c>
      <c r="T1355" s="14">
        <f t="shared" si="43"/>
        <v>41344</v>
      </c>
    </row>
    <row r="1356" spans="1:20" ht="72" hidden="1" x14ac:dyDescent="0.6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>(Table1[[#This Row],[pledged]]/Table1[[#This Row],[goal]])*100</f>
        <v>130.25</v>
      </c>
      <c r="P1356" s="9">
        <f>Table1[[#This Row],[pledged]]/Table1[[#This Row],[backers_count]]</f>
        <v>24.421875</v>
      </c>
      <c r="Q1356" s="4" t="str">
        <f>MID(Table1[[#This Row],[Category and Sub-Category]],SEARCH("/", N1356) +1, 20)</f>
        <v>nonfiction</v>
      </c>
      <c r="R1356" s="4" t="str">
        <f t="shared" si="42"/>
        <v>publishing</v>
      </c>
      <c r="S1356" s="14">
        <f>Table1[[#This Row],[Date Ended Conversion]]+Table1[[#This Row],[Date Ended Conversion]]</f>
        <v>85065.615254629636</v>
      </c>
      <c r="T1356" s="14">
        <f t="shared" si="43"/>
        <v>42532.807627314818</v>
      </c>
    </row>
    <row r="1357" spans="1:20" ht="72" hidden="1" x14ac:dyDescent="0.6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>(Table1[[#This Row],[pledged]]/Table1[[#This Row],[goal]])*100</f>
        <v>122.67999999999999</v>
      </c>
      <c r="P1357" s="9">
        <f>Table1[[#This Row],[pledged]]/Table1[[#This Row],[backers_count]]</f>
        <v>25.347107438016529</v>
      </c>
      <c r="Q1357" s="4" t="str">
        <f>MID(Table1[[#This Row],[Category and Sub-Category]],SEARCH("/", N1357) +1, 20)</f>
        <v>nonfiction</v>
      </c>
      <c r="R1357" s="4" t="str">
        <f t="shared" si="42"/>
        <v>publishing</v>
      </c>
      <c r="S1357" s="14">
        <f>Table1[[#This Row],[Date Ended Conversion]]+Table1[[#This Row],[Date Ended Conversion]]</f>
        <v>82486.833333333328</v>
      </c>
      <c r="T1357" s="14">
        <f t="shared" si="43"/>
        <v>41243.416666666664</v>
      </c>
    </row>
    <row r="1358" spans="1:20" ht="72" hidden="1" x14ac:dyDescent="0.6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>(Table1[[#This Row],[pledged]]/Table1[[#This Row],[goal]])*100</f>
        <v>182.81058823529412</v>
      </c>
      <c r="P1358" s="9">
        <f>Table1[[#This Row],[pledged]]/Table1[[#This Row],[backers_count]]</f>
        <v>71.443218390804603</v>
      </c>
      <c r="Q1358" s="4" t="str">
        <f>MID(Table1[[#This Row],[Category and Sub-Category]],SEARCH("/", N1358) +1, 20)</f>
        <v>nonfiction</v>
      </c>
      <c r="R1358" s="4" t="str">
        <f t="shared" si="42"/>
        <v>publishing</v>
      </c>
      <c r="S1358" s="14">
        <f>Table1[[#This Row],[Date Ended Conversion]]+Table1[[#This Row],[Date Ended Conversion]]</f>
        <v>82920.077777777784</v>
      </c>
      <c r="T1358" s="14">
        <f t="shared" si="43"/>
        <v>41460.038888888892</v>
      </c>
    </row>
    <row r="1359" spans="1:20" ht="72" hidden="1" x14ac:dyDescent="0.6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>(Table1[[#This Row],[pledged]]/Table1[[#This Row],[goal]])*100</f>
        <v>125.29999999999998</v>
      </c>
      <c r="P1359" s="9">
        <f>Table1[[#This Row],[pledged]]/Table1[[#This Row],[backers_count]]</f>
        <v>38.553846153846152</v>
      </c>
      <c r="Q1359" s="4" t="str">
        <f>MID(Table1[[#This Row],[Category and Sub-Category]],SEARCH("/", N1359) +1, 20)</f>
        <v>nonfiction</v>
      </c>
      <c r="R1359" s="4" t="str">
        <f t="shared" si="42"/>
        <v>publishing</v>
      </c>
      <c r="S1359" s="14">
        <f>Table1[[#This Row],[Date Ended Conversion]]+Table1[[#This Row],[Date Ended Conversion]]</f>
        <v>82668.498611111107</v>
      </c>
      <c r="T1359" s="14">
        <f t="shared" si="43"/>
        <v>41334.249305555553</v>
      </c>
    </row>
    <row r="1360" spans="1:20" ht="54" hidden="1" x14ac:dyDescent="0.6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>(Table1[[#This Row],[pledged]]/Table1[[#This Row],[goal]])*100</f>
        <v>111.66666666666667</v>
      </c>
      <c r="P1360" s="9">
        <f>Table1[[#This Row],[pledged]]/Table1[[#This Row],[backers_count]]</f>
        <v>68.367346938775512</v>
      </c>
      <c r="Q1360" s="4" t="str">
        <f>MID(Table1[[#This Row],[Category and Sub-Category]],SEARCH("/", N1360) +1, 20)</f>
        <v>nonfiction</v>
      </c>
      <c r="R1360" s="4" t="str">
        <f t="shared" si="42"/>
        <v>publishing</v>
      </c>
      <c r="S1360" s="14">
        <f>Table1[[#This Row],[Date Ended Conversion]]+Table1[[#This Row],[Date Ended Conversion]]</f>
        <v>81439.141736111109</v>
      </c>
      <c r="T1360" s="14">
        <f t="shared" si="43"/>
        <v>40719.570868055554</v>
      </c>
    </row>
    <row r="1361" spans="1:20" ht="72" hidden="1" x14ac:dyDescent="0.6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>(Table1[[#This Row],[pledged]]/Table1[[#This Row],[goal]])*100</f>
        <v>115.75757575757575</v>
      </c>
      <c r="P1361" s="9">
        <f>Table1[[#This Row],[pledged]]/Table1[[#This Row],[backers_count]]</f>
        <v>40.210526315789473</v>
      </c>
      <c r="Q1361" s="4" t="str">
        <f>MID(Table1[[#This Row],[Category and Sub-Category]],SEARCH("/", N1361) +1, 20)</f>
        <v>nonfiction</v>
      </c>
      <c r="R1361" s="4" t="str">
        <f t="shared" si="42"/>
        <v>publishing</v>
      </c>
      <c r="S1361" s="14">
        <f>Table1[[#This Row],[Date Ended Conversion]]+Table1[[#This Row],[Date Ended Conversion]]</f>
        <v>81461.629398148143</v>
      </c>
      <c r="T1361" s="14">
        <f t="shared" si="43"/>
        <v>40730.814699074072</v>
      </c>
    </row>
    <row r="1362" spans="1:20" ht="54" hidden="1" x14ac:dyDescent="0.6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>(Table1[[#This Row],[pledged]]/Table1[[#This Row],[goal]])*100</f>
        <v>173.2</v>
      </c>
      <c r="P1362" s="9">
        <f>Table1[[#This Row],[pledged]]/Table1[[#This Row],[backers_count]]</f>
        <v>32.074074074074076</v>
      </c>
      <c r="Q1362" s="4" t="str">
        <f>MID(Table1[[#This Row],[Category and Sub-Category]],SEARCH("/", N1362) +1, 20)</f>
        <v>nonfiction</v>
      </c>
      <c r="R1362" s="4" t="str">
        <f t="shared" si="42"/>
        <v>publishing</v>
      </c>
      <c r="S1362" s="14">
        <f>Table1[[#This Row],[Date Ended Conversion]]+Table1[[#This Row],[Date Ended Conversion]]</f>
        <v>82247.801388888882</v>
      </c>
      <c r="T1362" s="14">
        <f t="shared" si="43"/>
        <v>41123.900694444441</v>
      </c>
    </row>
    <row r="1363" spans="1:20" ht="72" hidden="1" x14ac:dyDescent="0.6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>(Table1[[#This Row],[pledged]]/Table1[[#This Row],[goal]])*100</f>
        <v>125.98333333333333</v>
      </c>
      <c r="P1363" s="9">
        <f>Table1[[#This Row],[pledged]]/Table1[[#This Row],[backers_count]]</f>
        <v>28.632575757575758</v>
      </c>
      <c r="Q1363" s="4" t="str">
        <f>MID(Table1[[#This Row],[Category and Sub-Category]],SEARCH("/", N1363) +1, 20)</f>
        <v>nonfiction</v>
      </c>
      <c r="R1363" s="4" t="str">
        <f t="shared" si="42"/>
        <v>publishing</v>
      </c>
      <c r="S1363" s="14">
        <f>Table1[[#This Row],[Date Ended Conversion]]+Table1[[#This Row],[Date Ended Conversion]]</f>
        <v>83623.434537037043</v>
      </c>
      <c r="T1363" s="14">
        <f t="shared" si="43"/>
        <v>41811.717268518521</v>
      </c>
    </row>
    <row r="1364" spans="1:20" ht="54" hidden="1" x14ac:dyDescent="0.6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>(Table1[[#This Row],[pledged]]/Table1[[#This Row],[goal]])*100</f>
        <v>109.1</v>
      </c>
      <c r="P1364" s="9">
        <f>Table1[[#This Row],[pledged]]/Table1[[#This Row],[backers_count]]</f>
        <v>43.64</v>
      </c>
      <c r="Q1364" s="4" t="str">
        <f>MID(Table1[[#This Row],[Category and Sub-Category]],SEARCH("/", N1364) +1, 20)</f>
        <v>nonfiction</v>
      </c>
      <c r="R1364" s="4" t="str">
        <f t="shared" si="42"/>
        <v>publishing</v>
      </c>
      <c r="S1364" s="14">
        <f>Table1[[#This Row],[Date Ended Conversion]]+Table1[[#This Row],[Date Ended Conversion]]</f>
        <v>83049.868773148148</v>
      </c>
      <c r="T1364" s="14">
        <f t="shared" si="43"/>
        <v>41524.934386574074</v>
      </c>
    </row>
    <row r="1365" spans="1:20" ht="72" hidden="1" x14ac:dyDescent="0.6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>(Table1[[#This Row],[pledged]]/Table1[[#This Row],[goal]])*100</f>
        <v>100</v>
      </c>
      <c r="P1365" s="9">
        <f>Table1[[#This Row],[pledged]]/Table1[[#This Row],[backers_count]]</f>
        <v>40</v>
      </c>
      <c r="Q1365" s="4" t="str">
        <f>MID(Table1[[#This Row],[Category and Sub-Category]],SEARCH("/", N1365) +1, 20)</f>
        <v>nonfiction</v>
      </c>
      <c r="R1365" s="4" t="str">
        <f t="shared" si="42"/>
        <v>publishing</v>
      </c>
      <c r="S1365" s="14">
        <f>Table1[[#This Row],[Date Ended Conversion]]+Table1[[#This Row],[Date Ended Conversion]]</f>
        <v>84830.665277777778</v>
      </c>
      <c r="T1365" s="14">
        <f t="shared" si="43"/>
        <v>42415.332638888889</v>
      </c>
    </row>
    <row r="1366" spans="1:20" ht="72" hidden="1" x14ac:dyDescent="0.6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>(Table1[[#This Row],[pledged]]/Table1[[#This Row],[goal]])*100</f>
        <v>118.64285714285714</v>
      </c>
      <c r="P1366" s="9">
        <f>Table1[[#This Row],[pledged]]/Table1[[#This Row],[backers_count]]</f>
        <v>346.04166666666669</v>
      </c>
      <c r="Q1366" s="4" t="str">
        <f>MID(Table1[[#This Row],[Category and Sub-Category]],SEARCH("/", N1366) +1, 20)</f>
        <v>rock</v>
      </c>
      <c r="R1366" s="4" t="str">
        <f t="shared" si="42"/>
        <v>music</v>
      </c>
      <c r="S1366" s="14">
        <f>Table1[[#This Row],[Date Ended Conversion]]+Table1[[#This Row],[Date Ended Conversion]]</f>
        <v>84023.3913425926</v>
      </c>
      <c r="T1366" s="14">
        <f t="shared" si="43"/>
        <v>42011.6956712963</v>
      </c>
    </row>
    <row r="1367" spans="1:20" ht="72" hidden="1" x14ac:dyDescent="0.6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>(Table1[[#This Row],[pledged]]/Table1[[#This Row],[goal]])*100</f>
        <v>100.26666666666667</v>
      </c>
      <c r="P1367" s="9">
        <f>Table1[[#This Row],[pledged]]/Table1[[#This Row],[backers_count]]</f>
        <v>81.739130434782609</v>
      </c>
      <c r="Q1367" s="4" t="str">
        <f>MID(Table1[[#This Row],[Category and Sub-Category]],SEARCH("/", N1367) +1, 20)</f>
        <v>rock</v>
      </c>
      <c r="R1367" s="4" t="str">
        <f t="shared" si="42"/>
        <v>music</v>
      </c>
      <c r="S1367" s="14">
        <f>Table1[[#This Row],[Date Ended Conversion]]+Table1[[#This Row],[Date Ended Conversion]]</f>
        <v>84159.383148148147</v>
      </c>
      <c r="T1367" s="14">
        <f t="shared" si="43"/>
        <v>42079.691574074073</v>
      </c>
    </row>
    <row r="1368" spans="1:20" ht="36" hidden="1" x14ac:dyDescent="0.6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>(Table1[[#This Row],[pledged]]/Table1[[#This Row],[goal]])*100</f>
        <v>126.48920000000001</v>
      </c>
      <c r="P1368" s="9">
        <f>Table1[[#This Row],[pledged]]/Table1[[#This Row],[backers_count]]</f>
        <v>64.535306122448986</v>
      </c>
      <c r="Q1368" s="4" t="str">
        <f>MID(Table1[[#This Row],[Category and Sub-Category]],SEARCH("/", N1368) +1, 20)</f>
        <v>rock</v>
      </c>
      <c r="R1368" s="4" t="str">
        <f t="shared" si="42"/>
        <v>music</v>
      </c>
      <c r="S1368" s="14">
        <f>Table1[[#This Row],[Date Ended Conversion]]+Table1[[#This Row],[Date Ended Conversion]]</f>
        <v>83940.075532407413</v>
      </c>
      <c r="T1368" s="14">
        <f t="shared" si="43"/>
        <v>41970.037766203706</v>
      </c>
    </row>
    <row r="1369" spans="1:20" ht="72" hidden="1" x14ac:dyDescent="0.6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>(Table1[[#This Row],[pledged]]/Table1[[#This Row],[goal]])*100</f>
        <v>114.26</v>
      </c>
      <c r="P1369" s="9">
        <f>Table1[[#This Row],[pledged]]/Table1[[#This Row],[backers_count]]</f>
        <v>63.477777777777774</v>
      </c>
      <c r="Q1369" s="4" t="str">
        <f>MID(Table1[[#This Row],[Category and Sub-Category]],SEARCH("/", N1369) +1, 20)</f>
        <v>rock</v>
      </c>
      <c r="R1369" s="4" t="str">
        <f t="shared" si="42"/>
        <v>music</v>
      </c>
      <c r="S1369" s="14">
        <f>Table1[[#This Row],[Date Ended Conversion]]+Table1[[#This Row],[Date Ended Conversion]]</f>
        <v>84644.089120370365</v>
      </c>
      <c r="T1369" s="14">
        <f t="shared" si="43"/>
        <v>42322.044560185182</v>
      </c>
    </row>
    <row r="1370" spans="1:20" ht="72" hidden="1" x14ac:dyDescent="0.6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>(Table1[[#This Row],[pledged]]/Table1[[#This Row],[goal]])*100</f>
        <v>110.7</v>
      </c>
      <c r="P1370" s="9">
        <f>Table1[[#This Row],[pledged]]/Table1[[#This Row],[backers_count]]</f>
        <v>63.620689655172413</v>
      </c>
      <c r="Q1370" s="4" t="str">
        <f>MID(Table1[[#This Row],[Category and Sub-Category]],SEARCH("/", N1370) +1, 20)</f>
        <v>rock</v>
      </c>
      <c r="R1370" s="4" t="str">
        <f t="shared" si="42"/>
        <v>music</v>
      </c>
      <c r="S1370" s="14">
        <f>Table1[[#This Row],[Date Ended Conversion]]+Table1[[#This Row],[Date Ended Conversion]]</f>
        <v>84340.381805555546</v>
      </c>
      <c r="T1370" s="14">
        <f t="shared" si="43"/>
        <v>42170.190902777773</v>
      </c>
    </row>
    <row r="1371" spans="1:20" ht="72" hidden="1" x14ac:dyDescent="0.6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>(Table1[[#This Row],[pledged]]/Table1[[#This Row],[goal]])*100</f>
        <v>105.34805315203954</v>
      </c>
      <c r="P1371" s="9">
        <f>Table1[[#This Row],[pledged]]/Table1[[#This Row],[backers_count]]</f>
        <v>83.967068965517228</v>
      </c>
      <c r="Q1371" s="4" t="str">
        <f>MID(Table1[[#This Row],[Category and Sub-Category]],SEARCH("/", N1371) +1, 20)</f>
        <v>rock</v>
      </c>
      <c r="R1371" s="4" t="str">
        <f t="shared" si="42"/>
        <v>music</v>
      </c>
      <c r="S1371" s="14">
        <f>Table1[[#This Row],[Date Ended Conversion]]+Table1[[#This Row],[Date Ended Conversion]]</f>
        <v>83481.188564814816</v>
      </c>
      <c r="T1371" s="14">
        <f t="shared" si="43"/>
        <v>41740.594282407408</v>
      </c>
    </row>
    <row r="1372" spans="1:20" ht="54" hidden="1" x14ac:dyDescent="0.6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>(Table1[[#This Row],[pledged]]/Table1[[#This Row],[goal]])*100</f>
        <v>103.66666666666666</v>
      </c>
      <c r="P1372" s="9">
        <f>Table1[[#This Row],[pledged]]/Table1[[#This Row],[backers_count]]</f>
        <v>77.75</v>
      </c>
      <c r="Q1372" s="4" t="str">
        <f>MID(Table1[[#This Row],[Category and Sub-Category]],SEARCH("/", N1372) +1, 20)</f>
        <v>rock</v>
      </c>
      <c r="R1372" s="4" t="str">
        <f t="shared" si="42"/>
        <v>music</v>
      </c>
      <c r="S1372" s="14">
        <f>Table1[[#This Row],[Date Ended Conversion]]+Table1[[#This Row],[Date Ended Conversion]]</f>
        <v>83126.006712962961</v>
      </c>
      <c r="T1372" s="14">
        <f t="shared" si="43"/>
        <v>41563.00335648148</v>
      </c>
    </row>
    <row r="1373" spans="1:20" ht="72" hidden="1" x14ac:dyDescent="0.6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>(Table1[[#This Row],[pledged]]/Table1[[#This Row],[goal]])*100</f>
        <v>107.08672667523933</v>
      </c>
      <c r="P1373" s="9">
        <f>Table1[[#This Row],[pledged]]/Table1[[#This Row],[backers_count]]</f>
        <v>107.07142857142857</v>
      </c>
      <c r="Q1373" s="4" t="str">
        <f>MID(Table1[[#This Row],[Category and Sub-Category]],SEARCH("/", N1373) +1, 20)</f>
        <v>rock</v>
      </c>
      <c r="R1373" s="4" t="str">
        <f t="shared" si="42"/>
        <v>music</v>
      </c>
      <c r="S1373" s="14">
        <f>Table1[[#This Row],[Date Ended Conversion]]+Table1[[#This Row],[Date Ended Conversion]]</f>
        <v>84263.517175925925</v>
      </c>
      <c r="T1373" s="14">
        <f t="shared" si="43"/>
        <v>42131.758587962962</v>
      </c>
    </row>
    <row r="1374" spans="1:20" ht="36" hidden="1" x14ac:dyDescent="0.6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>(Table1[[#This Row],[pledged]]/Table1[[#This Row],[goal]])*100</f>
        <v>124</v>
      </c>
      <c r="P1374" s="9">
        <f>Table1[[#This Row],[pledged]]/Table1[[#This Row],[backers_count]]</f>
        <v>38.75</v>
      </c>
      <c r="Q1374" s="4" t="str">
        <f>MID(Table1[[#This Row],[Category and Sub-Category]],SEARCH("/", N1374) +1, 20)</f>
        <v>rock</v>
      </c>
      <c r="R1374" s="4" t="str">
        <f t="shared" si="42"/>
        <v>music</v>
      </c>
      <c r="S1374" s="14">
        <f>Table1[[#This Row],[Date Ended Conversion]]+Table1[[#This Row],[Date Ended Conversion]]</f>
        <v>82205.479907407411</v>
      </c>
      <c r="T1374" s="14">
        <f t="shared" si="43"/>
        <v>41102.739953703705</v>
      </c>
    </row>
    <row r="1375" spans="1:20" ht="54" hidden="1" x14ac:dyDescent="0.6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>(Table1[[#This Row],[pledged]]/Table1[[#This Row],[goal]])*100</f>
        <v>105.01</v>
      </c>
      <c r="P1375" s="9">
        <f>Table1[[#This Row],[pledged]]/Table1[[#This Row],[backers_count]]</f>
        <v>201.94230769230768</v>
      </c>
      <c r="Q1375" s="4" t="str">
        <f>MID(Table1[[#This Row],[Category and Sub-Category]],SEARCH("/", N1375) +1, 20)</f>
        <v>rock</v>
      </c>
      <c r="R1375" s="4" t="str">
        <f t="shared" si="42"/>
        <v>music</v>
      </c>
      <c r="S1375" s="14">
        <f>Table1[[#This Row],[Date Ended Conversion]]+Table1[[#This Row],[Date Ended Conversion]]</f>
        <v>85469.903541666659</v>
      </c>
      <c r="T1375" s="14">
        <f t="shared" si="43"/>
        <v>42734.95177083333</v>
      </c>
    </row>
    <row r="1376" spans="1:20" ht="72" hidden="1" x14ac:dyDescent="0.6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>(Table1[[#This Row],[pledged]]/Table1[[#This Row],[goal]])*100</f>
        <v>189.46666666666667</v>
      </c>
      <c r="P1376" s="9">
        <f>Table1[[#This Row],[pledged]]/Table1[[#This Row],[backers_count]]</f>
        <v>43.060606060606062</v>
      </c>
      <c r="Q1376" s="4" t="str">
        <f>MID(Table1[[#This Row],[Category and Sub-Category]],SEARCH("/", N1376) +1, 20)</f>
        <v>rock</v>
      </c>
      <c r="R1376" s="4" t="str">
        <f t="shared" si="42"/>
        <v>music</v>
      </c>
      <c r="S1376" s="14">
        <f>Table1[[#This Row],[Date Ended Conversion]]+Table1[[#This Row],[Date Ended Conversion]]</f>
        <v>84908.24046296296</v>
      </c>
      <c r="T1376" s="14">
        <f t="shared" si="43"/>
        <v>42454.12023148148</v>
      </c>
    </row>
    <row r="1377" spans="1:20" ht="72" hidden="1" x14ac:dyDescent="0.6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>(Table1[[#This Row],[pledged]]/Table1[[#This Row],[goal]])*100</f>
        <v>171.32499999999999</v>
      </c>
      <c r="P1377" s="9">
        <f>Table1[[#This Row],[pledged]]/Table1[[#This Row],[backers_count]]</f>
        <v>62.871559633027523</v>
      </c>
      <c r="Q1377" s="4" t="str">
        <f>MID(Table1[[#This Row],[Category and Sub-Category]],SEARCH("/", N1377) +1, 20)</f>
        <v>rock</v>
      </c>
      <c r="R1377" s="4" t="str">
        <f t="shared" si="42"/>
        <v>music</v>
      </c>
      <c r="S1377" s="14">
        <f>Table1[[#This Row],[Date Ended Conversion]]+Table1[[#This Row],[Date Ended Conversion]]</f>
        <v>85500.132384259254</v>
      </c>
      <c r="T1377" s="14">
        <f t="shared" si="43"/>
        <v>42750.066192129627</v>
      </c>
    </row>
    <row r="1378" spans="1:20" ht="54" hidden="1" x14ac:dyDescent="0.6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>(Table1[[#This Row],[pledged]]/Table1[[#This Row],[goal]])*100</f>
        <v>252.48648648648651</v>
      </c>
      <c r="P1378" s="9">
        <f>Table1[[#This Row],[pledged]]/Table1[[#This Row],[backers_count]]</f>
        <v>55.607142857142854</v>
      </c>
      <c r="Q1378" s="4" t="str">
        <f>MID(Table1[[#This Row],[Category and Sub-Category]],SEARCH("/", N1378) +1, 20)</f>
        <v>rock</v>
      </c>
      <c r="R1378" s="4" t="str">
        <f t="shared" si="42"/>
        <v>music</v>
      </c>
      <c r="S1378" s="14">
        <f>Table1[[#This Row],[Date Ended Conversion]]+Table1[[#This Row],[Date Ended Conversion]]</f>
        <v>85415.421435185184</v>
      </c>
      <c r="T1378" s="14">
        <f t="shared" si="43"/>
        <v>42707.710717592592</v>
      </c>
    </row>
    <row r="1379" spans="1:20" ht="72" hidden="1" x14ac:dyDescent="0.6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>(Table1[[#This Row],[pledged]]/Table1[[#This Row],[goal]])*100</f>
        <v>116.15384615384616</v>
      </c>
      <c r="P1379" s="9">
        <f>Table1[[#This Row],[pledged]]/Table1[[#This Row],[backers_count]]</f>
        <v>48.70967741935484</v>
      </c>
      <c r="Q1379" s="4" t="str">
        <f>MID(Table1[[#This Row],[Category and Sub-Category]],SEARCH("/", N1379) +1, 20)</f>
        <v>rock</v>
      </c>
      <c r="R1379" s="4" t="str">
        <f t="shared" si="42"/>
        <v>music</v>
      </c>
      <c r="S1379" s="14">
        <f>Table1[[#This Row],[Date Ended Conversion]]+Table1[[#This Row],[Date Ended Conversion]]</f>
        <v>85538.348611111112</v>
      </c>
      <c r="T1379" s="14">
        <f t="shared" si="43"/>
        <v>42769.174305555556</v>
      </c>
    </row>
    <row r="1380" spans="1:20" ht="18" hidden="1" x14ac:dyDescent="0.6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>(Table1[[#This Row],[pledged]]/Table1[[#This Row],[goal]])*100</f>
        <v>203.35000000000002</v>
      </c>
      <c r="P1380" s="9">
        <f>Table1[[#This Row],[pledged]]/Table1[[#This Row],[backers_count]]</f>
        <v>30.578947368421051</v>
      </c>
      <c r="Q1380" s="4" t="str">
        <f>MID(Table1[[#This Row],[Category and Sub-Category]],SEARCH("/", N1380) +1, 20)</f>
        <v>rock</v>
      </c>
      <c r="R1380" s="4" t="str">
        <f t="shared" si="42"/>
        <v>music</v>
      </c>
      <c r="S1380" s="14">
        <f>Table1[[#This Row],[Date Ended Conversion]]+Table1[[#This Row],[Date Ended Conversion]]</f>
        <v>85167.518749999988</v>
      </c>
      <c r="T1380" s="14">
        <f t="shared" si="43"/>
        <v>42583.759374999994</v>
      </c>
    </row>
    <row r="1381" spans="1:20" ht="36" hidden="1" x14ac:dyDescent="0.6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>(Table1[[#This Row],[pledged]]/Table1[[#This Row],[goal]])*100</f>
        <v>111.60000000000001</v>
      </c>
      <c r="P1381" s="9">
        <f>Table1[[#This Row],[pledged]]/Table1[[#This Row],[backers_count]]</f>
        <v>73.907284768211923</v>
      </c>
      <c r="Q1381" s="4" t="str">
        <f>MID(Table1[[#This Row],[Category and Sub-Category]],SEARCH("/", N1381) +1, 20)</f>
        <v>rock</v>
      </c>
      <c r="R1381" s="4" t="str">
        <f t="shared" si="42"/>
        <v>music</v>
      </c>
      <c r="S1381" s="14">
        <f>Table1[[#This Row],[Date Ended Conversion]]+Table1[[#This Row],[Date Ended Conversion]]</f>
        <v>84320.983240740752</v>
      </c>
      <c r="T1381" s="14">
        <f t="shared" si="43"/>
        <v>42160.491620370376</v>
      </c>
    </row>
    <row r="1382" spans="1:20" ht="54" hidden="1" x14ac:dyDescent="0.6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>(Table1[[#This Row],[pledged]]/Table1[[#This Row],[goal]])*100</f>
        <v>424</v>
      </c>
      <c r="P1382" s="9">
        <f>Table1[[#This Row],[pledged]]/Table1[[#This Row],[backers_count]]</f>
        <v>21.2</v>
      </c>
      <c r="Q1382" s="4" t="str">
        <f>MID(Table1[[#This Row],[Category and Sub-Category]],SEARCH("/", N1382) +1, 20)</f>
        <v>rock</v>
      </c>
      <c r="R1382" s="4" t="str">
        <f t="shared" si="42"/>
        <v>music</v>
      </c>
      <c r="S1382" s="14">
        <f>Table1[[#This Row],[Date Ended Conversion]]+Table1[[#This Row],[Date Ended Conversion]]</f>
        <v>84328.166666666657</v>
      </c>
      <c r="T1382" s="14">
        <f t="shared" si="43"/>
        <v>42164.083333333328</v>
      </c>
    </row>
    <row r="1383" spans="1:20" ht="72" hidden="1" x14ac:dyDescent="0.6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>(Table1[[#This Row],[pledged]]/Table1[[#This Row],[goal]])*100</f>
        <v>107.1</v>
      </c>
      <c r="P1383" s="9">
        <f>Table1[[#This Row],[pledged]]/Table1[[#This Row],[backers_count]]</f>
        <v>73.356164383561648</v>
      </c>
      <c r="Q1383" s="4" t="str">
        <f>MID(Table1[[#This Row],[Category and Sub-Category]],SEARCH("/", N1383) +1, 20)</f>
        <v>rock</v>
      </c>
      <c r="R1383" s="4" t="str">
        <f t="shared" si="42"/>
        <v>music</v>
      </c>
      <c r="S1383" s="14">
        <f>Table1[[#This Row],[Date Ended Conversion]]+Table1[[#This Row],[Date Ended Conversion]]</f>
        <v>85466.428819444438</v>
      </c>
      <c r="T1383" s="14">
        <f t="shared" si="43"/>
        <v>42733.214409722219</v>
      </c>
    </row>
    <row r="1384" spans="1:20" ht="72" hidden="1" x14ac:dyDescent="0.6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>(Table1[[#This Row],[pledged]]/Table1[[#This Row],[goal]])*100</f>
        <v>104.3625</v>
      </c>
      <c r="P1384" s="9">
        <f>Table1[[#This Row],[pledged]]/Table1[[#This Row],[backers_count]]</f>
        <v>56.412162162162161</v>
      </c>
      <c r="Q1384" s="4" t="str">
        <f>MID(Table1[[#This Row],[Category and Sub-Category]],SEARCH("/", N1384) +1, 20)</f>
        <v>rock</v>
      </c>
      <c r="R1384" s="4" t="str">
        <f t="shared" si="42"/>
        <v>music</v>
      </c>
      <c r="S1384" s="14">
        <f>Table1[[#This Row],[Date Ended Conversion]]+Table1[[#This Row],[Date Ended Conversion]]</f>
        <v>82801.600370370375</v>
      </c>
      <c r="T1384" s="14">
        <f t="shared" si="43"/>
        <v>41400.800185185188</v>
      </c>
    </row>
    <row r="1385" spans="1:20" ht="72" hidden="1" x14ac:dyDescent="0.6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>(Table1[[#This Row],[pledged]]/Table1[[#This Row],[goal]])*100</f>
        <v>212.40909090909091</v>
      </c>
      <c r="P1385" s="9">
        <f>Table1[[#This Row],[pledged]]/Table1[[#This Row],[backers_count]]</f>
        <v>50.247311827956992</v>
      </c>
      <c r="Q1385" s="4" t="str">
        <f>MID(Table1[[#This Row],[Category and Sub-Category]],SEARCH("/", N1385) +1, 20)</f>
        <v>rock</v>
      </c>
      <c r="R1385" s="4" t="str">
        <f t="shared" si="42"/>
        <v>music</v>
      </c>
      <c r="S1385" s="14">
        <f>Table1[[#This Row],[Date Ended Conversion]]+Table1[[#This Row],[Date Ended Conversion]]</f>
        <v>85454.149953703702</v>
      </c>
      <c r="T1385" s="14">
        <f t="shared" si="43"/>
        <v>42727.074976851851</v>
      </c>
    </row>
    <row r="1386" spans="1:20" ht="72" hidden="1" x14ac:dyDescent="0.6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>(Table1[[#This Row],[pledged]]/Table1[[#This Row],[goal]])*100</f>
        <v>124.08571428571429</v>
      </c>
      <c r="P1386" s="9">
        <f>Table1[[#This Row],[pledged]]/Table1[[#This Row],[backers_count]]</f>
        <v>68.936507936507937</v>
      </c>
      <c r="Q1386" s="4" t="str">
        <f>MID(Table1[[#This Row],[Category and Sub-Category]],SEARCH("/", N1386) +1, 20)</f>
        <v>rock</v>
      </c>
      <c r="R1386" s="4" t="str">
        <f t="shared" si="42"/>
        <v>music</v>
      </c>
      <c r="S1386" s="14">
        <f>Table1[[#This Row],[Date Ended Conversion]]+Table1[[#This Row],[Date Ended Conversion]]</f>
        <v>84381.470416666663</v>
      </c>
      <c r="T1386" s="14">
        <f t="shared" si="43"/>
        <v>42190.735208333332</v>
      </c>
    </row>
    <row r="1387" spans="1:20" ht="72" hidden="1" x14ac:dyDescent="0.6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>(Table1[[#This Row],[pledged]]/Table1[[#This Row],[goal]])*100</f>
        <v>110.406125</v>
      </c>
      <c r="P1387" s="9">
        <f>Table1[[#This Row],[pledged]]/Table1[[#This Row],[backers_count]]</f>
        <v>65.914104477611943</v>
      </c>
      <c r="Q1387" s="4" t="str">
        <f>MID(Table1[[#This Row],[Category and Sub-Category]],SEARCH("/", N1387) +1, 20)</f>
        <v>rock</v>
      </c>
      <c r="R1387" s="4" t="str">
        <f t="shared" si="42"/>
        <v>music</v>
      </c>
      <c r="S1387" s="14">
        <f>Table1[[#This Row],[Date Ended Conversion]]+Table1[[#This Row],[Date Ended Conversion]]</f>
        <v>84979.015277777769</v>
      </c>
      <c r="T1387" s="14">
        <f t="shared" si="43"/>
        <v>42489.507638888885</v>
      </c>
    </row>
    <row r="1388" spans="1:20" ht="54" hidden="1" x14ac:dyDescent="0.6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>(Table1[[#This Row],[pledged]]/Table1[[#This Row],[goal]])*100</f>
        <v>218.75</v>
      </c>
      <c r="P1388" s="9">
        <f>Table1[[#This Row],[pledged]]/Table1[[#This Row],[backers_count]]</f>
        <v>62.5</v>
      </c>
      <c r="Q1388" s="4" t="str">
        <f>MID(Table1[[#This Row],[Category and Sub-Category]],SEARCH("/", N1388) +1, 20)</f>
        <v>rock</v>
      </c>
      <c r="R1388" s="4" t="str">
        <f t="shared" si="42"/>
        <v>music</v>
      </c>
      <c r="S1388" s="14">
        <f>Table1[[#This Row],[Date Ended Conversion]]+Table1[[#This Row],[Date Ended Conversion]]</f>
        <v>84429.293726851844</v>
      </c>
      <c r="T1388" s="14">
        <f t="shared" si="43"/>
        <v>42214.646863425922</v>
      </c>
    </row>
    <row r="1389" spans="1:20" ht="72" hidden="1" x14ac:dyDescent="0.6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>(Table1[[#This Row],[pledged]]/Table1[[#This Row],[goal]])*100</f>
        <v>136.625</v>
      </c>
      <c r="P1389" s="9">
        <f>Table1[[#This Row],[pledged]]/Table1[[#This Row],[backers_count]]</f>
        <v>70.064102564102569</v>
      </c>
      <c r="Q1389" s="4" t="str">
        <f>MID(Table1[[#This Row],[Category and Sub-Category]],SEARCH("/", N1389) +1, 20)</f>
        <v>rock</v>
      </c>
      <c r="R1389" s="4" t="str">
        <f t="shared" si="42"/>
        <v>music</v>
      </c>
      <c r="S1389" s="14">
        <f>Table1[[#This Row],[Date Ended Conversion]]+Table1[[#This Row],[Date Ended Conversion]]</f>
        <v>84316.375</v>
      </c>
      <c r="T1389" s="14">
        <f t="shared" si="43"/>
        <v>42158.1875</v>
      </c>
    </row>
    <row r="1390" spans="1:20" ht="72" hidden="1" x14ac:dyDescent="0.6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>(Table1[[#This Row],[pledged]]/Table1[[#This Row],[goal]])*100</f>
        <v>134.8074</v>
      </c>
      <c r="P1390" s="9">
        <f>Table1[[#This Row],[pledged]]/Table1[[#This Row],[backers_count]]</f>
        <v>60.181874999999998</v>
      </c>
      <c r="Q1390" s="4" t="str">
        <f>MID(Table1[[#This Row],[Category and Sub-Category]],SEARCH("/", N1390) +1, 20)</f>
        <v>rock</v>
      </c>
      <c r="R1390" s="4" t="str">
        <f t="shared" si="42"/>
        <v>music</v>
      </c>
      <c r="S1390" s="14">
        <f>Table1[[#This Row],[Date Ended Conversion]]+Table1[[#This Row],[Date Ended Conversion]]</f>
        <v>85321.352777777778</v>
      </c>
      <c r="T1390" s="14">
        <f t="shared" si="43"/>
        <v>42660.676388888889</v>
      </c>
    </row>
    <row r="1391" spans="1:20" ht="54" hidden="1" x14ac:dyDescent="0.6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>(Table1[[#This Row],[pledged]]/Table1[[#This Row],[goal]])*100</f>
        <v>145.4</v>
      </c>
      <c r="P1391" s="9">
        <f>Table1[[#This Row],[pledged]]/Table1[[#This Row],[backers_count]]</f>
        <v>21.382352941176471</v>
      </c>
      <c r="Q1391" s="4" t="str">
        <f>MID(Table1[[#This Row],[Category and Sub-Category]],SEARCH("/", N1391) +1, 20)</f>
        <v>rock</v>
      </c>
      <c r="R1391" s="4" t="str">
        <f t="shared" si="42"/>
        <v>music</v>
      </c>
      <c r="S1391" s="14">
        <f>Table1[[#This Row],[Date Ended Conversion]]+Table1[[#This Row],[Date Ended Conversion]]</f>
        <v>85190.961967592593</v>
      </c>
      <c r="T1391" s="14">
        <f t="shared" si="43"/>
        <v>42595.480983796297</v>
      </c>
    </row>
    <row r="1392" spans="1:20" ht="54" hidden="1" x14ac:dyDescent="0.6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>(Table1[[#This Row],[pledged]]/Table1[[#This Row],[goal]])*100</f>
        <v>109.10714285714285</v>
      </c>
      <c r="P1392" s="9">
        <f>Table1[[#This Row],[pledged]]/Table1[[#This Row],[backers_count]]</f>
        <v>160.78947368421052</v>
      </c>
      <c r="Q1392" s="4" t="str">
        <f>MID(Table1[[#This Row],[Category and Sub-Category]],SEARCH("/", N1392) +1, 20)</f>
        <v>rock</v>
      </c>
      <c r="R1392" s="4" t="str">
        <f t="shared" si="42"/>
        <v>music</v>
      </c>
      <c r="S1392" s="14">
        <f>Table1[[#This Row],[Date Ended Conversion]]+Table1[[#This Row],[Date Ended Conversion]]</f>
        <v>84243.433333333334</v>
      </c>
      <c r="T1392" s="14">
        <f t="shared" si="43"/>
        <v>42121.716666666667</v>
      </c>
    </row>
    <row r="1393" spans="1:20" ht="54" hidden="1" x14ac:dyDescent="0.6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>(Table1[[#This Row],[pledged]]/Table1[[#This Row],[goal]])*100</f>
        <v>110.2</v>
      </c>
      <c r="P1393" s="9">
        <f>Table1[[#This Row],[pledged]]/Table1[[#This Row],[backers_count]]</f>
        <v>42.384615384615387</v>
      </c>
      <c r="Q1393" s="4" t="str">
        <f>MID(Table1[[#This Row],[Category and Sub-Category]],SEARCH("/", N1393) +1, 20)</f>
        <v>rock</v>
      </c>
      <c r="R1393" s="4" t="str">
        <f t="shared" si="42"/>
        <v>music</v>
      </c>
      <c r="S1393" s="14">
        <f>Table1[[#This Row],[Date Ended Conversion]]+Table1[[#This Row],[Date Ended Conversion]]</f>
        <v>84476.415277777778</v>
      </c>
      <c r="T1393" s="14">
        <f t="shared" si="43"/>
        <v>42238.207638888889</v>
      </c>
    </row>
    <row r="1394" spans="1:20" ht="54" hidden="1" x14ac:dyDescent="0.6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>(Table1[[#This Row],[pledged]]/Table1[[#This Row],[goal]])*100</f>
        <v>113.64000000000001</v>
      </c>
      <c r="P1394" s="9">
        <f>Table1[[#This Row],[pledged]]/Table1[[#This Row],[backers_count]]</f>
        <v>27.317307692307693</v>
      </c>
      <c r="Q1394" s="4" t="str">
        <f>MID(Table1[[#This Row],[Category and Sub-Category]],SEARCH("/", N1394) +1, 20)</f>
        <v>rock</v>
      </c>
      <c r="R1394" s="4" t="str">
        <f t="shared" si="42"/>
        <v>music</v>
      </c>
      <c r="S1394" s="14">
        <f>Table1[[#This Row],[Date Ended Conversion]]+Table1[[#This Row],[Date Ended Conversion]]</f>
        <v>84864.309861111105</v>
      </c>
      <c r="T1394" s="14">
        <f t="shared" si="43"/>
        <v>42432.154930555553</v>
      </c>
    </row>
    <row r="1395" spans="1:20" ht="36" hidden="1" x14ac:dyDescent="0.6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>(Table1[[#This Row],[pledged]]/Table1[[#This Row],[goal]])*100</f>
        <v>102.35000000000001</v>
      </c>
      <c r="P1395" s="9">
        <f>Table1[[#This Row],[pledged]]/Table1[[#This Row],[backers_count]]</f>
        <v>196.82692307692307</v>
      </c>
      <c r="Q1395" s="4" t="str">
        <f>MID(Table1[[#This Row],[Category and Sub-Category]],SEARCH("/", N1395) +1, 20)</f>
        <v>rock</v>
      </c>
      <c r="R1395" s="4" t="str">
        <f t="shared" si="42"/>
        <v>music</v>
      </c>
      <c r="S1395" s="14">
        <f>Table1[[#This Row],[Date Ended Conversion]]+Table1[[#This Row],[Date Ended Conversion]]</f>
        <v>85167.363958333328</v>
      </c>
      <c r="T1395" s="14">
        <f t="shared" si="43"/>
        <v>42583.681979166664</v>
      </c>
    </row>
    <row r="1396" spans="1:20" ht="72" hidden="1" x14ac:dyDescent="0.6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>(Table1[[#This Row],[pledged]]/Table1[[#This Row],[goal]])*100</f>
        <v>122.13333333333334</v>
      </c>
      <c r="P1396" s="9">
        <f>Table1[[#This Row],[pledged]]/Table1[[#This Row],[backers_count]]</f>
        <v>53.882352941176471</v>
      </c>
      <c r="Q1396" s="4" t="str">
        <f>MID(Table1[[#This Row],[Category and Sub-Category]],SEARCH("/", N1396) +1, 20)</f>
        <v>rock</v>
      </c>
      <c r="R1396" s="4" t="str">
        <f t="shared" si="42"/>
        <v>music</v>
      </c>
      <c r="S1396" s="14">
        <f>Table1[[#This Row],[Date Ended Conversion]]+Table1[[#This Row],[Date Ended Conversion]]</f>
        <v>85590.25</v>
      </c>
      <c r="T1396" s="14">
        <f t="shared" si="43"/>
        <v>42795.125</v>
      </c>
    </row>
    <row r="1397" spans="1:20" ht="36" hidden="1" x14ac:dyDescent="0.6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>(Table1[[#This Row],[pledged]]/Table1[[#This Row],[goal]])*100</f>
        <v>111.88571428571427</v>
      </c>
      <c r="P1397" s="9">
        <f>Table1[[#This Row],[pledged]]/Table1[[#This Row],[backers_count]]</f>
        <v>47.756097560975611</v>
      </c>
      <c r="Q1397" s="4" t="str">
        <f>MID(Table1[[#This Row],[Category and Sub-Category]],SEARCH("/", N1397) +1, 20)</f>
        <v>rock</v>
      </c>
      <c r="R1397" s="4" t="str">
        <f t="shared" si="42"/>
        <v>music</v>
      </c>
      <c r="S1397" s="14">
        <f>Table1[[#This Row],[Date Ended Conversion]]+Table1[[#This Row],[Date Ended Conversion]]</f>
        <v>85499.816689814819</v>
      </c>
      <c r="T1397" s="14">
        <f t="shared" si="43"/>
        <v>42749.90834490741</v>
      </c>
    </row>
    <row r="1398" spans="1:20" ht="72" hidden="1" x14ac:dyDescent="0.6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>(Table1[[#This Row],[pledged]]/Table1[[#This Row],[goal]])*100</f>
        <v>107.3</v>
      </c>
      <c r="P1398" s="9">
        <f>Table1[[#This Row],[pledged]]/Table1[[#This Row],[backers_count]]</f>
        <v>88.191780821917803</v>
      </c>
      <c r="Q1398" s="4" t="str">
        <f>MID(Table1[[#This Row],[Category and Sub-Category]],SEARCH("/", N1398) +1, 20)</f>
        <v>rock</v>
      </c>
      <c r="R1398" s="4" t="str">
        <f t="shared" si="42"/>
        <v>music</v>
      </c>
      <c r="S1398" s="14">
        <f>Table1[[#This Row],[Date Ended Conversion]]+Table1[[#This Row],[Date Ended Conversion]]</f>
        <v>84097.99726851852</v>
      </c>
      <c r="T1398" s="14">
        <f t="shared" si="43"/>
        <v>42048.99863425926</v>
      </c>
    </row>
    <row r="1399" spans="1:20" ht="72" hidden="1" x14ac:dyDescent="0.6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>(Table1[[#This Row],[pledged]]/Table1[[#This Row],[goal]])*100</f>
        <v>113.85000000000001</v>
      </c>
      <c r="P1399" s="9">
        <f>Table1[[#This Row],[pledged]]/Table1[[#This Row],[backers_count]]</f>
        <v>72.056962025316452</v>
      </c>
      <c r="Q1399" s="4" t="str">
        <f>MID(Table1[[#This Row],[Category and Sub-Category]],SEARCH("/", N1399) +1, 20)</f>
        <v>rock</v>
      </c>
      <c r="R1399" s="4" t="str">
        <f t="shared" si="42"/>
        <v>music</v>
      </c>
      <c r="S1399" s="14">
        <f>Table1[[#This Row],[Date Ended Conversion]]+Table1[[#This Row],[Date Ended Conversion]]</f>
        <v>85341.776388888888</v>
      </c>
      <c r="T1399" s="14">
        <f t="shared" si="43"/>
        <v>42670.888194444444</v>
      </c>
    </row>
    <row r="1400" spans="1:20" ht="72" hidden="1" x14ac:dyDescent="0.6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>(Table1[[#This Row],[pledged]]/Table1[[#This Row],[goal]])*100</f>
        <v>109.68181818181819</v>
      </c>
      <c r="P1400" s="9">
        <f>Table1[[#This Row],[pledged]]/Table1[[#This Row],[backers_count]]</f>
        <v>74.246153846153845</v>
      </c>
      <c r="Q1400" s="4" t="str">
        <f>MID(Table1[[#This Row],[Category and Sub-Category]],SEARCH("/", N1400) +1, 20)</f>
        <v>rock</v>
      </c>
      <c r="R1400" s="4" t="str">
        <f t="shared" si="42"/>
        <v>music</v>
      </c>
      <c r="S1400" s="14">
        <f>Table1[[#This Row],[Date Ended Conversion]]+Table1[[#This Row],[Date Ended Conversion]]</f>
        <v>85113.748472222214</v>
      </c>
      <c r="T1400" s="14">
        <f t="shared" si="43"/>
        <v>42556.874236111107</v>
      </c>
    </row>
    <row r="1401" spans="1:20" ht="72" hidden="1" x14ac:dyDescent="0.6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>(Table1[[#This Row],[pledged]]/Table1[[#This Row],[goal]])*100</f>
        <v>126.14444444444443</v>
      </c>
      <c r="P1401" s="9">
        <f>Table1[[#This Row],[pledged]]/Table1[[#This Row],[backers_count]]</f>
        <v>61.701086956521742</v>
      </c>
      <c r="Q1401" s="4" t="str">
        <f>MID(Table1[[#This Row],[Category and Sub-Category]],SEARCH("/", N1401) +1, 20)</f>
        <v>rock</v>
      </c>
      <c r="R1401" s="4" t="str">
        <f t="shared" si="42"/>
        <v>music</v>
      </c>
      <c r="S1401" s="14">
        <f>Table1[[#This Row],[Date Ended Conversion]]+Table1[[#This Row],[Date Ended Conversion]]</f>
        <v>83838.008634259255</v>
      </c>
      <c r="T1401" s="14">
        <f t="shared" si="43"/>
        <v>41919.004317129627</v>
      </c>
    </row>
    <row r="1402" spans="1:20" ht="72" hidden="1" x14ac:dyDescent="0.6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>(Table1[[#This Row],[pledged]]/Table1[[#This Row],[goal]])*100</f>
        <v>167.42857142857144</v>
      </c>
      <c r="P1402" s="9">
        <f>Table1[[#This Row],[pledged]]/Table1[[#This Row],[backers_count]]</f>
        <v>17.235294117647058</v>
      </c>
      <c r="Q1402" s="4" t="str">
        <f>MID(Table1[[#This Row],[Category and Sub-Category]],SEARCH("/", N1402) +1, 20)</f>
        <v>rock</v>
      </c>
      <c r="R1402" s="4" t="str">
        <f t="shared" si="42"/>
        <v>music</v>
      </c>
      <c r="S1402" s="14">
        <f>Table1[[#This Row],[Date Ended Conversion]]+Table1[[#This Row],[Date Ended Conversion]]</f>
        <v>85066.458333333343</v>
      </c>
      <c r="T1402" s="14">
        <f t="shared" si="43"/>
        <v>42533.229166666672</v>
      </c>
    </row>
    <row r="1403" spans="1:20" ht="90" hidden="1" x14ac:dyDescent="0.6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>(Table1[[#This Row],[pledged]]/Table1[[#This Row],[goal]])*100</f>
        <v>496.52000000000004</v>
      </c>
      <c r="P1403" s="9">
        <f>Table1[[#This Row],[pledged]]/Table1[[#This Row],[backers_count]]</f>
        <v>51.720833333333331</v>
      </c>
      <c r="Q1403" s="4" t="str">
        <f>MID(Table1[[#This Row],[Category and Sub-Category]],SEARCH("/", N1403) +1, 20)</f>
        <v>rock</v>
      </c>
      <c r="R1403" s="4" t="str">
        <f t="shared" si="42"/>
        <v>music</v>
      </c>
      <c r="S1403" s="14">
        <f>Table1[[#This Row],[Date Ended Conversion]]+Table1[[#This Row],[Date Ended Conversion]]</f>
        <v>82841.9924537037</v>
      </c>
      <c r="T1403" s="14">
        <f t="shared" si="43"/>
        <v>41420.99622685185</v>
      </c>
    </row>
    <row r="1404" spans="1:20" ht="72" hidden="1" x14ac:dyDescent="0.6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>(Table1[[#This Row],[pledged]]/Table1[[#This Row],[goal]])*100</f>
        <v>109.16</v>
      </c>
      <c r="P1404" s="9">
        <f>Table1[[#This Row],[pledged]]/Table1[[#This Row],[backers_count]]</f>
        <v>24.150442477876105</v>
      </c>
      <c r="Q1404" s="4" t="str">
        <f>MID(Table1[[#This Row],[Category and Sub-Category]],SEARCH("/", N1404) +1, 20)</f>
        <v>rock</v>
      </c>
      <c r="R1404" s="4" t="str">
        <f t="shared" si="42"/>
        <v>music</v>
      </c>
      <c r="S1404" s="14">
        <f>Table1[[#This Row],[Date Ended Conversion]]+Table1[[#This Row],[Date Ended Conversion]]</f>
        <v>84250.023402777791</v>
      </c>
      <c r="T1404" s="14">
        <f t="shared" si="43"/>
        <v>42125.011701388896</v>
      </c>
    </row>
    <row r="1405" spans="1:20" ht="72" hidden="1" x14ac:dyDescent="0.6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>(Table1[[#This Row],[pledged]]/Table1[[#This Row],[goal]])*100</f>
        <v>102.57499999999999</v>
      </c>
      <c r="P1405" s="9">
        <f>Table1[[#This Row],[pledged]]/Table1[[#This Row],[backers_count]]</f>
        <v>62.166666666666664</v>
      </c>
      <c r="Q1405" s="4" t="str">
        <f>MID(Table1[[#This Row],[Category and Sub-Category]],SEARCH("/", N1405) +1, 20)</f>
        <v>rock</v>
      </c>
      <c r="R1405" s="4" t="str">
        <f t="shared" si="42"/>
        <v>music</v>
      </c>
      <c r="S1405" s="14">
        <f>Table1[[#This Row],[Date Ended Conversion]]+Table1[[#This Row],[Date Ended Conversion]]</f>
        <v>82962.125810185185</v>
      </c>
      <c r="T1405" s="14">
        <f t="shared" si="43"/>
        <v>41481.062905092593</v>
      </c>
    </row>
    <row r="1406" spans="1:20" ht="72" hidden="1" x14ac:dyDescent="0.6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>(Table1[[#This Row],[pledged]]/Table1[[#This Row],[goal]])*100</f>
        <v>1.6620689655172414</v>
      </c>
      <c r="P1406" s="9">
        <f>Table1[[#This Row],[pledged]]/Table1[[#This Row],[backers_count]]</f>
        <v>48.2</v>
      </c>
      <c r="Q1406" s="4" t="str">
        <f>MID(Table1[[#This Row],[Category and Sub-Category]],SEARCH("/", N1406) +1, 20)</f>
        <v>translations</v>
      </c>
      <c r="R1406" s="4" t="str">
        <f t="shared" si="42"/>
        <v>publishing</v>
      </c>
      <c r="S1406" s="14">
        <f>Table1[[#This Row],[Date Ended Conversion]]+Table1[[#This Row],[Date Ended Conversion]]</f>
        <v>84115.020486111112</v>
      </c>
      <c r="T1406" s="14">
        <f t="shared" si="43"/>
        <v>42057.510243055556</v>
      </c>
    </row>
    <row r="1407" spans="1:20" ht="36" hidden="1" x14ac:dyDescent="0.6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>(Table1[[#This Row],[pledged]]/Table1[[#This Row],[goal]])*100</f>
        <v>0.42</v>
      </c>
      <c r="P1407" s="9">
        <f>Table1[[#This Row],[pledged]]/Table1[[#This Row],[backers_count]]</f>
        <v>6.1764705882352944</v>
      </c>
      <c r="Q1407" s="4" t="str">
        <f>MID(Table1[[#This Row],[Category and Sub-Category]],SEARCH("/", N1407) +1, 20)</f>
        <v>translations</v>
      </c>
      <c r="R1407" s="4" t="str">
        <f t="shared" si="42"/>
        <v>publishing</v>
      </c>
      <c r="S1407" s="14">
        <f>Table1[[#This Row],[Date Ended Conversion]]+Table1[[#This Row],[Date Ended Conversion]]</f>
        <v>83943.444467592592</v>
      </c>
      <c r="T1407" s="14">
        <f t="shared" si="43"/>
        <v>41971.722233796296</v>
      </c>
    </row>
    <row r="1408" spans="1:20" ht="36" hidden="1" x14ac:dyDescent="0.6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>(Table1[[#This Row],[pledged]]/Table1[[#This Row],[goal]])*100</f>
        <v>0.125</v>
      </c>
      <c r="P1408" s="9">
        <f>Table1[[#This Row],[pledged]]/Table1[[#This Row],[backers_count]]</f>
        <v>5</v>
      </c>
      <c r="Q1408" s="4" t="str">
        <f>MID(Table1[[#This Row],[Category and Sub-Category]],SEARCH("/", N1408) +1, 20)</f>
        <v>translations</v>
      </c>
      <c r="R1408" s="4" t="str">
        <f t="shared" si="42"/>
        <v>publishing</v>
      </c>
      <c r="S1408" s="14">
        <f>Table1[[#This Row],[Date Ended Conversion]]+Table1[[#This Row],[Date Ended Conversion]]</f>
        <v>84700.833333333343</v>
      </c>
      <c r="T1408" s="14">
        <f t="shared" si="43"/>
        <v>42350.416666666672</v>
      </c>
    </row>
    <row r="1409" spans="1:20" ht="72" hidden="1" x14ac:dyDescent="0.6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>(Table1[[#This Row],[pledged]]/Table1[[#This Row],[goal]])*100</f>
        <v>0.5</v>
      </c>
      <c r="P1409" s="9">
        <f>Table1[[#This Row],[pledged]]/Table1[[#This Row],[backers_count]]</f>
        <v>7.5</v>
      </c>
      <c r="Q1409" s="4" t="str">
        <f>MID(Table1[[#This Row],[Category and Sub-Category]],SEARCH("/", N1409) +1, 20)</f>
        <v>translations</v>
      </c>
      <c r="R1409" s="4" t="str">
        <f t="shared" si="42"/>
        <v>publishing</v>
      </c>
      <c r="S1409" s="14">
        <f>Table1[[#This Row],[Date Ended Conversion]]+Table1[[#This Row],[Date Ended Conversion]]</f>
        <v>83727.073564814811</v>
      </c>
      <c r="T1409" s="14">
        <f t="shared" si="43"/>
        <v>41863.536782407406</v>
      </c>
    </row>
    <row r="1410" spans="1:20" ht="72" hidden="1" x14ac:dyDescent="0.6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>(Table1[[#This Row],[pledged]]/Table1[[#This Row],[goal]])*100</f>
        <v>7.1999999999999993</v>
      </c>
      <c r="P1410" s="9">
        <f>Table1[[#This Row],[pledged]]/Table1[[#This Row],[backers_count]]</f>
        <v>12</v>
      </c>
      <c r="Q1410" s="4" t="str">
        <f>MID(Table1[[#This Row],[Category and Sub-Category]],SEARCH("/", N1410) +1, 20)</f>
        <v>translations</v>
      </c>
      <c r="R1410" s="4" t="str">
        <f t="shared" ref="R1410:R1473" si="44">LEFT(N1410,FIND("/",N1410,1)-1)</f>
        <v>publishing</v>
      </c>
      <c r="S1410" s="14">
        <f>Table1[[#This Row],[Date Ended Conversion]]+Table1[[#This Row],[Date Ended Conversion]]</f>
        <v>84643.827685185184</v>
      </c>
      <c r="T1410" s="14">
        <f t="shared" ref="T1410:T1473" si="45">(((I1410/60)/60)/24)+DATE(1970,1,1)</f>
        <v>42321.913842592592</v>
      </c>
    </row>
    <row r="1411" spans="1:20" ht="72" hidden="1" x14ac:dyDescent="0.6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>(Table1[[#This Row],[pledged]]/Table1[[#This Row],[goal]])*100</f>
        <v>0</v>
      </c>
      <c r="P1411" s="9" t="e">
        <f>Table1[[#This Row],[pledged]]/Table1[[#This Row],[backers_count]]</f>
        <v>#DIV/0!</v>
      </c>
      <c r="Q1411" s="4" t="str">
        <f>MID(Table1[[#This Row],[Category and Sub-Category]],SEARCH("/", N1411) +1, 20)</f>
        <v>translations</v>
      </c>
      <c r="R1411" s="4" t="str">
        <f t="shared" si="44"/>
        <v>publishing</v>
      </c>
      <c r="S1411" s="14">
        <f>Table1[[#This Row],[Date Ended Conversion]]+Table1[[#This Row],[Date Ended Conversion]]</f>
        <v>84010.350347222222</v>
      </c>
      <c r="T1411" s="14">
        <f t="shared" si="45"/>
        <v>42005.175173611111</v>
      </c>
    </row>
    <row r="1412" spans="1:20" ht="72" hidden="1" x14ac:dyDescent="0.6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>(Table1[[#This Row],[pledged]]/Table1[[#This Row],[goal]])*100</f>
        <v>1.6666666666666666E-2</v>
      </c>
      <c r="P1412" s="9">
        <f>Table1[[#This Row],[pledged]]/Table1[[#This Row],[backers_count]]</f>
        <v>1</v>
      </c>
      <c r="Q1412" s="4" t="str">
        <f>MID(Table1[[#This Row],[Category and Sub-Category]],SEARCH("/", N1412) +1, 20)</f>
        <v>translations</v>
      </c>
      <c r="R1412" s="4" t="str">
        <f t="shared" si="44"/>
        <v>publishing</v>
      </c>
      <c r="S1412" s="14">
        <f>Table1[[#This Row],[Date Ended Conversion]]+Table1[[#This Row],[Date Ended Conversion]]</f>
        <v>85048.637037037028</v>
      </c>
      <c r="T1412" s="14">
        <f t="shared" si="45"/>
        <v>42524.318518518514</v>
      </c>
    </row>
    <row r="1413" spans="1:20" ht="72" hidden="1" x14ac:dyDescent="0.6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>(Table1[[#This Row],[pledged]]/Table1[[#This Row],[goal]])*100</f>
        <v>0.23333333333333336</v>
      </c>
      <c r="P1413" s="9">
        <f>Table1[[#This Row],[pledged]]/Table1[[#This Row],[backers_count]]</f>
        <v>2.3333333333333335</v>
      </c>
      <c r="Q1413" s="4" t="str">
        <f>MID(Table1[[#This Row],[Category and Sub-Category]],SEARCH("/", N1413) +1, 20)</f>
        <v>translations</v>
      </c>
      <c r="R1413" s="4" t="str">
        <f t="shared" si="44"/>
        <v>publishing</v>
      </c>
      <c r="S1413" s="14">
        <f>Table1[[#This Row],[Date Ended Conversion]]+Table1[[#This Row],[Date Ended Conversion]]</f>
        <v>84082.118055555562</v>
      </c>
      <c r="T1413" s="14">
        <f t="shared" si="45"/>
        <v>42041.059027777781</v>
      </c>
    </row>
    <row r="1414" spans="1:20" ht="54" hidden="1" x14ac:dyDescent="0.6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>(Table1[[#This Row],[pledged]]/Table1[[#This Row],[goal]])*100</f>
        <v>4.5714285714285712</v>
      </c>
      <c r="P1414" s="9">
        <f>Table1[[#This Row],[pledged]]/Table1[[#This Row],[backers_count]]</f>
        <v>24.615384615384617</v>
      </c>
      <c r="Q1414" s="4" t="str">
        <f>MID(Table1[[#This Row],[Category and Sub-Category]],SEARCH("/", N1414) +1, 20)</f>
        <v>translations</v>
      </c>
      <c r="R1414" s="4" t="str">
        <f t="shared" si="44"/>
        <v>publishing</v>
      </c>
      <c r="S1414" s="14">
        <f>Table1[[#This Row],[Date Ended Conversion]]+Table1[[#This Row],[Date Ended Conversion]]</f>
        <v>83954.127291666664</v>
      </c>
      <c r="T1414" s="14">
        <f t="shared" si="45"/>
        <v>41977.063645833332</v>
      </c>
    </row>
    <row r="1415" spans="1:20" ht="72" hidden="1" x14ac:dyDescent="0.6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>(Table1[[#This Row],[pledged]]/Table1[[#This Row],[goal]])*100</f>
        <v>5</v>
      </c>
      <c r="P1415" s="9">
        <f>Table1[[#This Row],[pledged]]/Table1[[#This Row],[backers_count]]</f>
        <v>100</v>
      </c>
      <c r="Q1415" s="4" t="str">
        <f>MID(Table1[[#This Row],[Category and Sub-Category]],SEARCH("/", N1415) +1, 20)</f>
        <v>translations</v>
      </c>
      <c r="R1415" s="4" t="str">
        <f t="shared" si="44"/>
        <v>publishing</v>
      </c>
      <c r="S1415" s="14">
        <f>Table1[[#This Row],[Date Ended Conversion]]+Table1[[#This Row],[Date Ended Conversion]]</f>
        <v>84840.874305555553</v>
      </c>
      <c r="T1415" s="14">
        <f t="shared" si="45"/>
        <v>42420.437152777777</v>
      </c>
    </row>
    <row r="1416" spans="1:20" ht="72" hidden="1" x14ac:dyDescent="0.6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>(Table1[[#This Row],[pledged]]/Table1[[#This Row],[goal]])*100</f>
        <v>0.2</v>
      </c>
      <c r="P1416" s="9">
        <f>Table1[[#This Row],[pledged]]/Table1[[#This Row],[backers_count]]</f>
        <v>1</v>
      </c>
      <c r="Q1416" s="4" t="str">
        <f>MID(Table1[[#This Row],[Category and Sub-Category]],SEARCH("/", N1416) +1, 20)</f>
        <v>translations</v>
      </c>
      <c r="R1416" s="4" t="str">
        <f t="shared" si="44"/>
        <v>publishing</v>
      </c>
      <c r="S1416" s="14">
        <f>Table1[[#This Row],[Date Ended Conversion]]+Table1[[#This Row],[Date Ended Conversion]]</f>
        <v>85476.50618055556</v>
      </c>
      <c r="T1416" s="14">
        <f t="shared" si="45"/>
        <v>42738.25309027778</v>
      </c>
    </row>
    <row r="1417" spans="1:20" ht="72" hidden="1" x14ac:dyDescent="0.6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>(Table1[[#This Row],[pledged]]/Table1[[#This Row],[goal]])*100</f>
        <v>18.181818181818183</v>
      </c>
      <c r="P1417" s="9">
        <f>Table1[[#This Row],[pledged]]/Table1[[#This Row],[backers_count]]</f>
        <v>88.888888888888886</v>
      </c>
      <c r="Q1417" s="4" t="str">
        <f>MID(Table1[[#This Row],[Category and Sub-Category]],SEARCH("/", N1417) +1, 20)</f>
        <v>translations</v>
      </c>
      <c r="R1417" s="4" t="str">
        <f t="shared" si="44"/>
        <v>publishing</v>
      </c>
      <c r="S1417" s="14">
        <f>Table1[[#This Row],[Date Ended Conversion]]+Table1[[#This Row],[Date Ended Conversion]]</f>
        <v>84465.351643518516</v>
      </c>
      <c r="T1417" s="14">
        <f t="shared" si="45"/>
        <v>42232.675821759258</v>
      </c>
    </row>
    <row r="1418" spans="1:20" ht="72" hidden="1" x14ac:dyDescent="0.6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>(Table1[[#This Row],[pledged]]/Table1[[#This Row],[goal]])*100</f>
        <v>0</v>
      </c>
      <c r="P1418" s="9" t="e">
        <f>Table1[[#This Row],[pledged]]/Table1[[#This Row],[backers_count]]</f>
        <v>#DIV/0!</v>
      </c>
      <c r="Q1418" s="4" t="str">
        <f>MID(Table1[[#This Row],[Category and Sub-Category]],SEARCH("/", N1418) +1, 20)</f>
        <v>translations</v>
      </c>
      <c r="R1418" s="4" t="str">
        <f t="shared" si="44"/>
        <v>publishing</v>
      </c>
      <c r="S1418" s="14">
        <f>Table1[[#This Row],[Date Ended Conversion]]+Table1[[#This Row],[Date Ended Conversion]]</f>
        <v>84659.935624999998</v>
      </c>
      <c r="T1418" s="14">
        <f t="shared" si="45"/>
        <v>42329.967812499999</v>
      </c>
    </row>
    <row r="1419" spans="1:20" ht="72" hidden="1" x14ac:dyDescent="0.6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>(Table1[[#This Row],[pledged]]/Table1[[#This Row],[goal]])*100</f>
        <v>1.2222222222222223</v>
      </c>
      <c r="P1419" s="9">
        <f>Table1[[#This Row],[pledged]]/Table1[[#This Row],[backers_count]]</f>
        <v>27.5</v>
      </c>
      <c r="Q1419" s="4" t="str">
        <f>MID(Table1[[#This Row],[Category and Sub-Category]],SEARCH("/", N1419) +1, 20)</f>
        <v>translations</v>
      </c>
      <c r="R1419" s="4" t="str">
        <f t="shared" si="44"/>
        <v>publishing</v>
      </c>
      <c r="S1419" s="14">
        <f>Table1[[#This Row],[Date Ended Conversion]]+Table1[[#This Row],[Date Ended Conversion]]</f>
        <v>84524.931944444455</v>
      </c>
      <c r="T1419" s="14">
        <f t="shared" si="45"/>
        <v>42262.465972222228</v>
      </c>
    </row>
    <row r="1420" spans="1:20" ht="72" hidden="1" x14ac:dyDescent="0.6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>(Table1[[#This Row],[pledged]]/Table1[[#This Row],[goal]])*100</f>
        <v>0.2</v>
      </c>
      <c r="P1420" s="9">
        <f>Table1[[#This Row],[pledged]]/Table1[[#This Row],[backers_count]]</f>
        <v>6</v>
      </c>
      <c r="Q1420" s="4" t="str">
        <f>MID(Table1[[#This Row],[Category and Sub-Category]],SEARCH("/", N1420) +1, 20)</f>
        <v>translations</v>
      </c>
      <c r="R1420" s="4" t="str">
        <f t="shared" si="44"/>
        <v>publishing</v>
      </c>
      <c r="S1420" s="14">
        <f>Table1[[#This Row],[Date Ended Conversion]]+Table1[[#This Row],[Date Ended Conversion]]</f>
        <v>84850.912824074068</v>
      </c>
      <c r="T1420" s="14">
        <f t="shared" si="45"/>
        <v>42425.456412037034</v>
      </c>
    </row>
    <row r="1421" spans="1:20" ht="72" hidden="1" x14ac:dyDescent="0.6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>(Table1[[#This Row],[pledged]]/Table1[[#This Row],[goal]])*100</f>
        <v>7.0634920634920633</v>
      </c>
      <c r="P1421" s="9">
        <f>Table1[[#This Row],[pledged]]/Table1[[#This Row],[backers_count]]</f>
        <v>44.5</v>
      </c>
      <c r="Q1421" s="4" t="str">
        <f>MID(Table1[[#This Row],[Category and Sub-Category]],SEARCH("/", N1421) +1, 20)</f>
        <v>translations</v>
      </c>
      <c r="R1421" s="4" t="str">
        <f t="shared" si="44"/>
        <v>publishing</v>
      </c>
      <c r="S1421" s="14">
        <f>Table1[[#This Row],[Date Ended Conversion]]+Table1[[#This Row],[Date Ended Conversion]]</f>
        <v>85304.912476851852</v>
      </c>
      <c r="T1421" s="14">
        <f t="shared" si="45"/>
        <v>42652.456238425926</v>
      </c>
    </row>
    <row r="1422" spans="1:20" ht="36" hidden="1" x14ac:dyDescent="0.6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>(Table1[[#This Row],[pledged]]/Table1[[#This Row],[goal]])*100</f>
        <v>2.7272727272727271</v>
      </c>
      <c r="P1422" s="9">
        <f>Table1[[#This Row],[pledged]]/Table1[[#This Row],[backers_count]]</f>
        <v>1</v>
      </c>
      <c r="Q1422" s="4" t="str">
        <f>MID(Table1[[#This Row],[Category and Sub-Category]],SEARCH("/", N1422) +1, 20)</f>
        <v>translations</v>
      </c>
      <c r="R1422" s="4" t="str">
        <f t="shared" si="44"/>
        <v>publishing</v>
      </c>
      <c r="S1422" s="14">
        <f>Table1[[#This Row],[Date Ended Conversion]]+Table1[[#This Row],[Date Ended Conversion]]</f>
        <v>85099.335324074083</v>
      </c>
      <c r="T1422" s="14">
        <f t="shared" si="45"/>
        <v>42549.667662037042</v>
      </c>
    </row>
    <row r="1423" spans="1:20" ht="72" hidden="1" x14ac:dyDescent="0.6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>(Table1[[#This Row],[pledged]]/Table1[[#This Row],[goal]])*100</f>
        <v>0.1</v>
      </c>
      <c r="P1423" s="9">
        <f>Table1[[#This Row],[pledged]]/Table1[[#This Row],[backers_count]]</f>
        <v>100</v>
      </c>
      <c r="Q1423" s="4" t="str">
        <f>MID(Table1[[#This Row],[Category and Sub-Category]],SEARCH("/", N1423) +1, 20)</f>
        <v>translations</v>
      </c>
      <c r="R1423" s="4" t="str">
        <f t="shared" si="44"/>
        <v>publishing</v>
      </c>
      <c r="S1423" s="14">
        <f>Table1[[#This Row],[Date Ended Conversion]]+Table1[[#This Row],[Date Ended Conversion]]</f>
        <v>84087.831226851849</v>
      </c>
      <c r="T1423" s="14">
        <f t="shared" si="45"/>
        <v>42043.915613425925</v>
      </c>
    </row>
    <row r="1424" spans="1:20" ht="72" hidden="1" x14ac:dyDescent="0.6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>(Table1[[#This Row],[pledged]]/Table1[[#This Row],[goal]])*100</f>
        <v>0.104</v>
      </c>
      <c r="P1424" s="9">
        <f>Table1[[#This Row],[pledged]]/Table1[[#This Row],[backers_count]]</f>
        <v>13</v>
      </c>
      <c r="Q1424" s="4" t="str">
        <f>MID(Table1[[#This Row],[Category and Sub-Category]],SEARCH("/", N1424) +1, 20)</f>
        <v>translations</v>
      </c>
      <c r="R1424" s="4" t="str">
        <f t="shared" si="44"/>
        <v>publishing</v>
      </c>
      <c r="S1424" s="14">
        <f>Table1[[#This Row],[Date Ended Conversion]]+Table1[[#This Row],[Date Ended Conversion]]</f>
        <v>85268.479259259257</v>
      </c>
      <c r="T1424" s="14">
        <f t="shared" si="45"/>
        <v>42634.239629629628</v>
      </c>
    </row>
    <row r="1425" spans="1:20" ht="72" hidden="1" x14ac:dyDescent="0.6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>(Table1[[#This Row],[pledged]]/Table1[[#This Row],[goal]])*100</f>
        <v>0.33333333333333337</v>
      </c>
      <c r="P1425" s="9">
        <f>Table1[[#This Row],[pledged]]/Table1[[#This Row],[backers_count]]</f>
        <v>100</v>
      </c>
      <c r="Q1425" s="4" t="str">
        <f>MID(Table1[[#This Row],[Category and Sub-Category]],SEARCH("/", N1425) +1, 20)</f>
        <v>translations</v>
      </c>
      <c r="R1425" s="4" t="str">
        <f t="shared" si="44"/>
        <v>publishing</v>
      </c>
      <c r="S1425" s="14">
        <f>Table1[[#This Row],[Date Ended Conversion]]+Table1[[#This Row],[Date Ended Conversion]]</f>
        <v>84740.720625000002</v>
      </c>
      <c r="T1425" s="14">
        <f t="shared" si="45"/>
        <v>42370.360312500001</v>
      </c>
    </row>
    <row r="1426" spans="1:20" ht="72" hidden="1" x14ac:dyDescent="0.6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>(Table1[[#This Row],[pledged]]/Table1[[#This Row],[goal]])*100</f>
        <v>20.36</v>
      </c>
      <c r="P1426" s="9">
        <f>Table1[[#This Row],[pledged]]/Table1[[#This Row],[backers_count]]</f>
        <v>109.07142857142857</v>
      </c>
      <c r="Q1426" s="4" t="str">
        <f>MID(Table1[[#This Row],[Category and Sub-Category]],SEARCH("/", N1426) +1, 20)</f>
        <v>translations</v>
      </c>
      <c r="R1426" s="4" t="str">
        <f t="shared" si="44"/>
        <v>publishing</v>
      </c>
      <c r="S1426" s="14">
        <f>Table1[[#This Row],[Date Ended Conversion]]+Table1[[#This Row],[Date Ended Conversion]]</f>
        <v>85379.518564814818</v>
      </c>
      <c r="T1426" s="14">
        <f t="shared" si="45"/>
        <v>42689.759282407409</v>
      </c>
    </row>
    <row r="1427" spans="1:20" ht="72" hidden="1" x14ac:dyDescent="0.6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>(Table1[[#This Row],[pledged]]/Table1[[#This Row],[goal]])*100</f>
        <v>0</v>
      </c>
      <c r="P1427" s="9" t="e">
        <f>Table1[[#This Row],[pledged]]/Table1[[#This Row],[backers_count]]</f>
        <v>#DIV/0!</v>
      </c>
      <c r="Q1427" s="4" t="str">
        <f>MID(Table1[[#This Row],[Category and Sub-Category]],SEARCH("/", N1427) +1, 20)</f>
        <v>translations</v>
      </c>
      <c r="R1427" s="4" t="str">
        <f t="shared" si="44"/>
        <v>publishing</v>
      </c>
      <c r="S1427" s="14">
        <f>Table1[[#This Row],[Date Ended Conversion]]+Table1[[#This Row],[Date Ended Conversion]]</f>
        <v>84246.262939814813</v>
      </c>
      <c r="T1427" s="14">
        <f t="shared" si="45"/>
        <v>42123.131469907406</v>
      </c>
    </row>
    <row r="1428" spans="1:20" ht="72" hidden="1" x14ac:dyDescent="0.6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>(Table1[[#This Row],[pledged]]/Table1[[#This Row],[goal]])*100</f>
        <v>0</v>
      </c>
      <c r="P1428" s="9" t="e">
        <f>Table1[[#This Row],[pledged]]/Table1[[#This Row],[backers_count]]</f>
        <v>#DIV/0!</v>
      </c>
      <c r="Q1428" s="4" t="str">
        <f>MID(Table1[[#This Row],[Category and Sub-Category]],SEARCH("/", N1428) +1, 20)</f>
        <v>translations</v>
      </c>
      <c r="R1428" s="4" t="str">
        <f t="shared" si="44"/>
        <v>publishing</v>
      </c>
      <c r="S1428" s="14">
        <f>Table1[[#This Row],[Date Ended Conversion]]+Table1[[#This Row],[Date Ended Conversion]]</f>
        <v>84480.780555555553</v>
      </c>
      <c r="T1428" s="14">
        <f t="shared" si="45"/>
        <v>42240.390277777777</v>
      </c>
    </row>
    <row r="1429" spans="1:20" ht="72" hidden="1" x14ac:dyDescent="0.6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>(Table1[[#This Row],[pledged]]/Table1[[#This Row],[goal]])*100</f>
        <v>8.3800000000000008</v>
      </c>
      <c r="P1429" s="9">
        <f>Table1[[#This Row],[pledged]]/Table1[[#This Row],[backers_count]]</f>
        <v>104.75</v>
      </c>
      <c r="Q1429" s="4" t="str">
        <f>MID(Table1[[#This Row],[Category and Sub-Category]],SEARCH("/", N1429) +1, 20)</f>
        <v>translations</v>
      </c>
      <c r="R1429" s="4" t="str">
        <f t="shared" si="44"/>
        <v>publishing</v>
      </c>
      <c r="S1429" s="14">
        <f>Table1[[#This Row],[Date Ended Conversion]]+Table1[[#This Row],[Date Ended Conversion]]</f>
        <v>85263.703356481477</v>
      </c>
      <c r="T1429" s="14">
        <f t="shared" si="45"/>
        <v>42631.851678240739</v>
      </c>
    </row>
    <row r="1430" spans="1:20" ht="72" hidden="1" x14ac:dyDescent="0.6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>(Table1[[#This Row],[pledged]]/Table1[[#This Row],[goal]])*100</f>
        <v>4.5</v>
      </c>
      <c r="P1430" s="9">
        <f>Table1[[#This Row],[pledged]]/Table1[[#This Row],[backers_count]]</f>
        <v>15</v>
      </c>
      <c r="Q1430" s="4" t="str">
        <f>MID(Table1[[#This Row],[Category and Sub-Category]],SEARCH("/", N1430) +1, 20)</f>
        <v>translations</v>
      </c>
      <c r="R1430" s="4" t="str">
        <f t="shared" si="44"/>
        <v>publishing</v>
      </c>
      <c r="S1430" s="14">
        <f>Table1[[#This Row],[Date Ended Conversion]]+Table1[[#This Row],[Date Ended Conversion]]</f>
        <v>84924.676319444436</v>
      </c>
      <c r="T1430" s="14">
        <f t="shared" si="45"/>
        <v>42462.338159722218</v>
      </c>
    </row>
    <row r="1431" spans="1:20" ht="54" hidden="1" x14ac:dyDescent="0.6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>(Table1[[#This Row],[pledged]]/Table1[[#This Row],[goal]])*100</f>
        <v>0</v>
      </c>
      <c r="P1431" s="9" t="e">
        <f>Table1[[#This Row],[pledged]]/Table1[[#This Row],[backers_count]]</f>
        <v>#DIV/0!</v>
      </c>
      <c r="Q1431" s="4" t="str">
        <f>MID(Table1[[#This Row],[Category and Sub-Category]],SEARCH("/", N1431) +1, 20)</f>
        <v>translations</v>
      </c>
      <c r="R1431" s="4" t="str">
        <f t="shared" si="44"/>
        <v>publishing</v>
      </c>
      <c r="S1431" s="14">
        <f>Table1[[#This Row],[Date Ended Conversion]]+Table1[[#This Row],[Date Ended Conversion]]</f>
        <v>84208.121342592582</v>
      </c>
      <c r="T1431" s="14">
        <f t="shared" si="45"/>
        <v>42104.060671296291</v>
      </c>
    </row>
    <row r="1432" spans="1:20" ht="54" hidden="1" x14ac:dyDescent="0.6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>(Table1[[#This Row],[pledged]]/Table1[[#This Row],[goal]])*100</f>
        <v>8.06</v>
      </c>
      <c r="P1432" s="9">
        <f>Table1[[#This Row],[pledged]]/Table1[[#This Row],[backers_count]]</f>
        <v>80.599999999999994</v>
      </c>
      <c r="Q1432" s="4" t="str">
        <f>MID(Table1[[#This Row],[Category and Sub-Category]],SEARCH("/", N1432) +1, 20)</f>
        <v>translations</v>
      </c>
      <c r="R1432" s="4" t="str">
        <f t="shared" si="44"/>
        <v>publishing</v>
      </c>
      <c r="S1432" s="14">
        <f>Table1[[#This Row],[Date Ended Conversion]]+Table1[[#This Row],[Date Ended Conversion]]</f>
        <v>83985.627037037033</v>
      </c>
      <c r="T1432" s="14">
        <f t="shared" si="45"/>
        <v>41992.813518518517</v>
      </c>
    </row>
    <row r="1433" spans="1:20" ht="72" hidden="1" x14ac:dyDescent="0.6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>(Table1[[#This Row],[pledged]]/Table1[[#This Row],[goal]])*100</f>
        <v>31.94705882352941</v>
      </c>
      <c r="P1433" s="9">
        <f>Table1[[#This Row],[pledged]]/Table1[[#This Row],[backers_count]]</f>
        <v>115.55319148936171</v>
      </c>
      <c r="Q1433" s="4" t="str">
        <f>MID(Table1[[#This Row],[Category and Sub-Category]],SEARCH("/", N1433) +1, 20)</f>
        <v>translations</v>
      </c>
      <c r="R1433" s="4" t="str">
        <f t="shared" si="44"/>
        <v>publishing</v>
      </c>
      <c r="S1433" s="14">
        <f>Table1[[#This Row],[Date Ended Conversion]]+Table1[[#This Row],[Date Ended Conversion]]</f>
        <v>84668.505000000005</v>
      </c>
      <c r="T1433" s="14">
        <f t="shared" si="45"/>
        <v>42334.252500000002</v>
      </c>
    </row>
    <row r="1434" spans="1:20" ht="72" hidden="1" x14ac:dyDescent="0.6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>(Table1[[#This Row],[pledged]]/Table1[[#This Row],[goal]])*100</f>
        <v>0</v>
      </c>
      <c r="P1434" s="9" t="e">
        <f>Table1[[#This Row],[pledged]]/Table1[[#This Row],[backers_count]]</f>
        <v>#DIV/0!</v>
      </c>
      <c r="Q1434" s="4" t="str">
        <f>MID(Table1[[#This Row],[Category and Sub-Category]],SEARCH("/", N1434) +1, 20)</f>
        <v>translations</v>
      </c>
      <c r="R1434" s="4" t="str">
        <f t="shared" si="44"/>
        <v>publishing</v>
      </c>
      <c r="S1434" s="14">
        <f>Table1[[#This Row],[Date Ended Conversion]]+Table1[[#This Row],[Date Ended Conversion]]</f>
        <v>84411.560833333337</v>
      </c>
      <c r="T1434" s="14">
        <f t="shared" si="45"/>
        <v>42205.780416666668</v>
      </c>
    </row>
    <row r="1435" spans="1:20" ht="72" hidden="1" x14ac:dyDescent="0.6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>(Table1[[#This Row],[pledged]]/Table1[[#This Row],[goal]])*100</f>
        <v>6.708333333333333</v>
      </c>
      <c r="P1435" s="9">
        <f>Table1[[#This Row],[pledged]]/Table1[[#This Row],[backers_count]]</f>
        <v>80.5</v>
      </c>
      <c r="Q1435" s="4" t="str">
        <f>MID(Table1[[#This Row],[Category and Sub-Category]],SEARCH("/", N1435) +1, 20)</f>
        <v>translations</v>
      </c>
      <c r="R1435" s="4" t="str">
        <f t="shared" si="44"/>
        <v>publishing</v>
      </c>
      <c r="S1435" s="14">
        <f>Table1[[#This Row],[Date Ended Conversion]]+Table1[[#This Row],[Date Ended Conversion]]</f>
        <v>85428.916666666657</v>
      </c>
      <c r="T1435" s="14">
        <f t="shared" si="45"/>
        <v>42714.458333333328</v>
      </c>
    </row>
    <row r="1436" spans="1:20" ht="72" hidden="1" x14ac:dyDescent="0.6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>(Table1[[#This Row],[pledged]]/Table1[[#This Row],[goal]])*100</f>
        <v>9.9878048780487809</v>
      </c>
      <c r="P1436" s="9">
        <f>Table1[[#This Row],[pledged]]/Table1[[#This Row],[backers_count]]</f>
        <v>744.5454545454545</v>
      </c>
      <c r="Q1436" s="4" t="str">
        <f>MID(Table1[[#This Row],[Category and Sub-Category]],SEARCH("/", N1436) +1, 20)</f>
        <v>translations</v>
      </c>
      <c r="R1436" s="4" t="str">
        <f t="shared" si="44"/>
        <v>publishing</v>
      </c>
      <c r="S1436" s="14">
        <f>Table1[[#This Row],[Date Ended Conversion]]+Table1[[#This Row],[Date Ended Conversion]]</f>
        <v>84327.25</v>
      </c>
      <c r="T1436" s="14">
        <f t="shared" si="45"/>
        <v>42163.625</v>
      </c>
    </row>
    <row r="1437" spans="1:20" ht="54" hidden="1" x14ac:dyDescent="0.6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>(Table1[[#This Row],[pledged]]/Table1[[#This Row],[goal]])*100</f>
        <v>0.1</v>
      </c>
      <c r="P1437" s="9">
        <f>Table1[[#This Row],[pledged]]/Table1[[#This Row],[backers_count]]</f>
        <v>7.5</v>
      </c>
      <c r="Q1437" s="4" t="str">
        <f>MID(Table1[[#This Row],[Category and Sub-Category]],SEARCH("/", N1437) +1, 20)</f>
        <v>translations</v>
      </c>
      <c r="R1437" s="4" t="str">
        <f t="shared" si="44"/>
        <v>publishing</v>
      </c>
      <c r="S1437" s="14">
        <f>Table1[[#This Row],[Date Ended Conversion]]+Table1[[#This Row],[Date Ended Conversion]]</f>
        <v>84577.560648148152</v>
      </c>
      <c r="T1437" s="14">
        <f t="shared" si="45"/>
        <v>42288.780324074076</v>
      </c>
    </row>
    <row r="1438" spans="1:20" ht="72" hidden="1" x14ac:dyDescent="0.6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>(Table1[[#This Row],[pledged]]/Table1[[#This Row],[goal]])*100</f>
        <v>0.77</v>
      </c>
      <c r="P1438" s="9">
        <f>Table1[[#This Row],[pledged]]/Table1[[#This Row],[backers_count]]</f>
        <v>38.5</v>
      </c>
      <c r="Q1438" s="4" t="str">
        <f>MID(Table1[[#This Row],[Category and Sub-Category]],SEARCH("/", N1438) +1, 20)</f>
        <v>translations</v>
      </c>
      <c r="R1438" s="4" t="str">
        <f t="shared" si="44"/>
        <v>publishing</v>
      </c>
      <c r="S1438" s="14">
        <f>Table1[[#This Row],[Date Ended Conversion]]+Table1[[#This Row],[Date Ended Conversion]]</f>
        <v>84842.70039351852</v>
      </c>
      <c r="T1438" s="14">
        <f t="shared" si="45"/>
        <v>42421.35019675926</v>
      </c>
    </row>
    <row r="1439" spans="1:20" ht="72" hidden="1" x14ac:dyDescent="0.6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>(Table1[[#This Row],[pledged]]/Table1[[#This Row],[goal]])*100</f>
        <v>26.900000000000002</v>
      </c>
      <c r="P1439" s="9">
        <f>Table1[[#This Row],[pledged]]/Table1[[#This Row],[backers_count]]</f>
        <v>36.68181818181818</v>
      </c>
      <c r="Q1439" s="4" t="str">
        <f>MID(Table1[[#This Row],[Category and Sub-Category]],SEARCH("/", N1439) +1, 20)</f>
        <v>translations</v>
      </c>
      <c r="R1439" s="4" t="str">
        <f t="shared" si="44"/>
        <v>publishing</v>
      </c>
      <c r="S1439" s="14">
        <f>Table1[[#This Row],[Date Ended Conversion]]+Table1[[#This Row],[Date Ended Conversion]]</f>
        <v>83666.415277777778</v>
      </c>
      <c r="T1439" s="14">
        <f t="shared" si="45"/>
        <v>41833.207638888889</v>
      </c>
    </row>
    <row r="1440" spans="1:20" ht="72" hidden="1" x14ac:dyDescent="0.6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>(Table1[[#This Row],[pledged]]/Table1[[#This Row],[goal]])*100</f>
        <v>3</v>
      </c>
      <c r="P1440" s="9">
        <f>Table1[[#This Row],[pledged]]/Table1[[#This Row],[backers_count]]</f>
        <v>75</v>
      </c>
      <c r="Q1440" s="4" t="str">
        <f>MID(Table1[[#This Row],[Category and Sub-Category]],SEARCH("/", N1440) +1, 20)</f>
        <v>translations</v>
      </c>
      <c r="R1440" s="4" t="str">
        <f t="shared" si="44"/>
        <v>publishing</v>
      </c>
      <c r="S1440" s="14">
        <f>Table1[[#This Row],[Date Ended Conversion]]+Table1[[#This Row],[Date Ended Conversion]]</f>
        <v>84975.159722222219</v>
      </c>
      <c r="T1440" s="14">
        <f t="shared" si="45"/>
        <v>42487.579861111109</v>
      </c>
    </row>
    <row r="1441" spans="1:20" ht="72" hidden="1" x14ac:dyDescent="0.6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>(Table1[[#This Row],[pledged]]/Table1[[#This Row],[goal]])*100</f>
        <v>6.6055045871559637</v>
      </c>
      <c r="P1441" s="9">
        <f>Table1[[#This Row],[pledged]]/Table1[[#This Row],[backers_count]]</f>
        <v>30</v>
      </c>
      <c r="Q1441" s="4" t="str">
        <f>MID(Table1[[#This Row],[Category and Sub-Category]],SEARCH("/", N1441) +1, 20)</f>
        <v>translations</v>
      </c>
      <c r="R1441" s="4" t="str">
        <f t="shared" si="44"/>
        <v>publishing</v>
      </c>
      <c r="S1441" s="14">
        <f>Table1[[#This Row],[Date Ended Conversion]]+Table1[[#This Row],[Date Ended Conversion]]</f>
        <v>84141.659745370358</v>
      </c>
      <c r="T1441" s="14">
        <f t="shared" si="45"/>
        <v>42070.829872685179</v>
      </c>
    </row>
    <row r="1442" spans="1:20" ht="72" hidden="1" x14ac:dyDescent="0.6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>(Table1[[#This Row],[pledged]]/Table1[[#This Row],[goal]])*100</f>
        <v>7.6923076923076927E-3</v>
      </c>
      <c r="P1442" s="9">
        <f>Table1[[#This Row],[pledged]]/Table1[[#This Row],[backers_count]]</f>
        <v>1</v>
      </c>
      <c r="Q1442" s="4" t="str">
        <f>MID(Table1[[#This Row],[Category and Sub-Category]],SEARCH("/", N1442) +1, 20)</f>
        <v>translations</v>
      </c>
      <c r="R1442" s="4" t="str">
        <f t="shared" si="44"/>
        <v>publishing</v>
      </c>
      <c r="S1442" s="14">
        <f>Table1[[#This Row],[Date Ended Conversion]]+Table1[[#This Row],[Date Ended Conversion]]</f>
        <v>85033.496828703705</v>
      </c>
      <c r="T1442" s="14">
        <f t="shared" si="45"/>
        <v>42516.748414351852</v>
      </c>
    </row>
    <row r="1443" spans="1:20" ht="72" hidden="1" x14ac:dyDescent="0.6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>(Table1[[#This Row],[pledged]]/Table1[[#This Row],[goal]])*100</f>
        <v>1.1222222222222222</v>
      </c>
      <c r="P1443" s="9">
        <f>Table1[[#This Row],[pledged]]/Table1[[#This Row],[backers_count]]</f>
        <v>673.33333333333337</v>
      </c>
      <c r="Q1443" s="4" t="str">
        <f>MID(Table1[[#This Row],[Category and Sub-Category]],SEARCH("/", N1443) +1, 20)</f>
        <v>translations</v>
      </c>
      <c r="R1443" s="4" t="str">
        <f t="shared" si="44"/>
        <v>publishing</v>
      </c>
      <c r="S1443" s="14">
        <f>Table1[[#This Row],[Date Ended Conversion]]+Table1[[#This Row],[Date Ended Conversion]]</f>
        <v>84517.531689814816</v>
      </c>
      <c r="T1443" s="14">
        <f t="shared" si="45"/>
        <v>42258.765844907408</v>
      </c>
    </row>
    <row r="1444" spans="1:20" ht="72" hidden="1" x14ac:dyDescent="0.6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>(Table1[[#This Row],[pledged]]/Table1[[#This Row],[goal]])*100</f>
        <v>0</v>
      </c>
      <c r="P1444" s="9" t="e">
        <f>Table1[[#This Row],[pledged]]/Table1[[#This Row],[backers_count]]</f>
        <v>#DIV/0!</v>
      </c>
      <c r="Q1444" s="4" t="str">
        <f>MID(Table1[[#This Row],[Category and Sub-Category]],SEARCH("/", N1444) +1, 20)</f>
        <v>translations</v>
      </c>
      <c r="R1444" s="4" t="str">
        <f t="shared" si="44"/>
        <v>publishing</v>
      </c>
      <c r="S1444" s="14">
        <f>Table1[[#This Row],[Date Ended Conversion]]+Table1[[#This Row],[Date Ended Conversion]]</f>
        <v>85031.29069444444</v>
      </c>
      <c r="T1444" s="14">
        <f t="shared" si="45"/>
        <v>42515.64534722222</v>
      </c>
    </row>
    <row r="1445" spans="1:20" ht="72" hidden="1" x14ac:dyDescent="0.6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>(Table1[[#This Row],[pledged]]/Table1[[#This Row],[goal]])*100</f>
        <v>0</v>
      </c>
      <c r="P1445" s="9" t="e">
        <f>Table1[[#This Row],[pledged]]/Table1[[#This Row],[backers_count]]</f>
        <v>#DIV/0!</v>
      </c>
      <c r="Q1445" s="4" t="str">
        <f>MID(Table1[[#This Row],[Category and Sub-Category]],SEARCH("/", N1445) +1, 20)</f>
        <v>translations</v>
      </c>
      <c r="R1445" s="4" t="str">
        <f t="shared" si="44"/>
        <v>publishing</v>
      </c>
      <c r="S1445" s="14">
        <f>Table1[[#This Row],[Date Ended Conversion]]+Table1[[#This Row],[Date Ended Conversion]]</f>
        <v>85475.852060185192</v>
      </c>
      <c r="T1445" s="14">
        <f t="shared" si="45"/>
        <v>42737.926030092596</v>
      </c>
    </row>
    <row r="1446" spans="1:20" ht="54" hidden="1" x14ac:dyDescent="0.6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>(Table1[[#This Row],[pledged]]/Table1[[#This Row],[goal]])*100</f>
        <v>0</v>
      </c>
      <c r="P1446" s="9" t="e">
        <f>Table1[[#This Row],[pledged]]/Table1[[#This Row],[backers_count]]</f>
        <v>#DIV/0!</v>
      </c>
      <c r="Q1446" s="4" t="str">
        <f>MID(Table1[[#This Row],[Category and Sub-Category]],SEARCH("/", N1446) +1, 20)</f>
        <v>translations</v>
      </c>
      <c r="R1446" s="4" t="str">
        <f t="shared" si="44"/>
        <v>publishing</v>
      </c>
      <c r="S1446" s="14">
        <f>Table1[[#This Row],[Date Ended Conversion]]+Table1[[#This Row],[Date Ended Conversion]]</f>
        <v>84519.746805555566</v>
      </c>
      <c r="T1446" s="14">
        <f t="shared" si="45"/>
        <v>42259.873402777783</v>
      </c>
    </row>
    <row r="1447" spans="1:20" ht="72" hidden="1" x14ac:dyDescent="0.6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>(Table1[[#This Row],[pledged]]/Table1[[#This Row],[goal]])*100</f>
        <v>0</v>
      </c>
      <c r="P1447" s="9" t="e">
        <f>Table1[[#This Row],[pledged]]/Table1[[#This Row],[backers_count]]</f>
        <v>#DIV/0!</v>
      </c>
      <c r="Q1447" s="4" t="str">
        <f>MID(Table1[[#This Row],[Category and Sub-Category]],SEARCH("/", N1447) +1, 20)</f>
        <v>translations</v>
      </c>
      <c r="R1447" s="4" t="str">
        <f t="shared" si="44"/>
        <v>publishing</v>
      </c>
      <c r="S1447" s="14">
        <f>Table1[[#This Row],[Date Ended Conversion]]+Table1[[#This Row],[Date Ended Conversion]]</f>
        <v>84339.084606481483</v>
      </c>
      <c r="T1447" s="14">
        <f t="shared" si="45"/>
        <v>42169.542303240742</v>
      </c>
    </row>
    <row r="1448" spans="1:20" ht="72" hidden="1" x14ac:dyDescent="0.6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>(Table1[[#This Row],[pledged]]/Table1[[#This Row],[goal]])*100</f>
        <v>0</v>
      </c>
      <c r="P1448" s="9" t="e">
        <f>Table1[[#This Row],[pledged]]/Table1[[#This Row],[backers_count]]</f>
        <v>#DIV/0!</v>
      </c>
      <c r="Q1448" s="4" t="str">
        <f>MID(Table1[[#This Row],[Category and Sub-Category]],SEARCH("/", N1448) +1, 20)</f>
        <v>translations</v>
      </c>
      <c r="R1448" s="4" t="str">
        <f t="shared" si="44"/>
        <v>publishing</v>
      </c>
      <c r="S1448" s="14">
        <f>Table1[[#This Row],[Date Ended Conversion]]+Table1[[#This Row],[Date Ended Conversion]]</f>
        <v>84962.895324074081</v>
      </c>
      <c r="T1448" s="14">
        <f t="shared" si="45"/>
        <v>42481.447662037041</v>
      </c>
    </row>
    <row r="1449" spans="1:20" ht="36" hidden="1" x14ac:dyDescent="0.6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>(Table1[[#This Row],[pledged]]/Table1[[#This Row],[goal]])*100</f>
        <v>1.4999999999999999E-2</v>
      </c>
      <c r="P1449" s="9">
        <f>Table1[[#This Row],[pledged]]/Table1[[#This Row],[backers_count]]</f>
        <v>25</v>
      </c>
      <c r="Q1449" s="4" t="str">
        <f>MID(Table1[[#This Row],[Category and Sub-Category]],SEARCH("/", N1449) +1, 20)</f>
        <v>translations</v>
      </c>
      <c r="R1449" s="4" t="str">
        <f t="shared" si="44"/>
        <v>publishing</v>
      </c>
      <c r="S1449" s="14">
        <f>Table1[[#This Row],[Date Ended Conversion]]+Table1[[#This Row],[Date Ended Conversion]]</f>
        <v>85119.461435185192</v>
      </c>
      <c r="T1449" s="14">
        <f t="shared" si="45"/>
        <v>42559.730717592596</v>
      </c>
    </row>
    <row r="1450" spans="1:20" ht="72" hidden="1" x14ac:dyDescent="0.6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>(Table1[[#This Row],[pledged]]/Table1[[#This Row],[goal]])*100</f>
        <v>0</v>
      </c>
      <c r="P1450" s="9" t="e">
        <f>Table1[[#This Row],[pledged]]/Table1[[#This Row],[backers_count]]</f>
        <v>#DIV/0!</v>
      </c>
      <c r="Q1450" s="4" t="str">
        <f>MID(Table1[[#This Row],[Category and Sub-Category]],SEARCH("/", N1450) +1, 20)</f>
        <v>translations</v>
      </c>
      <c r="R1450" s="4" t="str">
        <f t="shared" si="44"/>
        <v>publishing</v>
      </c>
      <c r="S1450" s="14">
        <f>Table1[[#This Row],[Date Ended Conversion]]+Table1[[#This Row],[Date Ended Conversion]]</f>
        <v>84292.451388888891</v>
      </c>
      <c r="T1450" s="14">
        <f t="shared" si="45"/>
        <v>42146.225694444445</v>
      </c>
    </row>
    <row r="1451" spans="1:20" ht="72" hidden="1" x14ac:dyDescent="0.6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>(Table1[[#This Row],[pledged]]/Table1[[#This Row],[goal]])*100</f>
        <v>0</v>
      </c>
      <c r="P1451" s="9" t="e">
        <f>Table1[[#This Row],[pledged]]/Table1[[#This Row],[backers_count]]</f>
        <v>#DIV/0!</v>
      </c>
      <c r="Q1451" s="4" t="str">
        <f>MID(Table1[[#This Row],[Category and Sub-Category]],SEARCH("/", N1451) +1, 20)</f>
        <v>translations</v>
      </c>
      <c r="R1451" s="4" t="str">
        <f t="shared" si="44"/>
        <v>publishing</v>
      </c>
      <c r="S1451" s="14">
        <f>Table1[[#This Row],[Date Ended Conversion]]+Table1[[#This Row],[Date Ended Conversion]]</f>
        <v>84269.622800925921</v>
      </c>
      <c r="T1451" s="14">
        <f t="shared" si="45"/>
        <v>42134.811400462961</v>
      </c>
    </row>
    <row r="1452" spans="1:20" ht="72" hidden="1" x14ac:dyDescent="0.6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>(Table1[[#This Row],[pledged]]/Table1[[#This Row],[goal]])*100</f>
        <v>1E-3</v>
      </c>
      <c r="P1452" s="9">
        <f>Table1[[#This Row],[pledged]]/Table1[[#This Row],[backers_count]]</f>
        <v>1</v>
      </c>
      <c r="Q1452" s="4" t="str">
        <f>MID(Table1[[#This Row],[Category and Sub-Category]],SEARCH("/", N1452) +1, 20)</f>
        <v>translations</v>
      </c>
      <c r="R1452" s="4" t="str">
        <f t="shared" si="44"/>
        <v>publishing</v>
      </c>
      <c r="S1452" s="14">
        <f>Table1[[#This Row],[Date Ended Conversion]]+Table1[[#This Row],[Date Ended Conversion]]</f>
        <v>84840.342523148138</v>
      </c>
      <c r="T1452" s="14">
        <f t="shared" si="45"/>
        <v>42420.171261574069</v>
      </c>
    </row>
    <row r="1453" spans="1:20" ht="54" hidden="1" x14ac:dyDescent="0.6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>(Table1[[#This Row],[pledged]]/Table1[[#This Row],[goal]])*100</f>
        <v>1.0554089709762533E-2</v>
      </c>
      <c r="P1453" s="9">
        <f>Table1[[#This Row],[pledged]]/Table1[[#This Row],[backers_count]]</f>
        <v>1</v>
      </c>
      <c r="Q1453" s="4" t="str">
        <f>MID(Table1[[#This Row],[Category and Sub-Category]],SEARCH("/", N1453) +1, 20)</f>
        <v>translations</v>
      </c>
      <c r="R1453" s="4" t="str">
        <f t="shared" si="44"/>
        <v>publishing</v>
      </c>
      <c r="S1453" s="14">
        <f>Table1[[#This Row],[Date Ended Conversion]]+Table1[[#This Row],[Date Ended Conversion]]</f>
        <v>83924.00136574074</v>
      </c>
      <c r="T1453" s="14">
        <f t="shared" si="45"/>
        <v>41962.00068287037</v>
      </c>
    </row>
    <row r="1454" spans="1:20" ht="54" hidden="1" x14ac:dyDescent="0.6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>(Table1[[#This Row],[pledged]]/Table1[[#This Row],[goal]])*100</f>
        <v>0</v>
      </c>
      <c r="P1454" s="9" t="e">
        <f>Table1[[#This Row],[pledged]]/Table1[[#This Row],[backers_count]]</f>
        <v>#DIV/0!</v>
      </c>
      <c r="Q1454" s="4" t="str">
        <f>MID(Table1[[#This Row],[Category and Sub-Category]],SEARCH("/", N1454) +1, 20)</f>
        <v>translations</v>
      </c>
      <c r="R1454" s="4" t="str">
        <f t="shared" si="44"/>
        <v>publishing</v>
      </c>
      <c r="S1454" s="14">
        <f>Table1[[#This Row],[Date Ended Conversion]]+Table1[[#This Row],[Date Ended Conversion]]</f>
        <v>83697.406550925924</v>
      </c>
      <c r="T1454" s="14">
        <f t="shared" si="45"/>
        <v>41848.703275462962</v>
      </c>
    </row>
    <row r="1455" spans="1:20" ht="72" hidden="1" x14ac:dyDescent="0.6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>(Table1[[#This Row],[pledged]]/Table1[[#This Row],[goal]])*100</f>
        <v>0</v>
      </c>
      <c r="P1455" s="9" t="e">
        <f>Table1[[#This Row],[pledged]]/Table1[[#This Row],[backers_count]]</f>
        <v>#DIV/0!</v>
      </c>
      <c r="Q1455" s="4" t="str">
        <f>MID(Table1[[#This Row],[Category and Sub-Category]],SEARCH("/", N1455) +1, 20)</f>
        <v>translations</v>
      </c>
      <c r="R1455" s="4" t="str">
        <f t="shared" si="44"/>
        <v>publishing</v>
      </c>
      <c r="S1455" s="14">
        <f>Table1[[#This Row],[Date Ended Conversion]]+Table1[[#This Row],[Date Ended Conversion]]</f>
        <v>85681.308958333335</v>
      </c>
      <c r="T1455" s="14">
        <f t="shared" si="45"/>
        <v>42840.654479166667</v>
      </c>
    </row>
    <row r="1456" spans="1:20" ht="72" hidden="1" x14ac:dyDescent="0.6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>(Table1[[#This Row],[pledged]]/Table1[[#This Row],[goal]])*100</f>
        <v>0.85714285714285721</v>
      </c>
      <c r="P1456" s="9">
        <f>Table1[[#This Row],[pledged]]/Table1[[#This Row],[backers_count]]</f>
        <v>15</v>
      </c>
      <c r="Q1456" s="4" t="str">
        <f>MID(Table1[[#This Row],[Category and Sub-Category]],SEARCH("/", N1456) +1, 20)</f>
        <v>translations</v>
      </c>
      <c r="R1456" s="4" t="str">
        <f t="shared" si="44"/>
        <v>publishing</v>
      </c>
      <c r="S1456" s="14">
        <f>Table1[[#This Row],[Date Ended Conversion]]+Table1[[#This Row],[Date Ended Conversion]]</f>
        <v>84969.83194444445</v>
      </c>
      <c r="T1456" s="14">
        <f t="shared" si="45"/>
        <v>42484.915972222225</v>
      </c>
    </row>
    <row r="1457" spans="1:20" ht="72" hidden="1" x14ac:dyDescent="0.6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>(Table1[[#This Row],[pledged]]/Table1[[#This Row],[goal]])*100</f>
        <v>10.5</v>
      </c>
      <c r="P1457" s="9">
        <f>Table1[[#This Row],[pledged]]/Table1[[#This Row],[backers_count]]</f>
        <v>225</v>
      </c>
      <c r="Q1457" s="4" t="str">
        <f>MID(Table1[[#This Row],[Category and Sub-Category]],SEARCH("/", N1457) +1, 20)</f>
        <v>translations</v>
      </c>
      <c r="R1457" s="4" t="str">
        <f t="shared" si="44"/>
        <v>publishing</v>
      </c>
      <c r="S1457" s="14">
        <f>Table1[[#This Row],[Date Ended Conversion]]+Table1[[#This Row],[Date Ended Conversion]]</f>
        <v>83775.137499999997</v>
      </c>
      <c r="T1457" s="14">
        <f t="shared" si="45"/>
        <v>41887.568749999999</v>
      </c>
    </row>
    <row r="1458" spans="1:20" ht="36" hidden="1" x14ac:dyDescent="0.6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>(Table1[[#This Row],[pledged]]/Table1[[#This Row],[goal]])*100</f>
        <v>2.9000000000000004</v>
      </c>
      <c r="P1458" s="9">
        <f>Table1[[#This Row],[pledged]]/Table1[[#This Row],[backers_count]]</f>
        <v>48.333333333333336</v>
      </c>
      <c r="Q1458" s="4" t="str">
        <f>MID(Table1[[#This Row],[Category and Sub-Category]],SEARCH("/", N1458) +1, 20)</f>
        <v>translations</v>
      </c>
      <c r="R1458" s="4" t="str">
        <f t="shared" si="44"/>
        <v>publishing</v>
      </c>
      <c r="S1458" s="14">
        <f>Table1[[#This Row],[Date Ended Conversion]]+Table1[[#This Row],[Date Ended Conversion]]</f>
        <v>85477.337152777778</v>
      </c>
      <c r="T1458" s="14">
        <f t="shared" si="45"/>
        <v>42738.668576388889</v>
      </c>
    </row>
    <row r="1459" spans="1:20" ht="36" hidden="1" x14ac:dyDescent="0.6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>(Table1[[#This Row],[pledged]]/Table1[[#This Row],[goal]])*100</f>
        <v>0</v>
      </c>
      <c r="P1459" s="9" t="e">
        <f>Table1[[#This Row],[pledged]]/Table1[[#This Row],[backers_count]]</f>
        <v>#DIV/0!</v>
      </c>
      <c r="Q1459" s="4" t="str">
        <f>MID(Table1[[#This Row],[Category and Sub-Category]],SEARCH("/", N1459) +1, 20)</f>
        <v>translations</v>
      </c>
      <c r="R1459" s="4" t="str">
        <f t="shared" si="44"/>
        <v>publishing</v>
      </c>
      <c r="S1459" s="14">
        <f>Table1[[#This Row],[Date Ended Conversion]]+Table1[[#This Row],[Date Ended Conversion]]</f>
        <v>84639.876018518524</v>
      </c>
      <c r="T1459" s="14">
        <f t="shared" si="45"/>
        <v>42319.938009259262</v>
      </c>
    </row>
    <row r="1460" spans="1:20" ht="72" hidden="1" x14ac:dyDescent="0.6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>(Table1[[#This Row],[pledged]]/Table1[[#This Row],[goal]])*100</f>
        <v>0</v>
      </c>
      <c r="P1460" s="9" t="e">
        <f>Table1[[#This Row],[pledged]]/Table1[[#This Row],[backers_count]]</f>
        <v>#DIV/0!</v>
      </c>
      <c r="Q1460" s="4" t="str">
        <f>MID(Table1[[#This Row],[Category and Sub-Category]],SEARCH("/", N1460) +1, 20)</f>
        <v>translations</v>
      </c>
      <c r="R1460" s="4" t="str">
        <f t="shared" si="44"/>
        <v>publishing</v>
      </c>
      <c r="S1460" s="14">
        <f>Table1[[#This Row],[Date Ended Conversion]]+Table1[[#This Row],[Date Ended Conversion]]</f>
        <v>83724.333333333328</v>
      </c>
      <c r="T1460" s="14">
        <f t="shared" si="45"/>
        <v>41862.166666666664</v>
      </c>
    </row>
    <row r="1461" spans="1:20" ht="72" hidden="1" x14ac:dyDescent="0.6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>(Table1[[#This Row],[pledged]]/Table1[[#This Row],[goal]])*100</f>
        <v>0</v>
      </c>
      <c r="P1461" s="9" t="e">
        <f>Table1[[#This Row],[pledged]]/Table1[[#This Row],[backers_count]]</f>
        <v>#DIV/0!</v>
      </c>
      <c r="Q1461" s="4" t="str">
        <f>MID(Table1[[#This Row],[Category and Sub-Category]],SEARCH("/", N1461) +1, 20)</f>
        <v>translations</v>
      </c>
      <c r="R1461" s="4" t="str">
        <f t="shared" si="44"/>
        <v>publishing</v>
      </c>
      <c r="S1461" s="14">
        <f>Table1[[#This Row],[Date Ended Conversion]]+Table1[[#This Row],[Date Ended Conversion]]</f>
        <v>84681.451388888891</v>
      </c>
      <c r="T1461" s="14">
        <f t="shared" si="45"/>
        <v>42340.725694444445</v>
      </c>
    </row>
    <row r="1462" spans="1:20" ht="54" hidden="1" x14ac:dyDescent="0.6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>(Table1[[#This Row],[pledged]]/Table1[[#This Row],[goal]])*100</f>
        <v>0</v>
      </c>
      <c r="P1462" s="9" t="e">
        <f>Table1[[#This Row],[pledged]]/Table1[[#This Row],[backers_count]]</f>
        <v>#DIV/0!</v>
      </c>
      <c r="Q1462" s="4" t="str">
        <f>MID(Table1[[#This Row],[Category and Sub-Category]],SEARCH("/", N1462) +1, 20)</f>
        <v>translations</v>
      </c>
      <c r="R1462" s="4" t="str">
        <f t="shared" si="44"/>
        <v>publishing</v>
      </c>
      <c r="S1462" s="14">
        <f>Table1[[#This Row],[Date Ended Conversion]]+Table1[[#This Row],[Date Ended Conversion]]</f>
        <v>83947.979166666657</v>
      </c>
      <c r="T1462" s="14">
        <f t="shared" si="45"/>
        <v>41973.989583333328</v>
      </c>
    </row>
    <row r="1463" spans="1:20" ht="54" hidden="1" x14ac:dyDescent="0.6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>(Table1[[#This Row],[pledged]]/Table1[[#This Row],[goal]])*100</f>
        <v>101.24459999999999</v>
      </c>
      <c r="P1463" s="9">
        <f>Table1[[#This Row],[pledged]]/Table1[[#This Row],[backers_count]]</f>
        <v>44.66673529411765</v>
      </c>
      <c r="Q1463" s="4" t="str">
        <f>MID(Table1[[#This Row],[Category and Sub-Category]],SEARCH("/", N1463) +1, 20)</f>
        <v>radio &amp; podcasts</v>
      </c>
      <c r="R1463" s="4" t="str">
        <f t="shared" si="44"/>
        <v>publishing</v>
      </c>
      <c r="S1463" s="14">
        <f>Table1[[#This Row],[Date Ended Conversion]]+Table1[[#This Row],[Date Ended Conversion]]</f>
        <v>83866</v>
      </c>
      <c r="T1463" s="14">
        <f t="shared" si="45"/>
        <v>41933</v>
      </c>
    </row>
    <row r="1464" spans="1:20" ht="54" hidden="1" x14ac:dyDescent="0.6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>(Table1[[#This Row],[pledged]]/Table1[[#This Row],[goal]])*100</f>
        <v>108.5175</v>
      </c>
      <c r="P1464" s="9">
        <f>Table1[[#This Row],[pledged]]/Table1[[#This Row],[backers_count]]</f>
        <v>28.937999999999999</v>
      </c>
      <c r="Q1464" s="4" t="str">
        <f>MID(Table1[[#This Row],[Category and Sub-Category]],SEARCH("/", N1464) +1, 20)</f>
        <v>radio &amp; podcasts</v>
      </c>
      <c r="R1464" s="4" t="str">
        <f t="shared" si="44"/>
        <v>publishing</v>
      </c>
      <c r="S1464" s="14">
        <f>Table1[[#This Row],[Date Ended Conversion]]+Table1[[#This Row],[Date Ended Conversion]]</f>
        <v>82749.325717592597</v>
      </c>
      <c r="T1464" s="14">
        <f t="shared" si="45"/>
        <v>41374.662858796299</v>
      </c>
    </row>
    <row r="1465" spans="1:20" ht="72" hidden="1" x14ac:dyDescent="0.6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>(Table1[[#This Row],[pledged]]/Table1[[#This Row],[goal]])*100</f>
        <v>147.66666666666666</v>
      </c>
      <c r="P1465" s="9">
        <f>Table1[[#This Row],[pledged]]/Table1[[#This Row],[backers_count]]</f>
        <v>35.44</v>
      </c>
      <c r="Q1465" s="4" t="str">
        <f>MID(Table1[[#This Row],[Category and Sub-Category]],SEARCH("/", N1465) +1, 20)</f>
        <v>radio &amp; podcasts</v>
      </c>
      <c r="R1465" s="4" t="str">
        <f t="shared" si="44"/>
        <v>publishing</v>
      </c>
      <c r="S1465" s="14">
        <f>Table1[[#This Row],[Date Ended Conversion]]+Table1[[#This Row],[Date Ended Conversion]]</f>
        <v>82743.739305555559</v>
      </c>
      <c r="T1465" s="14">
        <f t="shared" si="45"/>
        <v>41371.869652777779</v>
      </c>
    </row>
    <row r="1466" spans="1:20" ht="18" hidden="1" x14ac:dyDescent="0.6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>(Table1[[#This Row],[pledged]]/Table1[[#This Row],[goal]])*100</f>
        <v>163.19999999999999</v>
      </c>
      <c r="P1466" s="9">
        <f>Table1[[#This Row],[pledged]]/Table1[[#This Row],[backers_count]]</f>
        <v>34.871794871794869</v>
      </c>
      <c r="Q1466" s="4" t="str">
        <f>MID(Table1[[#This Row],[Category and Sub-Category]],SEARCH("/", N1466) +1, 20)</f>
        <v>radio &amp; podcasts</v>
      </c>
      <c r="R1466" s="4" t="str">
        <f t="shared" si="44"/>
        <v>publishing</v>
      </c>
      <c r="S1466" s="14">
        <f>Table1[[#This Row],[Date Ended Conversion]]+Table1[[#This Row],[Date Ended Conversion]]</f>
        <v>82643.323101851856</v>
      </c>
      <c r="T1466" s="14">
        <f t="shared" si="45"/>
        <v>41321.661550925928</v>
      </c>
    </row>
    <row r="1467" spans="1:20" ht="72" hidden="1" x14ac:dyDescent="0.6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>(Table1[[#This Row],[pledged]]/Table1[[#This Row],[goal]])*100</f>
        <v>456.41449999999998</v>
      </c>
      <c r="P1467" s="9">
        <f>Table1[[#This Row],[pledged]]/Table1[[#This Row],[backers_count]]</f>
        <v>52.622732513451197</v>
      </c>
      <c r="Q1467" s="4" t="str">
        <f>MID(Table1[[#This Row],[Category and Sub-Category]],SEARCH("/", N1467) +1, 20)</f>
        <v>radio &amp; podcasts</v>
      </c>
      <c r="R1467" s="4" t="str">
        <f t="shared" si="44"/>
        <v>publishing</v>
      </c>
      <c r="S1467" s="14">
        <f>Table1[[#This Row],[Date Ended Conversion]]+Table1[[#This Row],[Date Ended Conversion]]</f>
        <v>81980.25</v>
      </c>
      <c r="T1467" s="14">
        <f t="shared" si="45"/>
        <v>40990.125</v>
      </c>
    </row>
    <row r="1468" spans="1:20" ht="72" hidden="1" x14ac:dyDescent="0.6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>(Table1[[#This Row],[pledged]]/Table1[[#This Row],[goal]])*100</f>
        <v>107.87731249999999</v>
      </c>
      <c r="P1468" s="9">
        <f>Table1[[#This Row],[pledged]]/Table1[[#This Row],[backers_count]]</f>
        <v>69.598266129032254</v>
      </c>
      <c r="Q1468" s="4" t="str">
        <f>MID(Table1[[#This Row],[Category and Sub-Category]],SEARCH("/", N1468) +1, 20)</f>
        <v>radio &amp; podcasts</v>
      </c>
      <c r="R1468" s="4" t="str">
        <f t="shared" si="44"/>
        <v>publishing</v>
      </c>
      <c r="S1468" s="14">
        <f>Table1[[#This Row],[Date Ended Conversion]]+Table1[[#This Row],[Date Ended Conversion]]</f>
        <v>84762.416666666657</v>
      </c>
      <c r="T1468" s="14">
        <f t="shared" si="45"/>
        <v>42381.208333333328</v>
      </c>
    </row>
    <row r="1469" spans="1:20" ht="54" hidden="1" x14ac:dyDescent="0.6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>(Table1[[#This Row],[pledged]]/Table1[[#This Row],[goal]])*100</f>
        <v>115.08</v>
      </c>
      <c r="P1469" s="9">
        <f>Table1[[#This Row],[pledged]]/Table1[[#This Row],[backers_count]]</f>
        <v>76.72</v>
      </c>
      <c r="Q1469" s="4" t="str">
        <f>MID(Table1[[#This Row],[Category and Sub-Category]],SEARCH("/", N1469) +1, 20)</f>
        <v>radio &amp; podcasts</v>
      </c>
      <c r="R1469" s="4" t="str">
        <f t="shared" si="44"/>
        <v>publishing</v>
      </c>
      <c r="S1469" s="14">
        <f>Table1[[#This Row],[Date Ended Conversion]]+Table1[[#This Row],[Date Ended Conversion]]</f>
        <v>81987.520486111112</v>
      </c>
      <c r="T1469" s="14">
        <f t="shared" si="45"/>
        <v>40993.760243055556</v>
      </c>
    </row>
    <row r="1470" spans="1:20" ht="72" hidden="1" x14ac:dyDescent="0.6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>(Table1[[#This Row],[pledged]]/Table1[[#This Row],[goal]])*100</f>
        <v>102.36842105263158</v>
      </c>
      <c r="P1470" s="9">
        <f>Table1[[#This Row],[pledged]]/Table1[[#This Row],[backers_count]]</f>
        <v>33.191126279863482</v>
      </c>
      <c r="Q1470" s="4" t="str">
        <f>MID(Table1[[#This Row],[Category and Sub-Category]],SEARCH("/", N1470) +1, 20)</f>
        <v>radio &amp; podcasts</v>
      </c>
      <c r="R1470" s="4" t="str">
        <f t="shared" si="44"/>
        <v>publishing</v>
      </c>
      <c r="S1470" s="14">
        <f>Table1[[#This Row],[Date Ended Conversion]]+Table1[[#This Row],[Date Ended Conversion]]</f>
        <v>81412.028912037043</v>
      </c>
      <c r="T1470" s="14">
        <f t="shared" si="45"/>
        <v>40706.014456018522</v>
      </c>
    </row>
    <row r="1471" spans="1:20" ht="54" hidden="1" x14ac:dyDescent="0.6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>(Table1[[#This Row],[pledged]]/Table1[[#This Row],[goal]])*100</f>
        <v>108.42485875706214</v>
      </c>
      <c r="P1471" s="9">
        <f>Table1[[#This Row],[pledged]]/Table1[[#This Row],[backers_count]]</f>
        <v>149.46417445482865</v>
      </c>
      <c r="Q1471" s="4" t="str">
        <f>MID(Table1[[#This Row],[Category and Sub-Category]],SEARCH("/", N1471) +1, 20)</f>
        <v>radio &amp; podcasts</v>
      </c>
      <c r="R1471" s="4" t="str">
        <f t="shared" si="44"/>
        <v>publishing</v>
      </c>
      <c r="S1471" s="14">
        <f>Table1[[#This Row],[Date Ended Conversion]]+Table1[[#This Row],[Date Ended Conversion]]</f>
        <v>82641.196967592594</v>
      </c>
      <c r="T1471" s="14">
        <f t="shared" si="45"/>
        <v>41320.598483796297</v>
      </c>
    </row>
    <row r="1472" spans="1:20" ht="72" hidden="1" x14ac:dyDescent="0.6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>(Table1[[#This Row],[pledged]]/Table1[[#This Row],[goal]])*100</f>
        <v>125.13333333333334</v>
      </c>
      <c r="P1472" s="9">
        <f>Table1[[#This Row],[pledged]]/Table1[[#This Row],[backers_count]]</f>
        <v>23.172839506172838</v>
      </c>
      <c r="Q1472" s="4" t="str">
        <f>MID(Table1[[#This Row],[Category and Sub-Category]],SEARCH("/", N1472) +1, 20)</f>
        <v>radio &amp; podcasts</v>
      </c>
      <c r="R1472" s="4" t="str">
        <f t="shared" si="44"/>
        <v>publishing</v>
      </c>
      <c r="S1472" s="14">
        <f>Table1[[#This Row],[Date Ended Conversion]]+Table1[[#This Row],[Date Ended Conversion]]</f>
        <v>82543.654236111106</v>
      </c>
      <c r="T1472" s="14">
        <f t="shared" si="45"/>
        <v>41271.827118055553</v>
      </c>
    </row>
    <row r="1473" spans="1:20" ht="72" hidden="1" x14ac:dyDescent="0.6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>(Table1[[#This Row],[pledged]]/Table1[[#This Row],[goal]])*100</f>
        <v>103.840625</v>
      </c>
      <c r="P1473" s="9">
        <f>Table1[[#This Row],[pledged]]/Table1[[#This Row],[backers_count]]</f>
        <v>96.877551020408163</v>
      </c>
      <c r="Q1473" s="4" t="str">
        <f>MID(Table1[[#This Row],[Category and Sub-Category]],SEARCH("/", N1473) +1, 20)</f>
        <v>radio &amp; podcasts</v>
      </c>
      <c r="R1473" s="4" t="str">
        <f t="shared" si="44"/>
        <v>publishing</v>
      </c>
      <c r="S1473" s="14">
        <f>Table1[[#This Row],[Date Ended Conversion]]+Table1[[#This Row],[Date Ended Conversion]]</f>
        <v>84207.915138888886</v>
      </c>
      <c r="T1473" s="14">
        <f t="shared" si="45"/>
        <v>42103.957569444443</v>
      </c>
    </row>
    <row r="1474" spans="1:20" ht="72" hidden="1" x14ac:dyDescent="0.6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>(Table1[[#This Row],[pledged]]/Table1[[#This Row],[goal]])*100</f>
        <v>138.70400000000001</v>
      </c>
      <c r="P1474" s="9">
        <f>Table1[[#This Row],[pledged]]/Table1[[#This Row],[backers_count]]</f>
        <v>103.20238095238095</v>
      </c>
      <c r="Q1474" s="4" t="str">
        <f>MID(Table1[[#This Row],[Category and Sub-Category]],SEARCH("/", N1474) +1, 20)</f>
        <v>radio &amp; podcasts</v>
      </c>
      <c r="R1474" s="4" t="str">
        <f t="shared" ref="R1474:R1537" si="46">LEFT(N1474,FIND("/",N1474,1)-1)</f>
        <v>publishing</v>
      </c>
      <c r="S1474" s="14">
        <f>Table1[[#This Row],[Date Ended Conversion]]+Table1[[#This Row],[Date Ended Conversion]]</f>
        <v>83127.085717592592</v>
      </c>
      <c r="T1474" s="14">
        <f t="shared" ref="T1474:T1537" si="47">(((I1474/60)/60)/24)+DATE(1970,1,1)</f>
        <v>41563.542858796296</v>
      </c>
    </row>
    <row r="1475" spans="1:20" ht="18" hidden="1" x14ac:dyDescent="0.6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>(Table1[[#This Row],[pledged]]/Table1[[#This Row],[goal]])*100</f>
        <v>120.51600000000001</v>
      </c>
      <c r="P1475" s="9">
        <f>Table1[[#This Row],[pledged]]/Table1[[#This Row],[backers_count]]</f>
        <v>38.462553191489363</v>
      </c>
      <c r="Q1475" s="4" t="str">
        <f>MID(Table1[[#This Row],[Category and Sub-Category]],SEARCH("/", N1475) +1, 20)</f>
        <v>radio &amp; podcasts</v>
      </c>
      <c r="R1475" s="4" t="str">
        <f t="shared" si="46"/>
        <v>publishing</v>
      </c>
      <c r="S1475" s="14">
        <f>Table1[[#This Row],[Date Ended Conversion]]+Table1[[#This Row],[Date Ended Conversion]]</f>
        <v>81939.959236111114</v>
      </c>
      <c r="T1475" s="14">
        <f t="shared" si="47"/>
        <v>40969.979618055557</v>
      </c>
    </row>
    <row r="1476" spans="1:20" ht="72" hidden="1" x14ac:dyDescent="0.6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>(Table1[[#This Row],[pledged]]/Table1[[#This Row],[goal]])*100</f>
        <v>112.26666666666667</v>
      </c>
      <c r="P1476" s="9">
        <f>Table1[[#This Row],[pledged]]/Table1[[#This Row],[backers_count]]</f>
        <v>44.315789473684212</v>
      </c>
      <c r="Q1476" s="4" t="str">
        <f>MID(Table1[[#This Row],[Category and Sub-Category]],SEARCH("/", N1476) +1, 20)</f>
        <v>radio &amp; podcasts</v>
      </c>
      <c r="R1476" s="4" t="str">
        <f t="shared" si="46"/>
        <v>publishing</v>
      </c>
      <c r="S1476" s="14">
        <f>Table1[[#This Row],[Date Ended Conversion]]+Table1[[#This Row],[Date Ended Conversion]]</f>
        <v>83061.455833333326</v>
      </c>
      <c r="T1476" s="14">
        <f t="shared" si="47"/>
        <v>41530.727916666663</v>
      </c>
    </row>
    <row r="1477" spans="1:20" ht="72" hidden="1" x14ac:dyDescent="0.6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>(Table1[[#This Row],[pledged]]/Table1[[#This Row],[goal]])*100</f>
        <v>188.66966666666667</v>
      </c>
      <c r="P1477" s="9">
        <f>Table1[[#This Row],[pledged]]/Table1[[#This Row],[backers_count]]</f>
        <v>64.173356009070289</v>
      </c>
      <c r="Q1477" s="4" t="str">
        <f>MID(Table1[[#This Row],[Category and Sub-Category]],SEARCH("/", N1477) +1, 20)</f>
        <v>radio &amp; podcasts</v>
      </c>
      <c r="R1477" s="4" t="str">
        <f t="shared" si="46"/>
        <v>publishing</v>
      </c>
      <c r="S1477" s="14">
        <f>Table1[[#This Row],[Date Ended Conversion]]+Table1[[#This Row],[Date Ended Conversion]]</f>
        <v>83986.415277777778</v>
      </c>
      <c r="T1477" s="14">
        <f t="shared" si="47"/>
        <v>41993.207638888889</v>
      </c>
    </row>
    <row r="1478" spans="1:20" ht="54" hidden="1" x14ac:dyDescent="0.6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>(Table1[[#This Row],[pledged]]/Table1[[#This Row],[goal]])*100</f>
        <v>661.55466666666666</v>
      </c>
      <c r="P1478" s="9">
        <f>Table1[[#This Row],[pledged]]/Table1[[#This Row],[backers_count]]</f>
        <v>43.333275109170302</v>
      </c>
      <c r="Q1478" s="4" t="str">
        <f>MID(Table1[[#This Row],[Category and Sub-Category]],SEARCH("/", N1478) +1, 20)</f>
        <v>radio &amp; podcasts</v>
      </c>
      <c r="R1478" s="4" t="str">
        <f t="shared" si="46"/>
        <v>publishing</v>
      </c>
      <c r="S1478" s="14">
        <f>Table1[[#This Row],[Date Ended Conversion]]+Table1[[#This Row],[Date Ended Conversion]]</f>
        <v>81592.08384259259</v>
      </c>
      <c r="T1478" s="14">
        <f t="shared" si="47"/>
        <v>40796.041921296295</v>
      </c>
    </row>
    <row r="1479" spans="1:20" ht="72" hidden="1" x14ac:dyDescent="0.6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>(Table1[[#This Row],[pledged]]/Table1[[#This Row],[goal]])*100</f>
        <v>111.31</v>
      </c>
      <c r="P1479" s="9">
        <f>Table1[[#This Row],[pledged]]/Table1[[#This Row],[backers_count]]</f>
        <v>90.495934959349597</v>
      </c>
      <c r="Q1479" s="4" t="str">
        <f>MID(Table1[[#This Row],[Category and Sub-Category]],SEARCH("/", N1479) +1, 20)</f>
        <v>radio &amp; podcasts</v>
      </c>
      <c r="R1479" s="4" t="str">
        <f t="shared" si="46"/>
        <v>publishing</v>
      </c>
      <c r="S1479" s="14">
        <f>Table1[[#This Row],[Date Ended Conversion]]+Table1[[#This Row],[Date Ended Conversion]]</f>
        <v>81800.25</v>
      </c>
      <c r="T1479" s="14">
        <f t="shared" si="47"/>
        <v>40900.125</v>
      </c>
    </row>
    <row r="1480" spans="1:20" ht="72" hidden="1" x14ac:dyDescent="0.6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>(Table1[[#This Row],[pledged]]/Table1[[#This Row],[goal]])*100</f>
        <v>1181.6142199999999</v>
      </c>
      <c r="P1480" s="9">
        <f>Table1[[#This Row],[pledged]]/Table1[[#This Row],[backers_count]]</f>
        <v>29.187190495010373</v>
      </c>
      <c r="Q1480" s="4" t="str">
        <f>MID(Table1[[#This Row],[Category and Sub-Category]],SEARCH("/", N1480) +1, 20)</f>
        <v>radio &amp; podcasts</v>
      </c>
      <c r="R1480" s="4" t="str">
        <f t="shared" si="46"/>
        <v>publishing</v>
      </c>
      <c r="S1480" s="14">
        <f>Table1[[#This Row],[Date Ended Conversion]]+Table1[[#This Row],[Date Ended Conversion]]</f>
        <v>82817.743356481486</v>
      </c>
      <c r="T1480" s="14">
        <f t="shared" si="47"/>
        <v>41408.871678240743</v>
      </c>
    </row>
    <row r="1481" spans="1:20" ht="72" hidden="1" x14ac:dyDescent="0.6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>(Table1[[#This Row],[pledged]]/Table1[[#This Row],[goal]])*100</f>
        <v>137.375</v>
      </c>
      <c r="P1481" s="9">
        <f>Table1[[#This Row],[pledged]]/Table1[[#This Row],[backers_count]]</f>
        <v>30.95774647887324</v>
      </c>
      <c r="Q1481" s="4" t="str">
        <f>MID(Table1[[#This Row],[Category and Sub-Category]],SEARCH("/", N1481) +1, 20)</f>
        <v>radio &amp; podcasts</v>
      </c>
      <c r="R1481" s="4" t="str">
        <f t="shared" si="46"/>
        <v>publishing</v>
      </c>
      <c r="S1481" s="14">
        <f>Table1[[#This Row],[Date Ended Conversion]]+Table1[[#This Row],[Date Ended Conversion]]</f>
        <v>83538.33194444445</v>
      </c>
      <c r="T1481" s="14">
        <f t="shared" si="47"/>
        <v>41769.165972222225</v>
      </c>
    </row>
    <row r="1482" spans="1:20" ht="72" hidden="1" x14ac:dyDescent="0.6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>(Table1[[#This Row],[pledged]]/Table1[[#This Row],[goal]])*100</f>
        <v>117.04040000000001</v>
      </c>
      <c r="P1482" s="9">
        <f>Table1[[#This Row],[pledged]]/Table1[[#This Row],[backers_count]]</f>
        <v>92.157795275590544</v>
      </c>
      <c r="Q1482" s="4" t="str">
        <f>MID(Table1[[#This Row],[Category and Sub-Category]],SEARCH("/", N1482) +1, 20)</f>
        <v>radio &amp; podcasts</v>
      </c>
      <c r="R1482" s="4" t="str">
        <f t="shared" si="46"/>
        <v>publishing</v>
      </c>
      <c r="S1482" s="14">
        <f>Table1[[#This Row],[Date Ended Conversion]]+Table1[[#This Row],[Date Ended Conversion]]</f>
        <v>82963.416666666672</v>
      </c>
      <c r="T1482" s="14">
        <f t="shared" si="47"/>
        <v>41481.708333333336</v>
      </c>
    </row>
    <row r="1483" spans="1:20" ht="72" hidden="1" x14ac:dyDescent="0.6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>(Table1[[#This Row],[pledged]]/Table1[[#This Row],[goal]])*100</f>
        <v>2.1</v>
      </c>
      <c r="P1483" s="9">
        <f>Table1[[#This Row],[pledged]]/Table1[[#This Row],[backers_count]]</f>
        <v>17.5</v>
      </c>
      <c r="Q1483" s="4" t="str">
        <f>MID(Table1[[#This Row],[Category and Sub-Category]],SEARCH("/", N1483) +1, 20)</f>
        <v>fiction</v>
      </c>
      <c r="R1483" s="4" t="str">
        <f t="shared" si="46"/>
        <v>publishing</v>
      </c>
      <c r="S1483" s="14">
        <f>Table1[[#This Row],[Date Ended Conversion]]+Table1[[#This Row],[Date Ended Conversion]]</f>
        <v>83161.845949074079</v>
      </c>
      <c r="T1483" s="14">
        <f t="shared" si="47"/>
        <v>41580.922974537039</v>
      </c>
    </row>
    <row r="1484" spans="1:20" ht="72" hidden="1" x14ac:dyDescent="0.6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>(Table1[[#This Row],[pledged]]/Table1[[#This Row],[goal]])*100</f>
        <v>0.1</v>
      </c>
      <c r="P1484" s="9">
        <f>Table1[[#This Row],[pledged]]/Table1[[#This Row],[backers_count]]</f>
        <v>5</v>
      </c>
      <c r="Q1484" s="4" t="str">
        <f>MID(Table1[[#This Row],[Category and Sub-Category]],SEARCH("/", N1484) +1, 20)</f>
        <v>fiction</v>
      </c>
      <c r="R1484" s="4" t="str">
        <f t="shared" si="46"/>
        <v>publishing</v>
      </c>
      <c r="S1484" s="14">
        <f>Table1[[#This Row],[Date Ended Conversion]]+Table1[[#This Row],[Date Ended Conversion]]</f>
        <v>82318.65416666666</v>
      </c>
      <c r="T1484" s="14">
        <f t="shared" si="47"/>
        <v>41159.32708333333</v>
      </c>
    </row>
    <row r="1485" spans="1:20" ht="72" hidden="1" x14ac:dyDescent="0.6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>(Table1[[#This Row],[pledged]]/Table1[[#This Row],[goal]])*100</f>
        <v>0.7142857142857143</v>
      </c>
      <c r="P1485" s="9">
        <f>Table1[[#This Row],[pledged]]/Table1[[#This Row],[backers_count]]</f>
        <v>25</v>
      </c>
      <c r="Q1485" s="4" t="str">
        <f>MID(Table1[[#This Row],[Category and Sub-Category]],SEARCH("/", N1485) +1, 20)</f>
        <v>fiction</v>
      </c>
      <c r="R1485" s="4" t="str">
        <f t="shared" si="46"/>
        <v>publishing</v>
      </c>
      <c r="S1485" s="14">
        <f>Table1[[#This Row],[Date Ended Conversion]]+Table1[[#This Row],[Date Ended Conversion]]</f>
        <v>85146.385995370365</v>
      </c>
      <c r="T1485" s="14">
        <f t="shared" si="47"/>
        <v>42573.192997685182</v>
      </c>
    </row>
    <row r="1486" spans="1:20" ht="36" hidden="1" x14ac:dyDescent="0.6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>(Table1[[#This Row],[pledged]]/Table1[[#This Row],[goal]])*100</f>
        <v>0</v>
      </c>
      <c r="P1486" s="9" t="e">
        <f>Table1[[#This Row],[pledged]]/Table1[[#This Row],[backers_count]]</f>
        <v>#DIV/0!</v>
      </c>
      <c r="Q1486" s="4" t="str">
        <f>MID(Table1[[#This Row],[Category and Sub-Category]],SEARCH("/", N1486) +1, 20)</f>
        <v>fiction</v>
      </c>
      <c r="R1486" s="4" t="str">
        <f t="shared" si="46"/>
        <v>publishing</v>
      </c>
      <c r="S1486" s="14">
        <f>Table1[[#This Row],[Date Ended Conversion]]+Table1[[#This Row],[Date Ended Conversion]]</f>
        <v>82223.237500000003</v>
      </c>
      <c r="T1486" s="14">
        <f t="shared" si="47"/>
        <v>41111.618750000001</v>
      </c>
    </row>
    <row r="1487" spans="1:20" ht="72" hidden="1" x14ac:dyDescent="0.6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>(Table1[[#This Row],[pledged]]/Table1[[#This Row],[goal]])*100</f>
        <v>2.2388059701492535</v>
      </c>
      <c r="P1487" s="9">
        <f>Table1[[#This Row],[pledged]]/Table1[[#This Row],[backers_count]]</f>
        <v>50</v>
      </c>
      <c r="Q1487" s="4" t="str">
        <f>MID(Table1[[#This Row],[Category and Sub-Category]],SEARCH("/", N1487) +1, 20)</f>
        <v>fiction</v>
      </c>
      <c r="R1487" s="4" t="str">
        <f t="shared" si="46"/>
        <v>publishing</v>
      </c>
      <c r="S1487" s="14">
        <f>Table1[[#This Row],[Date Ended Conversion]]+Table1[[#This Row],[Date Ended Conversion]]</f>
        <v>84351.591967592598</v>
      </c>
      <c r="T1487" s="14">
        <f t="shared" si="47"/>
        <v>42175.795983796299</v>
      </c>
    </row>
    <row r="1488" spans="1:20" ht="72" hidden="1" x14ac:dyDescent="0.6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>(Table1[[#This Row],[pledged]]/Table1[[#This Row],[goal]])*100</f>
        <v>0.24</v>
      </c>
      <c r="P1488" s="9">
        <f>Table1[[#This Row],[pledged]]/Table1[[#This Row],[backers_count]]</f>
        <v>16</v>
      </c>
      <c r="Q1488" s="4" t="str">
        <f>MID(Table1[[#This Row],[Category and Sub-Category]],SEARCH("/", N1488) +1, 20)</f>
        <v>fiction</v>
      </c>
      <c r="R1488" s="4" t="str">
        <f t="shared" si="46"/>
        <v>publishing</v>
      </c>
      <c r="S1488" s="14">
        <f>Table1[[#This Row],[Date Ended Conversion]]+Table1[[#This Row],[Date Ended Conversion]]</f>
        <v>84124.337060185178</v>
      </c>
      <c r="T1488" s="14">
        <f t="shared" si="47"/>
        <v>42062.168530092589</v>
      </c>
    </row>
    <row r="1489" spans="1:20" ht="72" hidden="1" x14ac:dyDescent="0.6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>(Table1[[#This Row],[pledged]]/Table1[[#This Row],[goal]])*100</f>
        <v>0</v>
      </c>
      <c r="P1489" s="9" t="e">
        <f>Table1[[#This Row],[pledged]]/Table1[[#This Row],[backers_count]]</f>
        <v>#DIV/0!</v>
      </c>
      <c r="Q1489" s="4" t="str">
        <f>MID(Table1[[#This Row],[Category and Sub-Category]],SEARCH("/", N1489) +1, 20)</f>
        <v>fiction</v>
      </c>
      <c r="R1489" s="4" t="str">
        <f t="shared" si="46"/>
        <v>publishing</v>
      </c>
      <c r="S1489" s="14">
        <f>Table1[[#This Row],[Date Ended Conversion]]+Table1[[#This Row],[Date Ended Conversion]]</f>
        <v>85169.834976851853</v>
      </c>
      <c r="T1489" s="14">
        <f t="shared" si="47"/>
        <v>42584.917488425926</v>
      </c>
    </row>
    <row r="1490" spans="1:20" ht="54" hidden="1" x14ac:dyDescent="0.6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>(Table1[[#This Row],[pledged]]/Table1[[#This Row],[goal]])*100</f>
        <v>2.4</v>
      </c>
      <c r="P1490" s="9">
        <f>Table1[[#This Row],[pledged]]/Table1[[#This Row],[backers_count]]</f>
        <v>60</v>
      </c>
      <c r="Q1490" s="4" t="str">
        <f>MID(Table1[[#This Row],[Category and Sub-Category]],SEARCH("/", N1490) +1, 20)</f>
        <v>fiction</v>
      </c>
      <c r="R1490" s="4" t="str">
        <f t="shared" si="46"/>
        <v>publishing</v>
      </c>
      <c r="S1490" s="14">
        <f>Table1[[#This Row],[Date Ended Conversion]]+Table1[[#This Row],[Date Ended Conversion]]</f>
        <v>83289.126388888893</v>
      </c>
      <c r="T1490" s="14">
        <f t="shared" si="47"/>
        <v>41644.563194444447</v>
      </c>
    </row>
    <row r="1491" spans="1:20" ht="72" hidden="1" x14ac:dyDescent="0.6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>(Table1[[#This Row],[pledged]]/Table1[[#This Row],[goal]])*100</f>
        <v>0</v>
      </c>
      <c r="P1491" s="9" t="e">
        <f>Table1[[#This Row],[pledged]]/Table1[[#This Row],[backers_count]]</f>
        <v>#DIV/0!</v>
      </c>
      <c r="Q1491" s="4" t="str">
        <f>MID(Table1[[#This Row],[Category and Sub-Category]],SEARCH("/", N1491) +1, 20)</f>
        <v>fiction</v>
      </c>
      <c r="R1491" s="4" t="str">
        <f t="shared" si="46"/>
        <v>publishing</v>
      </c>
      <c r="S1491" s="14">
        <f>Table1[[#This Row],[Date Ended Conversion]]+Table1[[#This Row],[Date Ended Conversion]]</f>
        <v>82457.306759259256</v>
      </c>
      <c r="T1491" s="14">
        <f t="shared" si="47"/>
        <v>41228.653379629628</v>
      </c>
    </row>
    <row r="1492" spans="1:20" ht="72" hidden="1" x14ac:dyDescent="0.6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>(Table1[[#This Row],[pledged]]/Table1[[#This Row],[goal]])*100</f>
        <v>30.862068965517242</v>
      </c>
      <c r="P1492" s="9">
        <f>Table1[[#This Row],[pledged]]/Table1[[#This Row],[backers_count]]</f>
        <v>47.10526315789474</v>
      </c>
      <c r="Q1492" s="4" t="str">
        <f>MID(Table1[[#This Row],[Category and Sub-Category]],SEARCH("/", N1492) +1, 20)</f>
        <v>fiction</v>
      </c>
      <c r="R1492" s="4" t="str">
        <f t="shared" si="46"/>
        <v>publishing</v>
      </c>
      <c r="S1492" s="14">
        <f>Table1[[#This Row],[Date Ended Conversion]]+Table1[[#This Row],[Date Ended Conversion]]</f>
        <v>83099.122083333335</v>
      </c>
      <c r="T1492" s="14">
        <f t="shared" si="47"/>
        <v>41549.561041666668</v>
      </c>
    </row>
    <row r="1493" spans="1:20" ht="54" hidden="1" x14ac:dyDescent="0.6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>(Table1[[#This Row],[pledged]]/Table1[[#This Row],[goal]])*100</f>
        <v>8.3333333333333321</v>
      </c>
      <c r="P1493" s="9">
        <f>Table1[[#This Row],[pledged]]/Table1[[#This Row],[backers_count]]</f>
        <v>100</v>
      </c>
      <c r="Q1493" s="4" t="str">
        <f>MID(Table1[[#This Row],[Category and Sub-Category]],SEARCH("/", N1493) +1, 20)</f>
        <v>fiction</v>
      </c>
      <c r="R1493" s="4" t="str">
        <f t="shared" si="46"/>
        <v>publishing</v>
      </c>
      <c r="S1493" s="14">
        <f>Table1[[#This Row],[Date Ended Conversion]]+Table1[[#This Row],[Date Ended Conversion]]</f>
        <v>84101.302777777775</v>
      </c>
      <c r="T1493" s="14">
        <f t="shared" si="47"/>
        <v>42050.651388888888</v>
      </c>
    </row>
    <row r="1494" spans="1:20" ht="72" hidden="1" x14ac:dyDescent="0.6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>(Table1[[#This Row],[pledged]]/Table1[[#This Row],[goal]])*100</f>
        <v>0.75</v>
      </c>
      <c r="P1494" s="9">
        <f>Table1[[#This Row],[pledged]]/Table1[[#This Row],[backers_count]]</f>
        <v>15</v>
      </c>
      <c r="Q1494" s="4" t="str">
        <f>MID(Table1[[#This Row],[Category and Sub-Category]],SEARCH("/", N1494) +1, 20)</f>
        <v>fiction</v>
      </c>
      <c r="R1494" s="4" t="str">
        <f t="shared" si="46"/>
        <v>publishing</v>
      </c>
      <c r="S1494" s="14">
        <f>Table1[[#This Row],[Date Ended Conversion]]+Table1[[#This Row],[Date Ended Conversion]]</f>
        <v>81425.769583333342</v>
      </c>
      <c r="T1494" s="14">
        <f t="shared" si="47"/>
        <v>40712.884791666671</v>
      </c>
    </row>
    <row r="1495" spans="1:20" ht="72" hidden="1" x14ac:dyDescent="0.6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>(Table1[[#This Row],[pledged]]/Table1[[#This Row],[goal]])*100</f>
        <v>0</v>
      </c>
      <c r="P1495" s="9" t="e">
        <f>Table1[[#This Row],[pledged]]/Table1[[#This Row],[backers_count]]</f>
        <v>#DIV/0!</v>
      </c>
      <c r="Q1495" s="4" t="str">
        <f>MID(Table1[[#This Row],[Category and Sub-Category]],SEARCH("/", N1495) +1, 20)</f>
        <v>fiction</v>
      </c>
      <c r="R1495" s="4" t="str">
        <f t="shared" si="46"/>
        <v>publishing</v>
      </c>
      <c r="S1495" s="14">
        <f>Table1[[#This Row],[Date Ended Conversion]]+Table1[[#This Row],[Date Ended Conversion]]</f>
        <v>82883.733217592599</v>
      </c>
      <c r="T1495" s="14">
        <f t="shared" si="47"/>
        <v>41441.866608796299</v>
      </c>
    </row>
    <row r="1496" spans="1:20" ht="72" hidden="1" x14ac:dyDescent="0.6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>(Table1[[#This Row],[pledged]]/Table1[[#This Row],[goal]])*100</f>
        <v>8.9</v>
      </c>
      <c r="P1496" s="9">
        <f>Table1[[#This Row],[pledged]]/Table1[[#This Row],[backers_count]]</f>
        <v>40.454545454545453</v>
      </c>
      <c r="Q1496" s="4" t="str">
        <f>MID(Table1[[#This Row],[Category and Sub-Category]],SEARCH("/", N1496) +1, 20)</f>
        <v>fiction</v>
      </c>
      <c r="R1496" s="4" t="str">
        <f t="shared" si="46"/>
        <v>publishing</v>
      </c>
      <c r="S1496" s="14">
        <f>Table1[[#This Row],[Date Ended Conversion]]+Table1[[#This Row],[Date Ended Conversion]]</f>
        <v>84195.302777777775</v>
      </c>
      <c r="T1496" s="14">
        <f t="shared" si="47"/>
        <v>42097.651388888888</v>
      </c>
    </row>
    <row r="1497" spans="1:20" ht="54" hidden="1" x14ac:dyDescent="0.6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>(Table1[[#This Row],[pledged]]/Table1[[#This Row],[goal]])*100</f>
        <v>0</v>
      </c>
      <c r="P1497" s="9" t="e">
        <f>Table1[[#This Row],[pledged]]/Table1[[#This Row],[backers_count]]</f>
        <v>#DIV/0!</v>
      </c>
      <c r="Q1497" s="4" t="str">
        <f>MID(Table1[[#This Row],[Category and Sub-Category]],SEARCH("/", N1497) +1, 20)</f>
        <v>fiction</v>
      </c>
      <c r="R1497" s="4" t="str">
        <f t="shared" si="46"/>
        <v>publishing</v>
      </c>
      <c r="S1497" s="14">
        <f>Table1[[#This Row],[Date Ended Conversion]]+Table1[[#This Row],[Date Ended Conversion]]</f>
        <v>81565.579421296294</v>
      </c>
      <c r="T1497" s="14">
        <f t="shared" si="47"/>
        <v>40782.789710648147</v>
      </c>
    </row>
    <row r="1498" spans="1:20" ht="72" hidden="1" x14ac:dyDescent="0.6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>(Table1[[#This Row],[pledged]]/Table1[[#This Row],[goal]])*100</f>
        <v>0</v>
      </c>
      <c r="P1498" s="9" t="e">
        <f>Table1[[#This Row],[pledged]]/Table1[[#This Row],[backers_count]]</f>
        <v>#DIV/0!</v>
      </c>
      <c r="Q1498" s="4" t="str">
        <f>MID(Table1[[#This Row],[Category and Sub-Category]],SEARCH("/", N1498) +1, 20)</f>
        <v>fiction</v>
      </c>
      <c r="R1498" s="4" t="str">
        <f t="shared" si="46"/>
        <v>publishing</v>
      </c>
      <c r="S1498" s="14">
        <f>Table1[[#This Row],[Date Ended Conversion]]+Table1[[#This Row],[Date Ended Conversion]]</f>
        <v>83796.950439814813</v>
      </c>
      <c r="T1498" s="14">
        <f t="shared" si="47"/>
        <v>41898.475219907406</v>
      </c>
    </row>
    <row r="1499" spans="1:20" ht="72" hidden="1" x14ac:dyDescent="0.6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>(Table1[[#This Row],[pledged]]/Table1[[#This Row],[goal]])*100</f>
        <v>6.6666666666666671E-3</v>
      </c>
      <c r="P1499" s="9">
        <f>Table1[[#This Row],[pledged]]/Table1[[#This Row],[backers_count]]</f>
        <v>1</v>
      </c>
      <c r="Q1499" s="4" t="str">
        <f>MID(Table1[[#This Row],[Category and Sub-Category]],SEARCH("/", N1499) +1, 20)</f>
        <v>fiction</v>
      </c>
      <c r="R1499" s="4" t="str">
        <f t="shared" si="46"/>
        <v>publishing</v>
      </c>
      <c r="S1499" s="14">
        <f>Table1[[#This Row],[Date Ended Conversion]]+Table1[[#This Row],[Date Ended Conversion]]</f>
        <v>82973.643055555556</v>
      </c>
      <c r="T1499" s="14">
        <f t="shared" si="47"/>
        <v>41486.821527777778</v>
      </c>
    </row>
    <row r="1500" spans="1:20" ht="72" hidden="1" x14ac:dyDescent="0.6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>(Table1[[#This Row],[pledged]]/Table1[[#This Row],[goal]])*100</f>
        <v>1.9</v>
      </c>
      <c r="P1500" s="9">
        <f>Table1[[#This Row],[pledged]]/Table1[[#This Row],[backers_count]]</f>
        <v>19</v>
      </c>
      <c r="Q1500" s="4" t="str">
        <f>MID(Table1[[#This Row],[Category and Sub-Category]],SEARCH("/", N1500) +1, 20)</f>
        <v>fiction</v>
      </c>
      <c r="R1500" s="4" t="str">
        <f t="shared" si="46"/>
        <v>publishing</v>
      </c>
      <c r="S1500" s="14">
        <f>Table1[[#This Row],[Date Ended Conversion]]+Table1[[#This Row],[Date Ended Conversion]]</f>
        <v>83771.967083333337</v>
      </c>
      <c r="T1500" s="14">
        <f t="shared" si="47"/>
        <v>41885.983541666668</v>
      </c>
    </row>
    <row r="1501" spans="1:20" ht="72" hidden="1" x14ac:dyDescent="0.6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>(Table1[[#This Row],[pledged]]/Table1[[#This Row],[goal]])*100</f>
        <v>0.25</v>
      </c>
      <c r="P1501" s="9">
        <f>Table1[[#This Row],[pledged]]/Table1[[#This Row],[backers_count]]</f>
        <v>5</v>
      </c>
      <c r="Q1501" s="4" t="str">
        <f>MID(Table1[[#This Row],[Category and Sub-Category]],SEARCH("/", N1501) +1, 20)</f>
        <v>fiction</v>
      </c>
      <c r="R1501" s="4" t="str">
        <f t="shared" si="46"/>
        <v>publishing</v>
      </c>
      <c r="S1501" s="14">
        <f>Table1[[#This Row],[Date Ended Conversion]]+Table1[[#This Row],[Date Ended Conversion]]</f>
        <v>85174.014652777783</v>
      </c>
      <c r="T1501" s="14">
        <f t="shared" si="47"/>
        <v>42587.007326388892</v>
      </c>
    </row>
    <row r="1502" spans="1:20" ht="72" hidden="1" x14ac:dyDescent="0.6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>(Table1[[#This Row],[pledged]]/Table1[[#This Row],[goal]])*100</f>
        <v>25.035714285714285</v>
      </c>
      <c r="P1502" s="9">
        <f>Table1[[#This Row],[pledged]]/Table1[[#This Row],[backers_count]]</f>
        <v>46.733333333333334</v>
      </c>
      <c r="Q1502" s="4" t="str">
        <f>MID(Table1[[#This Row],[Category and Sub-Category]],SEARCH("/", N1502) +1, 20)</f>
        <v>fiction</v>
      </c>
      <c r="R1502" s="4" t="str">
        <f t="shared" si="46"/>
        <v>publishing</v>
      </c>
      <c r="S1502" s="14">
        <f>Table1[[#This Row],[Date Ended Conversion]]+Table1[[#This Row],[Date Ended Conversion]]</f>
        <v>82791.809189814812</v>
      </c>
      <c r="T1502" s="14">
        <f t="shared" si="47"/>
        <v>41395.904594907406</v>
      </c>
    </row>
    <row r="1503" spans="1:20" ht="54" hidden="1" x14ac:dyDescent="0.6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>(Table1[[#This Row],[pledged]]/Table1[[#This Row],[goal]])*100</f>
        <v>166.33076923076925</v>
      </c>
      <c r="P1503" s="9">
        <f>Table1[[#This Row],[pledged]]/Table1[[#This Row],[backers_count]]</f>
        <v>97.731073446327684</v>
      </c>
      <c r="Q1503" s="4" t="str">
        <f>MID(Table1[[#This Row],[Category and Sub-Category]],SEARCH("/", N1503) +1, 20)</f>
        <v>photobooks</v>
      </c>
      <c r="R1503" s="4" t="str">
        <f t="shared" si="46"/>
        <v>photography</v>
      </c>
      <c r="S1503" s="14">
        <f>Table1[[#This Row],[Date Ended Conversion]]+Table1[[#This Row],[Date Ended Conversion]]</f>
        <v>84387.167199074072</v>
      </c>
      <c r="T1503" s="14">
        <f t="shared" si="47"/>
        <v>42193.583599537036</v>
      </c>
    </row>
    <row r="1504" spans="1:20" ht="72" hidden="1" x14ac:dyDescent="0.6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>(Table1[[#This Row],[pledged]]/Table1[[#This Row],[goal]])*100</f>
        <v>101.44545454545455</v>
      </c>
      <c r="P1504" s="9">
        <f>Table1[[#This Row],[pledged]]/Table1[[#This Row],[backers_count]]</f>
        <v>67.835866261398181</v>
      </c>
      <c r="Q1504" s="4" t="str">
        <f>MID(Table1[[#This Row],[Category and Sub-Category]],SEARCH("/", N1504) +1, 20)</f>
        <v>photobooks</v>
      </c>
      <c r="R1504" s="4" t="str">
        <f t="shared" si="46"/>
        <v>photography</v>
      </c>
      <c r="S1504" s="14">
        <f>Table1[[#This Row],[Date Ended Conversion]]+Table1[[#This Row],[Date Ended Conversion]]</f>
        <v>84909.833333333343</v>
      </c>
      <c r="T1504" s="14">
        <f t="shared" si="47"/>
        <v>42454.916666666672</v>
      </c>
    </row>
    <row r="1505" spans="1:20" ht="72" hidden="1" x14ac:dyDescent="0.6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>(Table1[[#This Row],[pledged]]/Table1[[#This Row],[goal]])*100</f>
        <v>107.89146666666667</v>
      </c>
      <c r="P1505" s="9">
        <f>Table1[[#This Row],[pledged]]/Table1[[#This Row],[backers_count]]</f>
        <v>56.98492957746479</v>
      </c>
      <c r="Q1505" s="4" t="str">
        <f>MID(Table1[[#This Row],[Category and Sub-Category]],SEARCH("/", N1505) +1, 20)</f>
        <v>photobooks</v>
      </c>
      <c r="R1505" s="4" t="str">
        <f t="shared" si="46"/>
        <v>photography</v>
      </c>
      <c r="S1505" s="14">
        <f>Table1[[#This Row],[Date Ended Conversion]]+Table1[[#This Row],[Date Ended Conversion]]</f>
        <v>85332.694467592592</v>
      </c>
      <c r="T1505" s="14">
        <f t="shared" si="47"/>
        <v>42666.347233796296</v>
      </c>
    </row>
    <row r="1506" spans="1:20" ht="54" hidden="1" x14ac:dyDescent="0.6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>(Table1[[#This Row],[pledged]]/Table1[[#This Row],[goal]])*100</f>
        <v>277.93846153846158</v>
      </c>
      <c r="P1506" s="9">
        <f>Table1[[#This Row],[pledged]]/Table1[[#This Row],[backers_count]]</f>
        <v>67.159851301115239</v>
      </c>
      <c r="Q1506" s="4" t="str">
        <f>MID(Table1[[#This Row],[Category and Sub-Category]],SEARCH("/", N1506) +1, 20)</f>
        <v>photobooks</v>
      </c>
      <c r="R1506" s="4" t="str">
        <f t="shared" si="46"/>
        <v>photography</v>
      </c>
      <c r="S1506" s="14">
        <f>Table1[[#This Row],[Date Ended Conversion]]+Table1[[#This Row],[Date Ended Conversion]]</f>
        <v>83600.712499999994</v>
      </c>
      <c r="T1506" s="14">
        <f t="shared" si="47"/>
        <v>41800.356249999997</v>
      </c>
    </row>
    <row r="1507" spans="1:20" ht="90" hidden="1" x14ac:dyDescent="0.6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>(Table1[[#This Row],[pledged]]/Table1[[#This Row],[goal]])*100</f>
        <v>103.58125</v>
      </c>
      <c r="P1507" s="9">
        <f>Table1[[#This Row],[pledged]]/Table1[[#This Row],[backers_count]]</f>
        <v>48.037681159420288</v>
      </c>
      <c r="Q1507" s="4" t="str">
        <f>MID(Table1[[#This Row],[Category and Sub-Category]],SEARCH("/", N1507) +1, 20)</f>
        <v>photobooks</v>
      </c>
      <c r="R1507" s="4" t="str">
        <f t="shared" si="46"/>
        <v>photography</v>
      </c>
      <c r="S1507" s="14">
        <f>Table1[[#This Row],[Date Ended Conversion]]+Table1[[#This Row],[Date Ended Conversion]]</f>
        <v>84903.66805555555</v>
      </c>
      <c r="T1507" s="14">
        <f t="shared" si="47"/>
        <v>42451.834027777775</v>
      </c>
    </row>
    <row r="1508" spans="1:20" ht="72" hidden="1" x14ac:dyDescent="0.6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>(Table1[[#This Row],[pledged]]/Table1[[#This Row],[goal]])*100</f>
        <v>111.4</v>
      </c>
      <c r="P1508" s="9">
        <f>Table1[[#This Row],[pledged]]/Table1[[#This Row],[backers_count]]</f>
        <v>38.860465116279073</v>
      </c>
      <c r="Q1508" s="4" t="str">
        <f>MID(Table1[[#This Row],[Category and Sub-Category]],SEARCH("/", N1508) +1, 20)</f>
        <v>photobooks</v>
      </c>
      <c r="R1508" s="4" t="str">
        <f t="shared" si="46"/>
        <v>photography</v>
      </c>
      <c r="S1508" s="14">
        <f>Table1[[#This Row],[Date Ended Conversion]]+Table1[[#This Row],[Date Ended Conversion]]</f>
        <v>83689.571851851855</v>
      </c>
      <c r="T1508" s="14">
        <f t="shared" si="47"/>
        <v>41844.785925925928</v>
      </c>
    </row>
    <row r="1509" spans="1:20" ht="72" hidden="1" x14ac:dyDescent="0.6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>(Table1[[#This Row],[pledged]]/Table1[[#This Row],[goal]])*100</f>
        <v>215</v>
      </c>
      <c r="P1509" s="9">
        <f>Table1[[#This Row],[pledged]]/Table1[[#This Row],[backers_count]]</f>
        <v>78.181818181818187</v>
      </c>
      <c r="Q1509" s="4" t="str">
        <f>MID(Table1[[#This Row],[Category and Sub-Category]],SEARCH("/", N1509) +1, 20)</f>
        <v>photobooks</v>
      </c>
      <c r="R1509" s="4" t="str">
        <f t="shared" si="46"/>
        <v>photography</v>
      </c>
      <c r="S1509" s="14">
        <f>Table1[[#This Row],[Date Ended Conversion]]+Table1[[#This Row],[Date Ended Conversion]]</f>
        <v>80626.680555555562</v>
      </c>
      <c r="T1509" s="14">
        <f t="shared" si="47"/>
        <v>40313.340277777781</v>
      </c>
    </row>
    <row r="1510" spans="1:20" ht="72" hidden="1" x14ac:dyDescent="0.6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>(Table1[[#This Row],[pledged]]/Table1[[#This Row],[goal]])*100</f>
        <v>110.76216216216217</v>
      </c>
      <c r="P1510" s="9">
        <f>Table1[[#This Row],[pledged]]/Table1[[#This Row],[backers_count]]</f>
        <v>97.113744075829388</v>
      </c>
      <c r="Q1510" s="4" t="str">
        <f>MID(Table1[[#This Row],[Category and Sub-Category]],SEARCH("/", N1510) +1, 20)</f>
        <v>photobooks</v>
      </c>
      <c r="R1510" s="4" t="str">
        <f t="shared" si="46"/>
        <v>photography</v>
      </c>
      <c r="S1510" s="14">
        <f>Table1[[#This Row],[Date Ended Conversion]]+Table1[[#This Row],[Date Ended Conversion]]</f>
        <v>83635.228726851856</v>
      </c>
      <c r="T1510" s="14">
        <f t="shared" si="47"/>
        <v>41817.614363425928</v>
      </c>
    </row>
    <row r="1511" spans="1:20" ht="72" hidden="1" x14ac:dyDescent="0.6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>(Table1[[#This Row],[pledged]]/Table1[[#This Row],[goal]])*100</f>
        <v>123.64125714285714</v>
      </c>
      <c r="P1511" s="9">
        <f>Table1[[#This Row],[pledged]]/Table1[[#This Row],[backers_count]]</f>
        <v>110.39397959183674</v>
      </c>
      <c r="Q1511" s="4" t="str">
        <f>MID(Table1[[#This Row],[Category and Sub-Category]],SEARCH("/", N1511) +1, 20)</f>
        <v>photobooks</v>
      </c>
      <c r="R1511" s="4" t="str">
        <f t="shared" si="46"/>
        <v>photography</v>
      </c>
      <c r="S1511" s="14">
        <f>Table1[[#This Row],[Date Ended Conversion]]+Table1[[#This Row],[Date Ended Conversion]]</f>
        <v>85561.915277777778</v>
      </c>
      <c r="T1511" s="14">
        <f t="shared" si="47"/>
        <v>42780.957638888889</v>
      </c>
    </row>
    <row r="1512" spans="1:20" ht="72" hidden="1" x14ac:dyDescent="0.6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>(Table1[[#This Row],[pledged]]/Table1[[#This Row],[goal]])*100</f>
        <v>101.03500000000001</v>
      </c>
      <c r="P1512" s="9">
        <f>Table1[[#This Row],[pledged]]/Table1[[#This Row],[backers_count]]</f>
        <v>39.91506172839506</v>
      </c>
      <c r="Q1512" s="4" t="str">
        <f>MID(Table1[[#This Row],[Category and Sub-Category]],SEARCH("/", N1512) +1, 20)</f>
        <v>photobooks</v>
      </c>
      <c r="R1512" s="4" t="str">
        <f t="shared" si="46"/>
        <v>photography</v>
      </c>
      <c r="S1512" s="14">
        <f>Table1[[#This Row],[Date Ended Conversion]]+Table1[[#This Row],[Date Ended Conversion]]</f>
        <v>83678.770324074067</v>
      </c>
      <c r="T1512" s="14">
        <f t="shared" si="47"/>
        <v>41839.385162037033</v>
      </c>
    </row>
    <row r="1513" spans="1:20" ht="72" hidden="1" x14ac:dyDescent="0.6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>(Table1[[#This Row],[pledged]]/Table1[[#This Row],[goal]])*100</f>
        <v>111.79285714285714</v>
      </c>
      <c r="P1513" s="9">
        <f>Table1[[#This Row],[pledged]]/Table1[[#This Row],[backers_count]]</f>
        <v>75.975728155339809</v>
      </c>
      <c r="Q1513" s="4" t="str">
        <f>MID(Table1[[#This Row],[Category and Sub-Category]],SEARCH("/", N1513) +1, 20)</f>
        <v>photobooks</v>
      </c>
      <c r="R1513" s="4" t="str">
        <f t="shared" si="46"/>
        <v>photography</v>
      </c>
      <c r="S1513" s="14">
        <f>Table1[[#This Row],[Date Ended Conversion]]+Table1[[#This Row],[Date Ended Conversion]]</f>
        <v>84653.250092592585</v>
      </c>
      <c r="T1513" s="14">
        <f t="shared" si="47"/>
        <v>42326.625046296293</v>
      </c>
    </row>
    <row r="1514" spans="1:20" ht="72" hidden="1" x14ac:dyDescent="0.6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>(Table1[[#This Row],[pledged]]/Table1[[#This Row],[goal]])*100</f>
        <v>558.7714285714286</v>
      </c>
      <c r="P1514" s="9">
        <f>Table1[[#This Row],[pledged]]/Table1[[#This Row],[backers_count]]</f>
        <v>58.379104477611939</v>
      </c>
      <c r="Q1514" s="4" t="str">
        <f>MID(Table1[[#This Row],[Category and Sub-Category]],SEARCH("/", N1514) +1, 20)</f>
        <v>photobooks</v>
      </c>
      <c r="R1514" s="4" t="str">
        <f t="shared" si="46"/>
        <v>photography</v>
      </c>
      <c r="S1514" s="14">
        <f>Table1[[#This Row],[Date Ended Conversion]]+Table1[[#This Row],[Date Ended Conversion]]</f>
        <v>85543.368958333333</v>
      </c>
      <c r="T1514" s="14">
        <f t="shared" si="47"/>
        <v>42771.684479166666</v>
      </c>
    </row>
    <row r="1515" spans="1:20" ht="72" hidden="1" x14ac:dyDescent="0.6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>(Table1[[#This Row],[pledged]]/Table1[[#This Row],[goal]])*100</f>
        <v>150.01875000000001</v>
      </c>
      <c r="P1515" s="9">
        <f>Table1[[#This Row],[pledged]]/Table1[[#This Row],[backers_count]]</f>
        <v>55.82093023255814</v>
      </c>
      <c r="Q1515" s="4" t="str">
        <f>MID(Table1[[#This Row],[Category and Sub-Category]],SEARCH("/", N1515) +1, 20)</f>
        <v>photobooks</v>
      </c>
      <c r="R1515" s="4" t="str">
        <f t="shared" si="46"/>
        <v>photography</v>
      </c>
      <c r="S1515" s="14">
        <f>Table1[[#This Row],[Date Ended Conversion]]+Table1[[#This Row],[Date Ended Conversion]]</f>
        <v>83673.274675925932</v>
      </c>
      <c r="T1515" s="14">
        <f t="shared" si="47"/>
        <v>41836.637337962966</v>
      </c>
    </row>
    <row r="1516" spans="1:20" ht="72" hidden="1" x14ac:dyDescent="0.6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>(Table1[[#This Row],[pledged]]/Table1[[#This Row],[goal]])*100</f>
        <v>106.476</v>
      </c>
      <c r="P1516" s="9">
        <f>Table1[[#This Row],[pledged]]/Table1[[#This Row],[backers_count]]</f>
        <v>151.24431818181819</v>
      </c>
      <c r="Q1516" s="4" t="str">
        <f>MID(Table1[[#This Row],[Category and Sub-Category]],SEARCH("/", N1516) +1, 20)</f>
        <v>photobooks</v>
      </c>
      <c r="R1516" s="4" t="str">
        <f t="shared" si="46"/>
        <v>photography</v>
      </c>
      <c r="S1516" s="14">
        <f>Table1[[#This Row],[Date Ended Conversion]]+Table1[[#This Row],[Date Ended Conversion]]</f>
        <v>84549.195370370377</v>
      </c>
      <c r="T1516" s="14">
        <f t="shared" si="47"/>
        <v>42274.597685185188</v>
      </c>
    </row>
    <row r="1517" spans="1:20" ht="72" hidden="1" x14ac:dyDescent="0.6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>(Table1[[#This Row],[pledged]]/Table1[[#This Row],[goal]])*100</f>
        <v>157.18899999999999</v>
      </c>
      <c r="P1517" s="9">
        <f>Table1[[#This Row],[pledged]]/Table1[[#This Row],[backers_count]]</f>
        <v>849.67027027027029</v>
      </c>
      <c r="Q1517" s="4" t="str">
        <f>MID(Table1[[#This Row],[Category and Sub-Category]],SEARCH("/", N1517) +1, 20)</f>
        <v>photobooks</v>
      </c>
      <c r="R1517" s="4" t="str">
        <f t="shared" si="46"/>
        <v>photography</v>
      </c>
      <c r="S1517" s="14">
        <f>Table1[[#This Row],[Date Ended Conversion]]+Table1[[#This Row],[Date Ended Conversion]]</f>
        <v>84890.423541666663</v>
      </c>
      <c r="T1517" s="14">
        <f t="shared" si="47"/>
        <v>42445.211770833332</v>
      </c>
    </row>
    <row r="1518" spans="1:20" ht="72" hidden="1" x14ac:dyDescent="0.6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>(Table1[[#This Row],[pledged]]/Table1[[#This Row],[goal]])*100</f>
        <v>108.65882352941176</v>
      </c>
      <c r="P1518" s="9">
        <f>Table1[[#This Row],[pledged]]/Table1[[#This Row],[backers_count]]</f>
        <v>159.24137931034483</v>
      </c>
      <c r="Q1518" s="4" t="str">
        <f>MID(Table1[[#This Row],[Category and Sub-Category]],SEARCH("/", N1518) +1, 20)</f>
        <v>photobooks</v>
      </c>
      <c r="R1518" s="4" t="str">
        <f t="shared" si="46"/>
        <v>photography</v>
      </c>
      <c r="S1518" s="14">
        <f>Table1[[#This Row],[Date Ended Conversion]]+Table1[[#This Row],[Date Ended Conversion]]</f>
        <v>85299.166666666657</v>
      </c>
      <c r="T1518" s="14">
        <f t="shared" si="47"/>
        <v>42649.583333333328</v>
      </c>
    </row>
    <row r="1519" spans="1:20" ht="72" hidden="1" x14ac:dyDescent="0.6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>(Table1[[#This Row],[pledged]]/Table1[[#This Row],[goal]])*100</f>
        <v>161.97999999999999</v>
      </c>
      <c r="P1519" s="9">
        <f>Table1[[#This Row],[pledged]]/Table1[[#This Row],[backers_count]]</f>
        <v>39.507317073170732</v>
      </c>
      <c r="Q1519" s="4" t="str">
        <f>MID(Table1[[#This Row],[Category and Sub-Category]],SEARCH("/", N1519) +1, 20)</f>
        <v>photobooks</v>
      </c>
      <c r="R1519" s="4" t="str">
        <f t="shared" si="46"/>
        <v>photography</v>
      </c>
      <c r="S1519" s="14">
        <f>Table1[[#This Row],[Date Ended Conversion]]+Table1[[#This Row],[Date Ended Conversion]]</f>
        <v>83958.5</v>
      </c>
      <c r="T1519" s="14">
        <f t="shared" si="47"/>
        <v>41979.25</v>
      </c>
    </row>
    <row r="1520" spans="1:20" ht="54" hidden="1" x14ac:dyDescent="0.6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>(Table1[[#This Row],[pledged]]/Table1[[#This Row],[goal]])*100</f>
        <v>205.36666666666665</v>
      </c>
      <c r="P1520" s="9">
        <f>Table1[[#This Row],[pledged]]/Table1[[#This Row],[backers_count]]</f>
        <v>130.52966101694915</v>
      </c>
      <c r="Q1520" s="4" t="str">
        <f>MID(Table1[[#This Row],[Category and Sub-Category]],SEARCH("/", N1520) +1, 20)</f>
        <v>photobooks</v>
      </c>
      <c r="R1520" s="4" t="str">
        <f t="shared" si="46"/>
        <v>photography</v>
      </c>
      <c r="S1520" s="14">
        <f>Table1[[#This Row],[Date Ended Conversion]]+Table1[[#This Row],[Date Ended Conversion]]</f>
        <v>83581.640092592599</v>
      </c>
      <c r="T1520" s="14">
        <f t="shared" si="47"/>
        <v>41790.8200462963</v>
      </c>
    </row>
    <row r="1521" spans="1:20" ht="72" hidden="1" x14ac:dyDescent="0.6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>(Table1[[#This Row],[pledged]]/Table1[[#This Row],[goal]])*100</f>
        <v>103.36388888888889</v>
      </c>
      <c r="P1521" s="9">
        <f>Table1[[#This Row],[pledged]]/Table1[[#This Row],[backers_count]]</f>
        <v>64.156896551724131</v>
      </c>
      <c r="Q1521" s="4" t="str">
        <f>MID(Table1[[#This Row],[Category and Sub-Category]],SEARCH("/", N1521) +1, 20)</f>
        <v>photobooks</v>
      </c>
      <c r="R1521" s="4" t="str">
        <f t="shared" si="46"/>
        <v>photography</v>
      </c>
      <c r="S1521" s="14">
        <f>Table1[[#This Row],[Date Ended Conversion]]+Table1[[#This Row],[Date Ended Conversion]]</f>
        <v>83621.83194444445</v>
      </c>
      <c r="T1521" s="14">
        <f t="shared" si="47"/>
        <v>41810.915972222225</v>
      </c>
    </row>
    <row r="1522" spans="1:20" ht="54" hidden="1" x14ac:dyDescent="0.6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>(Table1[[#This Row],[pledged]]/Table1[[#This Row],[goal]])*100</f>
        <v>103.47222222222223</v>
      </c>
      <c r="P1522" s="9">
        <f>Table1[[#This Row],[pledged]]/Table1[[#This Row],[backers_count]]</f>
        <v>111.52694610778443</v>
      </c>
      <c r="Q1522" s="4" t="str">
        <f>MID(Table1[[#This Row],[Category and Sub-Category]],SEARCH("/", N1522) +1, 20)</f>
        <v>photobooks</v>
      </c>
      <c r="R1522" s="4" t="str">
        <f t="shared" si="46"/>
        <v>photography</v>
      </c>
      <c r="S1522" s="14">
        <f>Table1[[#This Row],[Date Ended Conversion]]+Table1[[#This Row],[Date Ended Conversion]]</f>
        <v>83984.333333333343</v>
      </c>
      <c r="T1522" s="14">
        <f t="shared" si="47"/>
        <v>41992.166666666672</v>
      </c>
    </row>
    <row r="1523" spans="1:20" ht="72" hidden="1" x14ac:dyDescent="0.6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>(Table1[[#This Row],[pledged]]/Table1[[#This Row],[goal]])*100</f>
        <v>106.81333333333333</v>
      </c>
      <c r="P1523" s="9">
        <f>Table1[[#This Row],[pledged]]/Table1[[#This Row],[backers_count]]</f>
        <v>170.44680851063831</v>
      </c>
      <c r="Q1523" s="4" t="str">
        <f>MID(Table1[[#This Row],[Category and Sub-Category]],SEARCH("/", N1523) +1, 20)</f>
        <v>photobooks</v>
      </c>
      <c r="R1523" s="4" t="str">
        <f t="shared" si="46"/>
        <v>photography</v>
      </c>
      <c r="S1523" s="14">
        <f>Table1[[#This Row],[Date Ended Conversion]]+Table1[[#This Row],[Date Ended Conversion]]</f>
        <v>85056.335439814808</v>
      </c>
      <c r="T1523" s="14">
        <f t="shared" si="47"/>
        <v>42528.167719907404</v>
      </c>
    </row>
    <row r="1524" spans="1:20" ht="90" hidden="1" x14ac:dyDescent="0.6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>(Table1[[#This Row],[pledged]]/Table1[[#This Row],[goal]])*100</f>
        <v>138.96574712643678</v>
      </c>
      <c r="P1524" s="9">
        <f>Table1[[#This Row],[pledged]]/Table1[[#This Row],[backers_count]]</f>
        <v>133.7391592920354</v>
      </c>
      <c r="Q1524" s="4" t="str">
        <f>MID(Table1[[#This Row],[Category and Sub-Category]],SEARCH("/", N1524) +1, 20)</f>
        <v>photobooks</v>
      </c>
      <c r="R1524" s="4" t="str">
        <f t="shared" si="46"/>
        <v>photography</v>
      </c>
      <c r="S1524" s="14">
        <f>Table1[[#This Row],[Date Ended Conversion]]+Table1[[#This Row],[Date Ended Conversion]]</f>
        <v>83859.660625000004</v>
      </c>
      <c r="T1524" s="14">
        <f t="shared" si="47"/>
        <v>41929.830312500002</v>
      </c>
    </row>
    <row r="1525" spans="1:20" ht="90" hidden="1" x14ac:dyDescent="0.6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>(Table1[[#This Row],[pledged]]/Table1[[#This Row],[goal]])*100</f>
        <v>124.84324324324325</v>
      </c>
      <c r="P1525" s="9">
        <f>Table1[[#This Row],[pledged]]/Table1[[#This Row],[backers_count]]</f>
        <v>95.834024896265561</v>
      </c>
      <c r="Q1525" s="4" t="str">
        <f>MID(Table1[[#This Row],[Category and Sub-Category]],SEARCH("/", N1525) +1, 20)</f>
        <v>photobooks</v>
      </c>
      <c r="R1525" s="4" t="str">
        <f t="shared" si="46"/>
        <v>photography</v>
      </c>
      <c r="S1525" s="14">
        <f>Table1[[#This Row],[Date Ended Conversion]]+Table1[[#This Row],[Date Ended Conversion]]</f>
        <v>83992</v>
      </c>
      <c r="T1525" s="14">
        <f t="shared" si="47"/>
        <v>41996</v>
      </c>
    </row>
    <row r="1526" spans="1:20" ht="54" hidden="1" x14ac:dyDescent="0.6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>(Table1[[#This Row],[pledged]]/Table1[[#This Row],[goal]])*100</f>
        <v>206.99999999999997</v>
      </c>
      <c r="P1526" s="9">
        <f>Table1[[#This Row],[pledged]]/Table1[[#This Row],[backers_count]]</f>
        <v>221.78571428571428</v>
      </c>
      <c r="Q1526" s="4" t="str">
        <f>MID(Table1[[#This Row],[Category and Sub-Category]],SEARCH("/", N1526) +1, 20)</f>
        <v>photobooks</v>
      </c>
      <c r="R1526" s="4" t="str">
        <f t="shared" si="46"/>
        <v>photography</v>
      </c>
      <c r="S1526" s="14">
        <f>Table1[[#This Row],[Date Ended Conversion]]+Table1[[#This Row],[Date Ended Conversion]]</f>
        <v>85573.002083333326</v>
      </c>
      <c r="T1526" s="14">
        <f t="shared" si="47"/>
        <v>42786.501041666663</v>
      </c>
    </row>
    <row r="1527" spans="1:20" ht="72" hidden="1" x14ac:dyDescent="0.6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>(Table1[[#This Row],[pledged]]/Table1[[#This Row],[goal]])*100</f>
        <v>174.00576923076923</v>
      </c>
      <c r="P1527" s="9">
        <f>Table1[[#This Row],[pledged]]/Table1[[#This Row],[backers_count]]</f>
        <v>32.315357142857138</v>
      </c>
      <c r="Q1527" s="4" t="str">
        <f>MID(Table1[[#This Row],[Category and Sub-Category]],SEARCH("/", N1527) +1, 20)</f>
        <v>photobooks</v>
      </c>
      <c r="R1527" s="4" t="str">
        <f t="shared" si="46"/>
        <v>photography</v>
      </c>
      <c r="S1527" s="14">
        <f>Table1[[#This Row],[Date Ended Conversion]]+Table1[[#This Row],[Date Ended Conversion]]</f>
        <v>85201.405972222215</v>
      </c>
      <c r="T1527" s="14">
        <f t="shared" si="47"/>
        <v>42600.702986111108</v>
      </c>
    </row>
    <row r="1528" spans="1:20" ht="72" hidden="1" x14ac:dyDescent="0.6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>(Table1[[#This Row],[pledged]]/Table1[[#This Row],[goal]])*100</f>
        <v>120.32608695652173</v>
      </c>
      <c r="P1528" s="9">
        <f>Table1[[#This Row],[pledged]]/Table1[[#This Row],[backers_count]]</f>
        <v>98.839285714285708</v>
      </c>
      <c r="Q1528" s="4" t="str">
        <f>MID(Table1[[#This Row],[Category and Sub-Category]],SEARCH("/", N1528) +1, 20)</f>
        <v>photobooks</v>
      </c>
      <c r="R1528" s="4" t="str">
        <f t="shared" si="46"/>
        <v>photography</v>
      </c>
      <c r="S1528" s="14">
        <f>Table1[[#This Row],[Date Ended Conversion]]+Table1[[#This Row],[Date Ended Conversion]]</f>
        <v>84776.552013888897</v>
      </c>
      <c r="T1528" s="14">
        <f t="shared" si="47"/>
        <v>42388.276006944448</v>
      </c>
    </row>
    <row r="1529" spans="1:20" ht="54" hidden="1" x14ac:dyDescent="0.6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>(Table1[[#This Row],[pledged]]/Table1[[#This Row],[goal]])*100</f>
        <v>110.44428571428573</v>
      </c>
      <c r="P1529" s="9">
        <f>Table1[[#This Row],[pledged]]/Table1[[#This Row],[backers_count]]</f>
        <v>55.222142857142863</v>
      </c>
      <c r="Q1529" s="4" t="str">
        <f>MID(Table1[[#This Row],[Category and Sub-Category]],SEARCH("/", N1529) +1, 20)</f>
        <v>photobooks</v>
      </c>
      <c r="R1529" s="4" t="str">
        <f t="shared" si="46"/>
        <v>photography</v>
      </c>
      <c r="S1529" s="14">
        <f>Table1[[#This Row],[Date Ended Conversion]]+Table1[[#This Row],[Date Ended Conversion]]</f>
        <v>85617.11773148147</v>
      </c>
      <c r="T1529" s="14">
        <f t="shared" si="47"/>
        <v>42808.558865740735</v>
      </c>
    </row>
    <row r="1530" spans="1:20" ht="54" hidden="1" x14ac:dyDescent="0.6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>(Table1[[#This Row],[pledged]]/Table1[[#This Row],[goal]])*100</f>
        <v>281.56666666666666</v>
      </c>
      <c r="P1530" s="9">
        <f>Table1[[#This Row],[pledged]]/Table1[[#This Row],[backers_count]]</f>
        <v>52.793750000000003</v>
      </c>
      <c r="Q1530" s="4" t="str">
        <f>MID(Table1[[#This Row],[Category and Sub-Category]],SEARCH("/", N1530) +1, 20)</f>
        <v>photobooks</v>
      </c>
      <c r="R1530" s="4" t="str">
        <f t="shared" si="46"/>
        <v>photography</v>
      </c>
      <c r="S1530" s="14">
        <f>Table1[[#This Row],[Date Ended Conversion]]+Table1[[#This Row],[Date Ended Conversion]]</f>
        <v>85534</v>
      </c>
      <c r="T1530" s="14">
        <f t="shared" si="47"/>
        <v>42767</v>
      </c>
    </row>
    <row r="1531" spans="1:20" ht="54" hidden="1" x14ac:dyDescent="0.6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>(Table1[[#This Row],[pledged]]/Table1[[#This Row],[goal]])*100</f>
        <v>100.67894736842105</v>
      </c>
      <c r="P1531" s="9">
        <f>Table1[[#This Row],[pledged]]/Table1[[#This Row],[backers_count]]</f>
        <v>135.66666666666666</v>
      </c>
      <c r="Q1531" s="4" t="str">
        <f>MID(Table1[[#This Row],[Category and Sub-Category]],SEARCH("/", N1531) +1, 20)</f>
        <v>photobooks</v>
      </c>
      <c r="R1531" s="4" t="str">
        <f t="shared" si="46"/>
        <v>photography</v>
      </c>
      <c r="S1531" s="14">
        <f>Table1[[#This Row],[Date Ended Conversion]]+Table1[[#This Row],[Date Ended Conversion]]</f>
        <v>84165.174074074079</v>
      </c>
      <c r="T1531" s="14">
        <f t="shared" si="47"/>
        <v>42082.587037037039</v>
      </c>
    </row>
    <row r="1532" spans="1:20" ht="72" hidden="1" x14ac:dyDescent="0.6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>(Table1[[#This Row],[pledged]]/Table1[[#This Row],[goal]])*100</f>
        <v>134.82571428571427</v>
      </c>
      <c r="P1532" s="9">
        <f>Table1[[#This Row],[pledged]]/Table1[[#This Row],[backers_count]]</f>
        <v>53.991990846681922</v>
      </c>
      <c r="Q1532" s="4" t="str">
        <f>MID(Table1[[#This Row],[Category and Sub-Category]],SEARCH("/", N1532) +1, 20)</f>
        <v>photobooks</v>
      </c>
      <c r="R1532" s="4" t="str">
        <f t="shared" si="46"/>
        <v>photography</v>
      </c>
      <c r="S1532" s="14">
        <f>Table1[[#This Row],[Date Ended Conversion]]+Table1[[#This Row],[Date Ended Conversion]]</f>
        <v>84601.534606481495</v>
      </c>
      <c r="T1532" s="14">
        <f t="shared" si="47"/>
        <v>42300.767303240747</v>
      </c>
    </row>
    <row r="1533" spans="1:20" ht="72" hidden="1" x14ac:dyDescent="0.6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>(Table1[[#This Row],[pledged]]/Table1[[#This Row],[goal]])*100</f>
        <v>175.95744680851064</v>
      </c>
      <c r="P1533" s="9">
        <f>Table1[[#This Row],[pledged]]/Table1[[#This Row],[backers_count]]</f>
        <v>56.643835616438359</v>
      </c>
      <c r="Q1533" s="4" t="str">
        <f>MID(Table1[[#This Row],[Category and Sub-Category]],SEARCH("/", N1533) +1, 20)</f>
        <v>photobooks</v>
      </c>
      <c r="R1533" s="4" t="str">
        <f t="shared" si="46"/>
        <v>photography</v>
      </c>
      <c r="S1533" s="14">
        <f>Table1[[#This Row],[Date Ended Conversion]]+Table1[[#This Row],[Date Ended Conversion]]</f>
        <v>83948.25</v>
      </c>
      <c r="T1533" s="14">
        <f t="shared" si="47"/>
        <v>41974.125</v>
      </c>
    </row>
    <row r="1534" spans="1:20" ht="72" hidden="1" x14ac:dyDescent="0.6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>(Table1[[#This Row],[pledged]]/Table1[[#This Row],[goal]])*100</f>
        <v>484.02000000000004</v>
      </c>
      <c r="P1534" s="9">
        <f>Table1[[#This Row],[pledged]]/Table1[[#This Row],[backers_count]]</f>
        <v>82.316326530612244</v>
      </c>
      <c r="Q1534" s="4" t="str">
        <f>MID(Table1[[#This Row],[Category and Sub-Category]],SEARCH("/", N1534) +1, 20)</f>
        <v>photobooks</v>
      </c>
      <c r="R1534" s="4" t="str">
        <f t="shared" si="46"/>
        <v>photography</v>
      </c>
      <c r="S1534" s="14">
        <f>Table1[[#This Row],[Date Ended Conversion]]+Table1[[#This Row],[Date Ended Conversion]]</f>
        <v>84831.25</v>
      </c>
      <c r="T1534" s="14">
        <f t="shared" si="47"/>
        <v>42415.625</v>
      </c>
    </row>
    <row r="1535" spans="1:20" ht="54" hidden="1" x14ac:dyDescent="0.6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>(Table1[[#This Row],[pledged]]/Table1[[#This Row],[goal]])*100</f>
        <v>145.14000000000001</v>
      </c>
      <c r="P1535" s="9">
        <f>Table1[[#This Row],[pledged]]/Table1[[#This Row],[backers_count]]</f>
        <v>88.26081081081081</v>
      </c>
      <c r="Q1535" s="4" t="str">
        <f>MID(Table1[[#This Row],[Category and Sub-Category]],SEARCH("/", N1535) +1, 20)</f>
        <v>photobooks</v>
      </c>
      <c r="R1535" s="4" t="str">
        <f t="shared" si="46"/>
        <v>photography</v>
      </c>
      <c r="S1535" s="14">
        <f>Table1[[#This Row],[Date Ended Conversion]]+Table1[[#This Row],[Date Ended Conversion]]</f>
        <v>84984.33194444445</v>
      </c>
      <c r="T1535" s="14">
        <f t="shared" si="47"/>
        <v>42492.165972222225</v>
      </c>
    </row>
    <row r="1536" spans="1:20" ht="72" hidden="1" x14ac:dyDescent="0.6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>(Table1[[#This Row],[pledged]]/Table1[[#This Row],[goal]])*100</f>
        <v>417.73333333333335</v>
      </c>
      <c r="P1536" s="9">
        <f>Table1[[#This Row],[pledged]]/Table1[[#This Row],[backers_count]]</f>
        <v>84.905149051490511</v>
      </c>
      <c r="Q1536" s="4" t="str">
        <f>MID(Table1[[#This Row],[Category and Sub-Category]],SEARCH("/", N1536) +1, 20)</f>
        <v>photobooks</v>
      </c>
      <c r="R1536" s="4" t="str">
        <f t="shared" si="46"/>
        <v>photography</v>
      </c>
      <c r="S1536" s="14">
        <f>Table1[[#This Row],[Date Ended Conversion]]+Table1[[#This Row],[Date Ended Conversion]]</f>
        <v>84503.34865740742</v>
      </c>
      <c r="T1536" s="14">
        <f t="shared" si="47"/>
        <v>42251.67432870371</v>
      </c>
    </row>
    <row r="1537" spans="1:20" ht="72" hidden="1" x14ac:dyDescent="0.6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>(Table1[[#This Row],[pledged]]/Table1[[#This Row],[goal]])*100</f>
        <v>132.42499999999998</v>
      </c>
      <c r="P1537" s="9">
        <f>Table1[[#This Row],[pledged]]/Table1[[#This Row],[backers_count]]</f>
        <v>48.154545454545456</v>
      </c>
      <c r="Q1537" s="4" t="str">
        <f>MID(Table1[[#This Row],[Category and Sub-Category]],SEARCH("/", N1537) +1, 20)</f>
        <v>photobooks</v>
      </c>
      <c r="R1537" s="4" t="str">
        <f t="shared" si="46"/>
        <v>photography</v>
      </c>
      <c r="S1537" s="14">
        <f>Table1[[#This Row],[Date Ended Conversion]]+Table1[[#This Row],[Date Ended Conversion]]</f>
        <v>85027.833333333343</v>
      </c>
      <c r="T1537" s="14">
        <f t="shared" si="47"/>
        <v>42513.916666666672</v>
      </c>
    </row>
    <row r="1538" spans="1:20" ht="72" hidden="1" x14ac:dyDescent="0.6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>(Table1[[#This Row],[pledged]]/Table1[[#This Row],[goal]])*100</f>
        <v>250.30841666666666</v>
      </c>
      <c r="P1538" s="9">
        <f>Table1[[#This Row],[pledged]]/Table1[[#This Row],[backers_count]]</f>
        <v>66.015406593406595</v>
      </c>
      <c r="Q1538" s="4" t="str">
        <f>MID(Table1[[#This Row],[Category and Sub-Category]],SEARCH("/", N1538) +1, 20)</f>
        <v>photobooks</v>
      </c>
      <c r="R1538" s="4" t="str">
        <f t="shared" ref="R1538:R1601" si="48">LEFT(N1538,FIND("/",N1538,1)-1)</f>
        <v>photography</v>
      </c>
      <c r="S1538" s="14">
        <f>Table1[[#This Row],[Date Ended Conversion]]+Table1[[#This Row],[Date Ended Conversion]]</f>
        <v>84487.604398148149</v>
      </c>
      <c r="T1538" s="14">
        <f t="shared" ref="T1538:T1601" si="49">(((I1538/60)/60)/24)+DATE(1970,1,1)</f>
        <v>42243.802199074074</v>
      </c>
    </row>
    <row r="1539" spans="1:20" ht="54" hidden="1" x14ac:dyDescent="0.6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>(Table1[[#This Row],[pledged]]/Table1[[#This Row],[goal]])*100</f>
        <v>179.9</v>
      </c>
      <c r="P1539" s="9">
        <f>Table1[[#This Row],[pledged]]/Table1[[#This Row],[backers_count]]</f>
        <v>96.375</v>
      </c>
      <c r="Q1539" s="4" t="str">
        <f>MID(Table1[[#This Row],[Category and Sub-Category]],SEARCH("/", N1539) +1, 20)</f>
        <v>photobooks</v>
      </c>
      <c r="R1539" s="4" t="str">
        <f t="shared" si="48"/>
        <v>photography</v>
      </c>
      <c r="S1539" s="14">
        <f>Table1[[#This Row],[Date Ended Conversion]]+Table1[[#This Row],[Date Ended Conversion]]</f>
        <v>85177.5</v>
      </c>
      <c r="T1539" s="14">
        <f t="shared" si="49"/>
        <v>42588.75</v>
      </c>
    </row>
    <row r="1540" spans="1:20" ht="72" hidden="1" x14ac:dyDescent="0.6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>(Table1[[#This Row],[pledged]]/Table1[[#This Row],[goal]])*100</f>
        <v>102.62857142857142</v>
      </c>
      <c r="P1540" s="9">
        <f>Table1[[#This Row],[pledged]]/Table1[[#This Row],[backers_count]]</f>
        <v>156.17391304347825</v>
      </c>
      <c r="Q1540" s="4" t="str">
        <f>MID(Table1[[#This Row],[Category and Sub-Category]],SEARCH("/", N1540) +1, 20)</f>
        <v>photobooks</v>
      </c>
      <c r="R1540" s="4" t="str">
        <f t="shared" si="48"/>
        <v>photography</v>
      </c>
      <c r="S1540" s="14">
        <f>Table1[[#This Row],[Date Ended Conversion]]+Table1[[#This Row],[Date Ended Conversion]]</f>
        <v>84053.564120370371</v>
      </c>
      <c r="T1540" s="14">
        <f t="shared" si="49"/>
        <v>42026.782060185185</v>
      </c>
    </row>
    <row r="1541" spans="1:20" ht="72" hidden="1" x14ac:dyDescent="0.6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>(Table1[[#This Row],[pledged]]/Table1[[#This Row],[goal]])*100</f>
        <v>135.98609999999999</v>
      </c>
      <c r="P1541" s="9">
        <f>Table1[[#This Row],[pledged]]/Table1[[#This Row],[backers_count]]</f>
        <v>95.764859154929582</v>
      </c>
      <c r="Q1541" s="4" t="str">
        <f>MID(Table1[[#This Row],[Category and Sub-Category]],SEARCH("/", N1541) +1, 20)</f>
        <v>photobooks</v>
      </c>
      <c r="R1541" s="4" t="str">
        <f t="shared" si="48"/>
        <v>photography</v>
      </c>
      <c r="S1541" s="14">
        <f>Table1[[#This Row],[Date Ended Conversion]]+Table1[[#This Row],[Date Ended Conversion]]</f>
        <v>85477.838402777765</v>
      </c>
      <c r="T1541" s="14">
        <f t="shared" si="49"/>
        <v>42738.919201388882</v>
      </c>
    </row>
    <row r="1542" spans="1:20" ht="72" hidden="1" x14ac:dyDescent="0.6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>(Table1[[#This Row],[pledged]]/Table1[[#This Row],[goal]])*100</f>
        <v>117.86666666666667</v>
      </c>
      <c r="P1542" s="9">
        <f>Table1[[#This Row],[pledged]]/Table1[[#This Row],[backers_count]]</f>
        <v>180.40816326530611</v>
      </c>
      <c r="Q1542" s="4" t="str">
        <f>MID(Table1[[#This Row],[Category and Sub-Category]],SEARCH("/", N1542) +1, 20)</f>
        <v>photobooks</v>
      </c>
      <c r="R1542" s="4" t="str">
        <f t="shared" si="48"/>
        <v>photography</v>
      </c>
      <c r="S1542" s="14">
        <f>Table1[[#This Row],[Date Ended Conversion]]+Table1[[#This Row],[Date Ended Conversion]]</f>
        <v>83938.104166666657</v>
      </c>
      <c r="T1542" s="14">
        <f t="shared" si="49"/>
        <v>41969.052083333328</v>
      </c>
    </row>
    <row r="1543" spans="1:20" ht="54" hidden="1" x14ac:dyDescent="0.6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>(Table1[[#This Row],[pledged]]/Table1[[#This Row],[goal]])*100</f>
        <v>3.3333333333333333E-2</v>
      </c>
      <c r="P1543" s="9">
        <f>Table1[[#This Row],[pledged]]/Table1[[#This Row],[backers_count]]</f>
        <v>3</v>
      </c>
      <c r="Q1543" s="4" t="str">
        <f>MID(Table1[[#This Row],[Category and Sub-Category]],SEARCH("/", N1543) +1, 20)</f>
        <v>nature</v>
      </c>
      <c r="R1543" s="4" t="str">
        <f t="shared" si="48"/>
        <v>photography</v>
      </c>
      <c r="S1543" s="14">
        <f>Table1[[#This Row],[Date Ended Conversion]]+Table1[[#This Row],[Date Ended Conversion]]</f>
        <v>84009.424490740741</v>
      </c>
      <c r="T1543" s="14">
        <f t="shared" si="49"/>
        <v>42004.712245370371</v>
      </c>
    </row>
    <row r="1544" spans="1:20" ht="72" hidden="1" x14ac:dyDescent="0.6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>(Table1[[#This Row],[pledged]]/Table1[[#This Row],[goal]])*100</f>
        <v>4</v>
      </c>
      <c r="P1544" s="9">
        <f>Table1[[#This Row],[pledged]]/Table1[[#This Row],[backers_count]]</f>
        <v>20</v>
      </c>
      <c r="Q1544" s="4" t="str">
        <f>MID(Table1[[#This Row],[Category and Sub-Category]],SEARCH("/", N1544) +1, 20)</f>
        <v>nature</v>
      </c>
      <c r="R1544" s="4" t="str">
        <f t="shared" si="48"/>
        <v>photography</v>
      </c>
      <c r="S1544" s="14">
        <f>Table1[[#This Row],[Date Ended Conversion]]+Table1[[#This Row],[Date Ended Conversion]]</f>
        <v>84371.993055555562</v>
      </c>
      <c r="T1544" s="14">
        <f t="shared" si="49"/>
        <v>42185.996527777781</v>
      </c>
    </row>
    <row r="1545" spans="1:20" ht="72" hidden="1" x14ac:dyDescent="0.6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>(Table1[[#This Row],[pledged]]/Table1[[#This Row],[goal]])*100</f>
        <v>0.44444444444444442</v>
      </c>
      <c r="P1545" s="9">
        <f>Table1[[#This Row],[pledged]]/Table1[[#This Row],[backers_count]]</f>
        <v>10</v>
      </c>
      <c r="Q1545" s="4" t="str">
        <f>MID(Table1[[#This Row],[Category and Sub-Category]],SEARCH("/", N1545) +1, 20)</f>
        <v>nature</v>
      </c>
      <c r="R1545" s="4" t="str">
        <f t="shared" si="48"/>
        <v>photography</v>
      </c>
      <c r="S1545" s="14">
        <f>Table1[[#This Row],[Date Ended Conversion]]+Table1[[#This Row],[Date Ended Conversion]]</f>
        <v>83931.102638888886</v>
      </c>
      <c r="T1545" s="14">
        <f t="shared" si="49"/>
        <v>41965.551319444443</v>
      </c>
    </row>
    <row r="1546" spans="1:20" ht="72" hidden="1" x14ac:dyDescent="0.6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>(Table1[[#This Row],[pledged]]/Table1[[#This Row],[goal]])*100</f>
        <v>0</v>
      </c>
      <c r="P1546" s="9" t="e">
        <f>Table1[[#This Row],[pledged]]/Table1[[#This Row],[backers_count]]</f>
        <v>#DIV/0!</v>
      </c>
      <c r="Q1546" s="4" t="str">
        <f>MID(Table1[[#This Row],[Category and Sub-Category]],SEARCH("/", N1546) +1, 20)</f>
        <v>nature</v>
      </c>
      <c r="R1546" s="4" t="str">
        <f t="shared" si="48"/>
        <v>photography</v>
      </c>
      <c r="S1546" s="14">
        <f>Table1[[#This Row],[Date Ended Conversion]]+Table1[[#This Row],[Date Ended Conversion]]</f>
        <v>84190.024999999994</v>
      </c>
      <c r="T1546" s="14">
        <f t="shared" si="49"/>
        <v>42095.012499999997</v>
      </c>
    </row>
    <row r="1547" spans="1:20" ht="54" hidden="1" x14ac:dyDescent="0.6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>(Table1[[#This Row],[pledged]]/Table1[[#This Row],[goal]])*100</f>
        <v>3.3333333333333333E-2</v>
      </c>
      <c r="P1547" s="9">
        <f>Table1[[#This Row],[pledged]]/Table1[[#This Row],[backers_count]]</f>
        <v>1</v>
      </c>
      <c r="Q1547" s="4" t="str">
        <f>MID(Table1[[#This Row],[Category and Sub-Category]],SEARCH("/", N1547) +1, 20)</f>
        <v>nature</v>
      </c>
      <c r="R1547" s="4" t="str">
        <f t="shared" si="48"/>
        <v>photography</v>
      </c>
      <c r="S1547" s="14">
        <f>Table1[[#This Row],[Date Ended Conversion]]+Table1[[#This Row],[Date Ended Conversion]]</f>
        <v>84131.772222222222</v>
      </c>
      <c r="T1547" s="14">
        <f t="shared" si="49"/>
        <v>42065.886111111111</v>
      </c>
    </row>
    <row r="1548" spans="1:20" ht="72" hidden="1" x14ac:dyDescent="0.6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>(Table1[[#This Row],[pledged]]/Table1[[#This Row],[goal]])*100</f>
        <v>28.9</v>
      </c>
      <c r="P1548" s="9">
        <f>Table1[[#This Row],[pledged]]/Table1[[#This Row],[backers_count]]</f>
        <v>26.272727272727273</v>
      </c>
      <c r="Q1548" s="4" t="str">
        <f>MID(Table1[[#This Row],[Category and Sub-Category]],SEARCH("/", N1548) +1, 20)</f>
        <v>nature</v>
      </c>
      <c r="R1548" s="4" t="str">
        <f t="shared" si="48"/>
        <v>photography</v>
      </c>
      <c r="S1548" s="14">
        <f>Table1[[#This Row],[Date Ended Conversion]]+Table1[[#This Row],[Date Ended Conversion]]</f>
        <v>83798.425902777773</v>
      </c>
      <c r="T1548" s="14">
        <f t="shared" si="49"/>
        <v>41899.212951388887</v>
      </c>
    </row>
    <row r="1549" spans="1:20" ht="72" hidden="1" x14ac:dyDescent="0.6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>(Table1[[#This Row],[pledged]]/Table1[[#This Row],[goal]])*100</f>
        <v>0</v>
      </c>
      <c r="P1549" s="9" t="e">
        <f>Table1[[#This Row],[pledged]]/Table1[[#This Row],[backers_count]]</f>
        <v>#DIV/0!</v>
      </c>
      <c r="Q1549" s="4" t="str">
        <f>MID(Table1[[#This Row],[Category and Sub-Category]],SEARCH("/", N1549) +1, 20)</f>
        <v>nature</v>
      </c>
      <c r="R1549" s="4" t="str">
        <f t="shared" si="48"/>
        <v>photography</v>
      </c>
      <c r="S1549" s="14">
        <f>Table1[[#This Row],[Date Ended Conversion]]+Table1[[#This Row],[Date Ended Conversion]]</f>
        <v>85578.853750000009</v>
      </c>
      <c r="T1549" s="14">
        <f t="shared" si="49"/>
        <v>42789.426875000005</v>
      </c>
    </row>
    <row r="1550" spans="1:20" ht="54" hidden="1" x14ac:dyDescent="0.6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>(Table1[[#This Row],[pledged]]/Table1[[#This Row],[goal]])*100</f>
        <v>8.5714285714285712</v>
      </c>
      <c r="P1550" s="9">
        <f>Table1[[#This Row],[pledged]]/Table1[[#This Row],[backers_count]]</f>
        <v>60</v>
      </c>
      <c r="Q1550" s="4" t="str">
        <f>MID(Table1[[#This Row],[Category and Sub-Category]],SEARCH("/", N1550) +1, 20)</f>
        <v>nature</v>
      </c>
      <c r="R1550" s="4" t="str">
        <f t="shared" si="48"/>
        <v>photography</v>
      </c>
      <c r="S1550" s="14">
        <f>Table1[[#This Row],[Date Ended Conversion]]+Table1[[#This Row],[Date Ended Conversion]]</f>
        <v>84633.847685185174</v>
      </c>
      <c r="T1550" s="14">
        <f t="shared" si="49"/>
        <v>42316.923842592587</v>
      </c>
    </row>
    <row r="1551" spans="1:20" ht="72" hidden="1" x14ac:dyDescent="0.6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>(Table1[[#This Row],[pledged]]/Table1[[#This Row],[goal]])*100</f>
        <v>34</v>
      </c>
      <c r="P1551" s="9">
        <f>Table1[[#This Row],[pledged]]/Table1[[#This Row],[backers_count]]</f>
        <v>28.333333333333332</v>
      </c>
      <c r="Q1551" s="4" t="str">
        <f>MID(Table1[[#This Row],[Category and Sub-Category]],SEARCH("/", N1551) +1, 20)</f>
        <v>nature</v>
      </c>
      <c r="R1551" s="4" t="str">
        <f t="shared" si="48"/>
        <v>photography</v>
      </c>
      <c r="S1551" s="14">
        <f>Table1[[#This Row],[Date Ended Conversion]]+Table1[[#This Row],[Date Ended Conversion]]</f>
        <v>84622.355532407411</v>
      </c>
      <c r="T1551" s="14">
        <f t="shared" si="49"/>
        <v>42311.177766203706</v>
      </c>
    </row>
    <row r="1552" spans="1:20" ht="72" hidden="1" x14ac:dyDescent="0.6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>(Table1[[#This Row],[pledged]]/Table1[[#This Row],[goal]])*100</f>
        <v>13.466666666666665</v>
      </c>
      <c r="P1552" s="9">
        <f>Table1[[#This Row],[pledged]]/Table1[[#This Row],[backers_count]]</f>
        <v>14.428571428571429</v>
      </c>
      <c r="Q1552" s="4" t="str">
        <f>MID(Table1[[#This Row],[Category and Sub-Category]],SEARCH("/", N1552) +1, 20)</f>
        <v>nature</v>
      </c>
      <c r="R1552" s="4" t="str">
        <f t="shared" si="48"/>
        <v>photography</v>
      </c>
      <c r="S1552" s="14">
        <f>Table1[[#This Row],[Date Ended Conversion]]+Table1[[#This Row],[Date Ended Conversion]]</f>
        <v>85004.898935185192</v>
      </c>
      <c r="T1552" s="14">
        <f t="shared" si="49"/>
        <v>42502.449467592596</v>
      </c>
    </row>
    <row r="1553" spans="1:20" ht="72" hidden="1" x14ac:dyDescent="0.6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>(Table1[[#This Row],[pledged]]/Table1[[#This Row],[goal]])*100</f>
        <v>0</v>
      </c>
      <c r="P1553" s="9" t="e">
        <f>Table1[[#This Row],[pledged]]/Table1[[#This Row],[backers_count]]</f>
        <v>#DIV/0!</v>
      </c>
      <c r="Q1553" s="4" t="str">
        <f>MID(Table1[[#This Row],[Category and Sub-Category]],SEARCH("/", N1553) +1, 20)</f>
        <v>nature</v>
      </c>
      <c r="R1553" s="4" t="str">
        <f t="shared" si="48"/>
        <v>photography</v>
      </c>
      <c r="S1553" s="14">
        <f>Table1[[#This Row],[Date Ended Conversion]]+Table1[[#This Row],[Date Ended Conversion]]</f>
        <v>84303.649050925917</v>
      </c>
      <c r="T1553" s="14">
        <f t="shared" si="49"/>
        <v>42151.824525462958</v>
      </c>
    </row>
    <row r="1554" spans="1:20" ht="72" hidden="1" x14ac:dyDescent="0.6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>(Table1[[#This Row],[pledged]]/Table1[[#This Row],[goal]])*100</f>
        <v>49.186046511627907</v>
      </c>
      <c r="P1554" s="9">
        <f>Table1[[#This Row],[pledged]]/Table1[[#This Row],[backers_count]]</f>
        <v>132.1875</v>
      </c>
      <c r="Q1554" s="4" t="str">
        <f>MID(Table1[[#This Row],[Category and Sub-Category]],SEARCH("/", N1554) +1, 20)</f>
        <v>nature</v>
      </c>
      <c r="R1554" s="4" t="str">
        <f t="shared" si="48"/>
        <v>photography</v>
      </c>
      <c r="S1554" s="14">
        <f>Table1[[#This Row],[Date Ended Conversion]]+Table1[[#This Row],[Date Ended Conversion]]</f>
        <v>83826.33194444445</v>
      </c>
      <c r="T1554" s="14">
        <f t="shared" si="49"/>
        <v>41913.165972222225</v>
      </c>
    </row>
    <row r="1555" spans="1:20" ht="72" hidden="1" x14ac:dyDescent="0.6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>(Table1[[#This Row],[pledged]]/Table1[[#This Row],[goal]])*100</f>
        <v>0</v>
      </c>
      <c r="P1555" s="9" t="e">
        <f>Table1[[#This Row],[pledged]]/Table1[[#This Row],[backers_count]]</f>
        <v>#DIV/0!</v>
      </c>
      <c r="Q1555" s="4" t="str">
        <f>MID(Table1[[#This Row],[Category and Sub-Category]],SEARCH("/", N1555) +1, 20)</f>
        <v>nature</v>
      </c>
      <c r="R1555" s="4" t="str">
        <f t="shared" si="48"/>
        <v>photography</v>
      </c>
      <c r="S1555" s="14">
        <f>Table1[[#This Row],[Date Ended Conversion]]+Table1[[#This Row],[Date Ended Conversion]]</f>
        <v>84498.565902777773</v>
      </c>
      <c r="T1555" s="14">
        <f t="shared" si="49"/>
        <v>42249.282951388886</v>
      </c>
    </row>
    <row r="1556" spans="1:20" ht="90" hidden="1" x14ac:dyDescent="0.6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>(Table1[[#This Row],[pledged]]/Table1[[#This Row],[goal]])*100</f>
        <v>0</v>
      </c>
      <c r="P1556" s="9" t="e">
        <f>Table1[[#This Row],[pledged]]/Table1[[#This Row],[backers_count]]</f>
        <v>#DIV/0!</v>
      </c>
      <c r="Q1556" s="4" t="str">
        <f>MID(Table1[[#This Row],[Category and Sub-Category]],SEARCH("/", N1556) +1, 20)</f>
        <v>nature</v>
      </c>
      <c r="R1556" s="4" t="str">
        <f t="shared" si="48"/>
        <v>photography</v>
      </c>
      <c r="S1556" s="14">
        <f>Table1[[#This Row],[Date Ended Conversion]]+Table1[[#This Row],[Date Ended Conversion]]</f>
        <v>84436.504398148158</v>
      </c>
      <c r="T1556" s="14">
        <f t="shared" si="49"/>
        <v>42218.252199074079</v>
      </c>
    </row>
    <row r="1557" spans="1:20" ht="54" hidden="1" x14ac:dyDescent="0.6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>(Table1[[#This Row],[pledged]]/Table1[[#This Row],[goal]])*100</f>
        <v>0</v>
      </c>
      <c r="P1557" s="9" t="e">
        <f>Table1[[#This Row],[pledged]]/Table1[[#This Row],[backers_count]]</f>
        <v>#DIV/0!</v>
      </c>
      <c r="Q1557" s="4" t="str">
        <f>MID(Table1[[#This Row],[Category and Sub-Category]],SEARCH("/", N1557) +1, 20)</f>
        <v>nature</v>
      </c>
      <c r="R1557" s="4" t="str">
        <f t="shared" si="48"/>
        <v>photography</v>
      </c>
      <c r="S1557" s="14">
        <f>Table1[[#This Row],[Date Ended Conversion]]+Table1[[#This Row],[Date Ended Conversion]]</f>
        <v>84529.416666666657</v>
      </c>
      <c r="T1557" s="14">
        <f t="shared" si="49"/>
        <v>42264.708333333328</v>
      </c>
    </row>
    <row r="1558" spans="1:20" ht="54" hidden="1" x14ac:dyDescent="0.6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>(Table1[[#This Row],[pledged]]/Table1[[#This Row],[goal]])*100</f>
        <v>45.133333333333333</v>
      </c>
      <c r="P1558" s="9">
        <f>Table1[[#This Row],[pledged]]/Table1[[#This Row],[backers_count]]</f>
        <v>56.416666666666664</v>
      </c>
      <c r="Q1558" s="4" t="str">
        <f>MID(Table1[[#This Row],[Category and Sub-Category]],SEARCH("/", N1558) +1, 20)</f>
        <v>nature</v>
      </c>
      <c r="R1558" s="4" t="str">
        <f t="shared" si="48"/>
        <v>photography</v>
      </c>
      <c r="S1558" s="14">
        <f>Table1[[#This Row],[Date Ended Conversion]]+Table1[[#This Row],[Date Ended Conversion]]</f>
        <v>85110.306111111102</v>
      </c>
      <c r="T1558" s="14">
        <f t="shared" si="49"/>
        <v>42555.153055555551</v>
      </c>
    </row>
    <row r="1559" spans="1:20" ht="72" hidden="1" x14ac:dyDescent="0.6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>(Table1[[#This Row],[pledged]]/Table1[[#This Row],[goal]])*100</f>
        <v>4</v>
      </c>
      <c r="P1559" s="9">
        <f>Table1[[#This Row],[pledged]]/Table1[[#This Row],[backers_count]]</f>
        <v>100</v>
      </c>
      <c r="Q1559" s="4" t="str">
        <f>MID(Table1[[#This Row],[Category and Sub-Category]],SEARCH("/", N1559) +1, 20)</f>
        <v>nature</v>
      </c>
      <c r="R1559" s="4" t="str">
        <f t="shared" si="48"/>
        <v>photography</v>
      </c>
      <c r="S1559" s="14">
        <f>Table1[[#This Row],[Date Ended Conversion]]+Table1[[#This Row],[Date Ended Conversion]]</f>
        <v>83805.30631944444</v>
      </c>
      <c r="T1559" s="14">
        <f t="shared" si="49"/>
        <v>41902.65315972222</v>
      </c>
    </row>
    <row r="1560" spans="1:20" ht="54" hidden="1" x14ac:dyDescent="0.6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>(Table1[[#This Row],[pledged]]/Table1[[#This Row],[goal]])*100</f>
        <v>4.666666666666667</v>
      </c>
      <c r="P1560" s="9">
        <f>Table1[[#This Row],[pledged]]/Table1[[#This Row],[backers_count]]</f>
        <v>11.666666666666666</v>
      </c>
      <c r="Q1560" s="4" t="str">
        <f>MID(Table1[[#This Row],[Category and Sub-Category]],SEARCH("/", N1560) +1, 20)</f>
        <v>nature</v>
      </c>
      <c r="R1560" s="4" t="str">
        <f t="shared" si="48"/>
        <v>photography</v>
      </c>
      <c r="S1560" s="14">
        <f>Table1[[#This Row],[Date Ended Conversion]]+Table1[[#This Row],[Date Ended Conversion]]</f>
        <v>84489.016666666663</v>
      </c>
      <c r="T1560" s="14">
        <f t="shared" si="49"/>
        <v>42244.508333333331</v>
      </c>
    </row>
    <row r="1561" spans="1:20" ht="54" hidden="1" x14ac:dyDescent="0.6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>(Table1[[#This Row],[pledged]]/Table1[[#This Row],[goal]])*100</f>
        <v>0.33333333333333337</v>
      </c>
      <c r="P1561" s="9">
        <f>Table1[[#This Row],[pledged]]/Table1[[#This Row],[backers_count]]</f>
        <v>50</v>
      </c>
      <c r="Q1561" s="4" t="str">
        <f>MID(Table1[[#This Row],[Category and Sub-Category]],SEARCH("/", N1561) +1, 20)</f>
        <v>nature</v>
      </c>
      <c r="R1561" s="4" t="str">
        <f t="shared" si="48"/>
        <v>photography</v>
      </c>
      <c r="S1561" s="14">
        <f>Table1[[#This Row],[Date Ended Conversion]]+Table1[[#This Row],[Date Ended Conversion]]</f>
        <v>84246.106458333321</v>
      </c>
      <c r="T1561" s="14">
        <f t="shared" si="49"/>
        <v>42123.05322916666</v>
      </c>
    </row>
    <row r="1562" spans="1:20" ht="72" hidden="1" x14ac:dyDescent="0.6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>(Table1[[#This Row],[pledged]]/Table1[[#This Row],[goal]])*100</f>
        <v>3.7600000000000002</v>
      </c>
      <c r="P1562" s="9">
        <f>Table1[[#This Row],[pledged]]/Table1[[#This Row],[backers_count]]</f>
        <v>23.5</v>
      </c>
      <c r="Q1562" s="4" t="str">
        <f>MID(Table1[[#This Row],[Category and Sub-Category]],SEARCH("/", N1562) +1, 20)</f>
        <v>nature</v>
      </c>
      <c r="R1562" s="4" t="str">
        <f t="shared" si="48"/>
        <v>photography</v>
      </c>
      <c r="S1562" s="14">
        <f>Table1[[#This Row],[Date Ended Conversion]]+Table1[[#This Row],[Date Ended Conversion]]</f>
        <v>83912.124837962969</v>
      </c>
      <c r="T1562" s="14">
        <f t="shared" si="49"/>
        <v>41956.062418981484</v>
      </c>
    </row>
    <row r="1563" spans="1:20" ht="72" hidden="1" x14ac:dyDescent="0.6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>(Table1[[#This Row],[pledged]]/Table1[[#This Row],[goal]])*100</f>
        <v>0.67</v>
      </c>
      <c r="P1563" s="9">
        <f>Table1[[#This Row],[pledged]]/Table1[[#This Row],[backers_count]]</f>
        <v>67</v>
      </c>
      <c r="Q1563" s="4" t="str">
        <f>MID(Table1[[#This Row],[Category and Sub-Category]],SEARCH("/", N1563) +1, 20)</f>
        <v>art books</v>
      </c>
      <c r="R1563" s="4" t="str">
        <f t="shared" si="48"/>
        <v>publishing</v>
      </c>
      <c r="S1563" s="14">
        <f>Table1[[#This Row],[Date Ended Conversion]]+Table1[[#This Row],[Date Ended Conversion]]</f>
        <v>83170.166736111118</v>
      </c>
      <c r="T1563" s="14">
        <f t="shared" si="49"/>
        <v>41585.083368055559</v>
      </c>
    </row>
    <row r="1564" spans="1:20" ht="72" hidden="1" x14ac:dyDescent="0.6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>(Table1[[#This Row],[pledged]]/Table1[[#This Row],[goal]])*100</f>
        <v>0</v>
      </c>
      <c r="P1564" s="9" t="e">
        <f>Table1[[#This Row],[pledged]]/Table1[[#This Row],[backers_count]]</f>
        <v>#DIV/0!</v>
      </c>
      <c r="Q1564" s="4" t="str">
        <f>MID(Table1[[#This Row],[Category and Sub-Category]],SEARCH("/", N1564) +1, 20)</f>
        <v>art books</v>
      </c>
      <c r="R1564" s="4" t="str">
        <f t="shared" si="48"/>
        <v>publishing</v>
      </c>
      <c r="S1564" s="14">
        <f>Table1[[#This Row],[Date Ended Conversion]]+Table1[[#This Row],[Date Ended Conversion]]</f>
        <v>80298.069444444438</v>
      </c>
      <c r="T1564" s="14">
        <f t="shared" si="49"/>
        <v>40149.034722222219</v>
      </c>
    </row>
    <row r="1565" spans="1:20" ht="72" hidden="1" x14ac:dyDescent="0.6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>(Table1[[#This Row],[pledged]]/Table1[[#This Row],[goal]])*100</f>
        <v>1.4166666666666665</v>
      </c>
      <c r="P1565" s="9">
        <f>Table1[[#This Row],[pledged]]/Table1[[#This Row],[backers_count]]</f>
        <v>42.5</v>
      </c>
      <c r="Q1565" s="4" t="str">
        <f>MID(Table1[[#This Row],[Category and Sub-Category]],SEARCH("/", N1565) +1, 20)</f>
        <v>art books</v>
      </c>
      <c r="R1565" s="4" t="str">
        <f t="shared" si="48"/>
        <v>publishing</v>
      </c>
      <c r="S1565" s="14">
        <f>Table1[[#This Row],[Date Ended Conversion]]+Table1[[#This Row],[Date Ended Conversion]]</f>
        <v>83425.401643518519</v>
      </c>
      <c r="T1565" s="14">
        <f t="shared" si="49"/>
        <v>41712.700821759259</v>
      </c>
    </row>
    <row r="1566" spans="1:20" ht="72" hidden="1" x14ac:dyDescent="0.6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>(Table1[[#This Row],[pledged]]/Table1[[#This Row],[goal]])*100</f>
        <v>0.1</v>
      </c>
      <c r="P1566" s="9">
        <f>Table1[[#This Row],[pledged]]/Table1[[#This Row],[backers_count]]</f>
        <v>10</v>
      </c>
      <c r="Q1566" s="4" t="str">
        <f>MID(Table1[[#This Row],[Category and Sub-Category]],SEARCH("/", N1566) +1, 20)</f>
        <v>art books</v>
      </c>
      <c r="R1566" s="4" t="str">
        <f t="shared" si="48"/>
        <v>publishing</v>
      </c>
      <c r="S1566" s="14">
        <f>Table1[[#This Row],[Date Ended Conversion]]+Table1[[#This Row],[Date Ended Conversion]]</f>
        <v>84305.673611111109</v>
      </c>
      <c r="T1566" s="14">
        <f t="shared" si="49"/>
        <v>42152.836805555555</v>
      </c>
    </row>
    <row r="1567" spans="1:20" ht="72" hidden="1" x14ac:dyDescent="0.6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>(Table1[[#This Row],[pledged]]/Table1[[#This Row],[goal]])*100</f>
        <v>2.5</v>
      </c>
      <c r="P1567" s="9">
        <f>Table1[[#This Row],[pledged]]/Table1[[#This Row],[backers_count]]</f>
        <v>100</v>
      </c>
      <c r="Q1567" s="4" t="str">
        <f>MID(Table1[[#This Row],[Category and Sub-Category]],SEARCH("/", N1567) +1, 20)</f>
        <v>art books</v>
      </c>
      <c r="R1567" s="4" t="str">
        <f t="shared" si="48"/>
        <v>publishing</v>
      </c>
      <c r="S1567" s="14">
        <f>Table1[[#This Row],[Date Ended Conversion]]+Table1[[#This Row],[Date Ended Conversion]]</f>
        <v>81405.459745370375</v>
      </c>
      <c r="T1567" s="14">
        <f t="shared" si="49"/>
        <v>40702.729872685188</v>
      </c>
    </row>
    <row r="1568" spans="1:20" ht="54" hidden="1" x14ac:dyDescent="0.6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>(Table1[[#This Row],[pledged]]/Table1[[#This Row],[goal]])*100</f>
        <v>21.25</v>
      </c>
      <c r="P1568" s="9">
        <f>Table1[[#This Row],[pledged]]/Table1[[#This Row],[backers_count]]</f>
        <v>108.05084745762711</v>
      </c>
      <c r="Q1568" s="4" t="str">
        <f>MID(Table1[[#This Row],[Category and Sub-Category]],SEARCH("/", N1568) +1, 20)</f>
        <v>art books</v>
      </c>
      <c r="R1568" s="4" t="str">
        <f t="shared" si="48"/>
        <v>publishing</v>
      </c>
      <c r="S1568" s="14">
        <f>Table1[[#This Row],[Date Ended Conversion]]+Table1[[#This Row],[Date Ended Conversion]]</f>
        <v>85157.833333333343</v>
      </c>
      <c r="T1568" s="14">
        <f t="shared" si="49"/>
        <v>42578.916666666672</v>
      </c>
    </row>
    <row r="1569" spans="1:20" ht="72" hidden="1" x14ac:dyDescent="0.6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>(Table1[[#This Row],[pledged]]/Table1[[#This Row],[goal]])*100</f>
        <v>4.117647058823529</v>
      </c>
      <c r="P1569" s="9">
        <f>Table1[[#This Row],[pledged]]/Table1[[#This Row],[backers_count]]</f>
        <v>26.923076923076923</v>
      </c>
      <c r="Q1569" s="4" t="str">
        <f>MID(Table1[[#This Row],[Category and Sub-Category]],SEARCH("/", N1569) +1, 20)</f>
        <v>art books</v>
      </c>
      <c r="R1569" s="4" t="str">
        <f t="shared" si="48"/>
        <v>publishing</v>
      </c>
      <c r="S1569" s="14">
        <f>Table1[[#This Row],[Date Ended Conversion]]+Table1[[#This Row],[Date Ended Conversion]]</f>
        <v>83374</v>
      </c>
      <c r="T1569" s="14">
        <f t="shared" si="49"/>
        <v>41687</v>
      </c>
    </row>
    <row r="1570" spans="1:20" ht="72" hidden="1" x14ac:dyDescent="0.6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>(Table1[[#This Row],[pledged]]/Table1[[#This Row],[goal]])*100</f>
        <v>13.639999999999999</v>
      </c>
      <c r="P1570" s="9">
        <f>Table1[[#This Row],[pledged]]/Table1[[#This Row],[backers_count]]</f>
        <v>155</v>
      </c>
      <c r="Q1570" s="4" t="str">
        <f>MID(Table1[[#This Row],[Category and Sub-Category]],SEARCH("/", N1570) +1, 20)</f>
        <v>art books</v>
      </c>
      <c r="R1570" s="4" t="str">
        <f t="shared" si="48"/>
        <v>publishing</v>
      </c>
      <c r="S1570" s="14">
        <f>Table1[[#This Row],[Date Ended Conversion]]+Table1[[#This Row],[Date Ended Conversion]]</f>
        <v>83994.124652777769</v>
      </c>
      <c r="T1570" s="14">
        <f t="shared" si="49"/>
        <v>41997.062326388885</v>
      </c>
    </row>
    <row r="1571" spans="1:20" ht="18" hidden="1" x14ac:dyDescent="0.6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>(Table1[[#This Row],[pledged]]/Table1[[#This Row],[goal]])*100</f>
        <v>0</v>
      </c>
      <c r="P1571" s="9" t="e">
        <f>Table1[[#This Row],[pledged]]/Table1[[#This Row],[backers_count]]</f>
        <v>#DIV/0!</v>
      </c>
      <c r="Q1571" s="4" t="str">
        <f>MID(Table1[[#This Row],[Category and Sub-Category]],SEARCH("/", N1571) +1, 20)</f>
        <v>art books</v>
      </c>
      <c r="R1571" s="4" t="str">
        <f t="shared" si="48"/>
        <v>publishing</v>
      </c>
      <c r="S1571" s="14">
        <f>Table1[[#This Row],[Date Ended Conversion]]+Table1[[#This Row],[Date Ended Conversion]]</f>
        <v>82839.359120370369</v>
      </c>
      <c r="T1571" s="14">
        <f t="shared" si="49"/>
        <v>41419.679560185185</v>
      </c>
    </row>
    <row r="1572" spans="1:20" ht="54" hidden="1" x14ac:dyDescent="0.6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>(Table1[[#This Row],[pledged]]/Table1[[#This Row],[goal]])*100</f>
        <v>41.4</v>
      </c>
      <c r="P1572" s="9">
        <f>Table1[[#This Row],[pledged]]/Table1[[#This Row],[backers_count]]</f>
        <v>47.769230769230766</v>
      </c>
      <c r="Q1572" s="4" t="str">
        <f>MID(Table1[[#This Row],[Category and Sub-Category]],SEARCH("/", N1572) +1, 20)</f>
        <v>art books</v>
      </c>
      <c r="R1572" s="4" t="str">
        <f t="shared" si="48"/>
        <v>publishing</v>
      </c>
      <c r="S1572" s="14">
        <f>Table1[[#This Row],[Date Ended Conversion]]+Table1[[#This Row],[Date Ended Conversion]]</f>
        <v>84937.543564814812</v>
      </c>
      <c r="T1572" s="14">
        <f t="shared" si="49"/>
        <v>42468.771782407406</v>
      </c>
    </row>
    <row r="1573" spans="1:20" ht="90" hidden="1" x14ac:dyDescent="0.6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>(Table1[[#This Row],[pledged]]/Table1[[#This Row],[goal]])*100</f>
        <v>0.66115702479338845</v>
      </c>
      <c r="P1573" s="9">
        <f>Table1[[#This Row],[pledged]]/Table1[[#This Row],[backers_count]]</f>
        <v>20</v>
      </c>
      <c r="Q1573" s="4" t="str">
        <f>MID(Table1[[#This Row],[Category and Sub-Category]],SEARCH("/", N1573) +1, 20)</f>
        <v>art books</v>
      </c>
      <c r="R1573" s="4" t="str">
        <f t="shared" si="48"/>
        <v>publishing</v>
      </c>
      <c r="S1573" s="14">
        <f>Table1[[#This Row],[Date Ended Conversion]]+Table1[[#This Row],[Date Ended Conversion]]</f>
        <v>84349.538958333345</v>
      </c>
      <c r="T1573" s="14">
        <f t="shared" si="49"/>
        <v>42174.769479166673</v>
      </c>
    </row>
    <row r="1574" spans="1:20" ht="72" hidden="1" x14ac:dyDescent="0.6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>(Table1[[#This Row],[pledged]]/Table1[[#This Row],[goal]])*100</f>
        <v>5</v>
      </c>
      <c r="P1574" s="9">
        <f>Table1[[#This Row],[pledged]]/Table1[[#This Row],[backers_count]]</f>
        <v>41.666666666666664</v>
      </c>
      <c r="Q1574" s="4" t="str">
        <f>MID(Table1[[#This Row],[Category and Sub-Category]],SEARCH("/", N1574) +1, 20)</f>
        <v>art books</v>
      </c>
      <c r="R1574" s="4" t="str">
        <f t="shared" si="48"/>
        <v>publishing</v>
      </c>
      <c r="S1574" s="14">
        <f>Table1[[#This Row],[Date Ended Conversion]]+Table1[[#This Row],[Date Ended Conversion]]</f>
        <v>84857.998611111107</v>
      </c>
      <c r="T1574" s="14">
        <f t="shared" si="49"/>
        <v>42428.999305555553</v>
      </c>
    </row>
    <row r="1575" spans="1:20" ht="72" hidden="1" x14ac:dyDescent="0.6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>(Table1[[#This Row],[pledged]]/Table1[[#This Row],[goal]])*100</f>
        <v>2.4777777777777779</v>
      </c>
      <c r="P1575" s="9">
        <f>Table1[[#This Row],[pledged]]/Table1[[#This Row],[backers_count]]</f>
        <v>74.333333333333329</v>
      </c>
      <c r="Q1575" s="4" t="str">
        <f>MID(Table1[[#This Row],[Category and Sub-Category]],SEARCH("/", N1575) +1, 20)</f>
        <v>art books</v>
      </c>
      <c r="R1575" s="4" t="str">
        <f t="shared" si="48"/>
        <v>publishing</v>
      </c>
      <c r="S1575" s="14">
        <f>Table1[[#This Row],[Date Ended Conversion]]+Table1[[#This Row],[Date Ended Conversion]]</f>
        <v>85652.33194444445</v>
      </c>
      <c r="T1575" s="14">
        <f t="shared" si="49"/>
        <v>42826.165972222225</v>
      </c>
    </row>
    <row r="1576" spans="1:20" ht="72" hidden="1" x14ac:dyDescent="0.6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>(Table1[[#This Row],[pledged]]/Table1[[#This Row],[goal]])*100</f>
        <v>5.0599999999999996</v>
      </c>
      <c r="P1576" s="9">
        <f>Table1[[#This Row],[pledged]]/Table1[[#This Row],[backers_count]]</f>
        <v>84.333333333333329</v>
      </c>
      <c r="Q1576" s="4" t="str">
        <f>MID(Table1[[#This Row],[Category and Sub-Category]],SEARCH("/", N1576) +1, 20)</f>
        <v>art books</v>
      </c>
      <c r="R1576" s="4" t="str">
        <f t="shared" si="48"/>
        <v>publishing</v>
      </c>
      <c r="S1576" s="14">
        <f>Table1[[#This Row],[Date Ended Conversion]]+Table1[[#This Row],[Date Ended Conversion]]</f>
        <v>84105.854837962965</v>
      </c>
      <c r="T1576" s="14">
        <f t="shared" si="49"/>
        <v>42052.927418981482</v>
      </c>
    </row>
    <row r="1577" spans="1:20" ht="72" hidden="1" x14ac:dyDescent="0.6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>(Table1[[#This Row],[pledged]]/Table1[[#This Row],[goal]])*100</f>
        <v>22.91</v>
      </c>
      <c r="P1577" s="9">
        <f>Table1[[#This Row],[pledged]]/Table1[[#This Row],[backers_count]]</f>
        <v>65.457142857142856</v>
      </c>
      <c r="Q1577" s="4" t="str">
        <f>MID(Table1[[#This Row],[Category and Sub-Category]],SEARCH("/", N1577) +1, 20)</f>
        <v>art books</v>
      </c>
      <c r="R1577" s="4" t="str">
        <f t="shared" si="48"/>
        <v>publishing</v>
      </c>
      <c r="S1577" s="14">
        <f>Table1[[#This Row],[Date Ended Conversion]]+Table1[[#This Row],[Date Ended Conversion]]</f>
        <v>83659.048518518524</v>
      </c>
      <c r="T1577" s="14">
        <f t="shared" si="49"/>
        <v>41829.524259259262</v>
      </c>
    </row>
    <row r="1578" spans="1:20" ht="54" hidden="1" x14ac:dyDescent="0.6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>(Table1[[#This Row],[pledged]]/Table1[[#This Row],[goal]])*100</f>
        <v>13</v>
      </c>
      <c r="P1578" s="9">
        <f>Table1[[#This Row],[pledged]]/Table1[[#This Row],[backers_count]]</f>
        <v>65</v>
      </c>
      <c r="Q1578" s="4" t="str">
        <f>MID(Table1[[#This Row],[Category and Sub-Category]],SEARCH("/", N1578) +1, 20)</f>
        <v>art books</v>
      </c>
      <c r="R1578" s="4" t="str">
        <f t="shared" si="48"/>
        <v>publishing</v>
      </c>
      <c r="S1578" s="14">
        <f>Table1[[#This Row],[Date Ended Conversion]]+Table1[[#This Row],[Date Ended Conversion]]</f>
        <v>84371.758518518516</v>
      </c>
      <c r="T1578" s="14">
        <f t="shared" si="49"/>
        <v>42185.879259259258</v>
      </c>
    </row>
    <row r="1579" spans="1:20" ht="72" hidden="1" x14ac:dyDescent="0.6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>(Table1[[#This Row],[pledged]]/Table1[[#This Row],[goal]])*100</f>
        <v>0.54999999999999993</v>
      </c>
      <c r="P1579" s="9">
        <f>Table1[[#This Row],[pledged]]/Table1[[#This Row],[backers_count]]</f>
        <v>27.5</v>
      </c>
      <c r="Q1579" s="4" t="str">
        <f>MID(Table1[[#This Row],[Category and Sub-Category]],SEARCH("/", N1579) +1, 20)</f>
        <v>art books</v>
      </c>
      <c r="R1579" s="4" t="str">
        <f t="shared" si="48"/>
        <v>publishing</v>
      </c>
      <c r="S1579" s="14">
        <f>Table1[[#This Row],[Date Ended Conversion]]+Table1[[#This Row],[Date Ended Conversion]]</f>
        <v>82229.695555555561</v>
      </c>
      <c r="T1579" s="14">
        <f t="shared" si="49"/>
        <v>41114.847777777781</v>
      </c>
    </row>
    <row r="1580" spans="1:20" ht="72" hidden="1" x14ac:dyDescent="0.6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>(Table1[[#This Row],[pledged]]/Table1[[#This Row],[goal]])*100</f>
        <v>10.806536636794938</v>
      </c>
      <c r="P1580" s="9">
        <f>Table1[[#This Row],[pledged]]/Table1[[#This Row],[backers_count]]</f>
        <v>51.25</v>
      </c>
      <c r="Q1580" s="4" t="str">
        <f>MID(Table1[[#This Row],[Category and Sub-Category]],SEARCH("/", N1580) +1, 20)</f>
        <v>art books</v>
      </c>
      <c r="R1580" s="4" t="str">
        <f t="shared" si="48"/>
        <v>publishing</v>
      </c>
      <c r="S1580" s="14">
        <f>Table1[[#This Row],[Date Ended Conversion]]+Table1[[#This Row],[Date Ended Conversion]]</f>
        <v>80846.166666666672</v>
      </c>
      <c r="T1580" s="14">
        <f t="shared" si="49"/>
        <v>40423.083333333336</v>
      </c>
    </row>
    <row r="1581" spans="1:20" ht="54" hidden="1" x14ac:dyDescent="0.6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>(Table1[[#This Row],[pledged]]/Table1[[#This Row],[goal]])*100</f>
        <v>0.84008400840084008</v>
      </c>
      <c r="P1581" s="9">
        <f>Table1[[#This Row],[pledged]]/Table1[[#This Row],[backers_count]]</f>
        <v>14</v>
      </c>
      <c r="Q1581" s="4" t="str">
        <f>MID(Table1[[#This Row],[Category and Sub-Category]],SEARCH("/", N1581) +1, 20)</f>
        <v>art books</v>
      </c>
      <c r="R1581" s="4" t="str">
        <f t="shared" si="48"/>
        <v>publishing</v>
      </c>
      <c r="S1581" s="14">
        <f>Table1[[#This Row],[Date Ended Conversion]]+Table1[[#This Row],[Date Ended Conversion]]</f>
        <v>83029.992847222224</v>
      </c>
      <c r="T1581" s="14">
        <f t="shared" si="49"/>
        <v>41514.996423611112</v>
      </c>
    </row>
    <row r="1582" spans="1:20" ht="72" hidden="1" x14ac:dyDescent="0.6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>(Table1[[#This Row],[pledged]]/Table1[[#This Row],[goal]])*100</f>
        <v>0</v>
      </c>
      <c r="P1582" s="9" t="e">
        <f>Table1[[#This Row],[pledged]]/Table1[[#This Row],[backers_count]]</f>
        <v>#DIV/0!</v>
      </c>
      <c r="Q1582" s="4" t="str">
        <f>MID(Table1[[#This Row],[Category and Sub-Category]],SEARCH("/", N1582) +1, 20)</f>
        <v>art books</v>
      </c>
      <c r="R1582" s="4" t="str">
        <f t="shared" si="48"/>
        <v>publishing</v>
      </c>
      <c r="S1582" s="14">
        <f>Table1[[#This Row],[Date Ended Conversion]]+Table1[[#This Row],[Date Ended Conversion]]</f>
        <v>82100.100138888898</v>
      </c>
      <c r="T1582" s="14">
        <f t="shared" si="49"/>
        <v>41050.050069444449</v>
      </c>
    </row>
    <row r="1583" spans="1:20" ht="72" hidden="1" x14ac:dyDescent="0.6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>(Table1[[#This Row],[pledged]]/Table1[[#This Row],[goal]])*100</f>
        <v>0.5</v>
      </c>
      <c r="P1583" s="9">
        <f>Table1[[#This Row],[pledged]]/Table1[[#This Row],[backers_count]]</f>
        <v>5</v>
      </c>
      <c r="Q1583" s="4" t="str">
        <f>MID(Table1[[#This Row],[Category and Sub-Category]],SEARCH("/", N1583) +1, 20)</f>
        <v>places</v>
      </c>
      <c r="R1583" s="4" t="str">
        <f t="shared" si="48"/>
        <v>photography</v>
      </c>
      <c r="S1583" s="14">
        <f>Table1[[#This Row],[Date Ended Conversion]]+Table1[[#This Row],[Date Ended Conversion]]</f>
        <v>84714.897916666669</v>
      </c>
      <c r="T1583" s="14">
        <f t="shared" si="49"/>
        <v>42357.448958333334</v>
      </c>
    </row>
    <row r="1584" spans="1:20" ht="36" hidden="1" x14ac:dyDescent="0.6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>(Table1[[#This Row],[pledged]]/Table1[[#This Row],[goal]])*100</f>
        <v>9.3000000000000007</v>
      </c>
      <c r="P1584" s="9">
        <f>Table1[[#This Row],[pledged]]/Table1[[#This Row],[backers_count]]</f>
        <v>31</v>
      </c>
      <c r="Q1584" s="4" t="str">
        <f>MID(Table1[[#This Row],[Category and Sub-Category]],SEARCH("/", N1584) +1, 20)</f>
        <v>places</v>
      </c>
      <c r="R1584" s="4" t="str">
        <f t="shared" si="48"/>
        <v>photography</v>
      </c>
      <c r="S1584" s="14">
        <f>Table1[[#This Row],[Date Ended Conversion]]+Table1[[#This Row],[Date Ended Conversion]]</f>
        <v>84607.777777777781</v>
      </c>
      <c r="T1584" s="14">
        <f t="shared" si="49"/>
        <v>42303.888888888891</v>
      </c>
    </row>
    <row r="1585" spans="1:20" ht="72" hidden="1" x14ac:dyDescent="0.6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>(Table1[[#This Row],[pledged]]/Table1[[#This Row],[goal]])*100</f>
        <v>7.4999999999999997E-2</v>
      </c>
      <c r="P1585" s="9">
        <f>Table1[[#This Row],[pledged]]/Table1[[#This Row],[backers_count]]</f>
        <v>15</v>
      </c>
      <c r="Q1585" s="4" t="str">
        <f>MID(Table1[[#This Row],[Category and Sub-Category]],SEARCH("/", N1585) +1, 20)</f>
        <v>places</v>
      </c>
      <c r="R1585" s="4" t="str">
        <f t="shared" si="48"/>
        <v>photography</v>
      </c>
      <c r="S1585" s="14">
        <f>Table1[[#This Row],[Date Ended Conversion]]+Table1[[#This Row],[Date Ended Conversion]]</f>
        <v>83815.809976851859</v>
      </c>
      <c r="T1585" s="14">
        <f t="shared" si="49"/>
        <v>41907.904988425929</v>
      </c>
    </row>
    <row r="1586" spans="1:20" ht="72" hidden="1" x14ac:dyDescent="0.6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>(Table1[[#This Row],[pledged]]/Table1[[#This Row],[goal]])*100</f>
        <v>0</v>
      </c>
      <c r="P1586" s="9" t="e">
        <f>Table1[[#This Row],[pledged]]/Table1[[#This Row],[backers_count]]</f>
        <v>#DIV/0!</v>
      </c>
      <c r="Q1586" s="4" t="str">
        <f>MID(Table1[[#This Row],[Category and Sub-Category]],SEARCH("/", N1586) +1, 20)</f>
        <v>places</v>
      </c>
      <c r="R1586" s="4" t="str">
        <f t="shared" si="48"/>
        <v>photography</v>
      </c>
      <c r="S1586" s="14">
        <f>Table1[[#This Row],[Date Ended Conversion]]+Table1[[#This Row],[Date Ended Conversion]]</f>
        <v>83579.298634259263</v>
      </c>
      <c r="T1586" s="14">
        <f t="shared" si="49"/>
        <v>41789.649317129632</v>
      </c>
    </row>
    <row r="1587" spans="1:20" ht="72" hidden="1" x14ac:dyDescent="0.6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>(Table1[[#This Row],[pledged]]/Table1[[#This Row],[goal]])*100</f>
        <v>79</v>
      </c>
      <c r="P1587" s="9">
        <f>Table1[[#This Row],[pledged]]/Table1[[#This Row],[backers_count]]</f>
        <v>131.66666666666666</v>
      </c>
      <c r="Q1587" s="4" t="str">
        <f>MID(Table1[[#This Row],[Category and Sub-Category]],SEARCH("/", N1587) +1, 20)</f>
        <v>places</v>
      </c>
      <c r="R1587" s="4" t="str">
        <f t="shared" si="48"/>
        <v>photography</v>
      </c>
      <c r="S1587" s="14">
        <f>Table1[[#This Row],[Date Ended Conversion]]+Table1[[#This Row],[Date Ended Conversion]]</f>
        <v>85458.916666666657</v>
      </c>
      <c r="T1587" s="14">
        <f t="shared" si="49"/>
        <v>42729.458333333328</v>
      </c>
    </row>
    <row r="1588" spans="1:20" ht="36" hidden="1" x14ac:dyDescent="0.6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>(Table1[[#This Row],[pledged]]/Table1[[#This Row],[goal]])*100</f>
        <v>0</v>
      </c>
      <c r="P1588" s="9" t="e">
        <f>Table1[[#This Row],[pledged]]/Table1[[#This Row],[backers_count]]</f>
        <v>#DIV/0!</v>
      </c>
      <c r="Q1588" s="4" t="str">
        <f>MID(Table1[[#This Row],[Category and Sub-Category]],SEARCH("/", N1588) +1, 20)</f>
        <v>places</v>
      </c>
      <c r="R1588" s="4" t="str">
        <f t="shared" si="48"/>
        <v>photography</v>
      </c>
      <c r="S1588" s="14">
        <f>Table1[[#This Row],[Date Ended Conversion]]+Table1[[#This Row],[Date Ended Conversion]]</f>
        <v>84198.125509259262</v>
      </c>
      <c r="T1588" s="14">
        <f t="shared" si="49"/>
        <v>42099.062754629631</v>
      </c>
    </row>
    <row r="1589" spans="1:20" ht="72" hidden="1" x14ac:dyDescent="0.6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>(Table1[[#This Row],[pledged]]/Table1[[#This Row],[goal]])*100</f>
        <v>1.3333333333333334E-2</v>
      </c>
      <c r="P1589" s="9">
        <f>Table1[[#This Row],[pledged]]/Table1[[#This Row],[backers_count]]</f>
        <v>1</v>
      </c>
      <c r="Q1589" s="4" t="str">
        <f>MID(Table1[[#This Row],[Category and Sub-Category]],SEARCH("/", N1589) +1, 20)</f>
        <v>places</v>
      </c>
      <c r="R1589" s="4" t="str">
        <f t="shared" si="48"/>
        <v>photography</v>
      </c>
      <c r="S1589" s="14">
        <f>Table1[[#This Row],[Date Ended Conversion]]+Table1[[#This Row],[Date Ended Conversion]]</f>
        <v>83973.901967592596</v>
      </c>
      <c r="T1589" s="14">
        <f t="shared" si="49"/>
        <v>41986.950983796298</v>
      </c>
    </row>
    <row r="1590" spans="1:20" ht="36" hidden="1" x14ac:dyDescent="0.6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>(Table1[[#This Row],[pledged]]/Table1[[#This Row],[goal]])*100</f>
        <v>0</v>
      </c>
      <c r="P1590" s="9" t="e">
        <f>Table1[[#This Row],[pledged]]/Table1[[#This Row],[backers_count]]</f>
        <v>#DIV/0!</v>
      </c>
      <c r="Q1590" s="4" t="str">
        <f>MID(Table1[[#This Row],[Category and Sub-Category]],SEARCH("/", N1590) +1, 20)</f>
        <v>places</v>
      </c>
      <c r="R1590" s="4" t="str">
        <f t="shared" si="48"/>
        <v>photography</v>
      </c>
      <c r="S1590" s="14">
        <f>Table1[[#This Row],[Date Ended Conversion]]+Table1[[#This Row],[Date Ended Conversion]]</f>
        <v>84071.683333333334</v>
      </c>
      <c r="T1590" s="14">
        <f t="shared" si="49"/>
        <v>42035.841666666667</v>
      </c>
    </row>
    <row r="1591" spans="1:20" ht="54" hidden="1" x14ac:dyDescent="0.6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>(Table1[[#This Row],[pledged]]/Table1[[#This Row],[goal]])*100</f>
        <v>0</v>
      </c>
      <c r="P1591" s="9" t="e">
        <f>Table1[[#This Row],[pledged]]/Table1[[#This Row],[backers_count]]</f>
        <v>#DIV/0!</v>
      </c>
      <c r="Q1591" s="4" t="str">
        <f>MID(Table1[[#This Row],[Category and Sub-Category]],SEARCH("/", N1591) +1, 20)</f>
        <v>places</v>
      </c>
      <c r="R1591" s="4" t="str">
        <f t="shared" si="48"/>
        <v>photography</v>
      </c>
      <c r="S1591" s="14">
        <f>Table1[[#This Row],[Date Ended Conversion]]+Table1[[#This Row],[Date Ended Conversion]]</f>
        <v>84573.969583333324</v>
      </c>
      <c r="T1591" s="14">
        <f t="shared" si="49"/>
        <v>42286.984791666662</v>
      </c>
    </row>
    <row r="1592" spans="1:20" ht="18" hidden="1" x14ac:dyDescent="0.6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>(Table1[[#This Row],[pledged]]/Table1[[#This Row],[goal]])*100</f>
        <v>1.7000000000000002</v>
      </c>
      <c r="P1592" s="9">
        <f>Table1[[#This Row],[pledged]]/Table1[[#This Row],[backers_count]]</f>
        <v>510</v>
      </c>
      <c r="Q1592" s="4" t="str">
        <f>MID(Table1[[#This Row],[Category and Sub-Category]],SEARCH("/", N1592) +1, 20)</f>
        <v>places</v>
      </c>
      <c r="R1592" s="4" t="str">
        <f t="shared" si="48"/>
        <v>photography</v>
      </c>
      <c r="S1592" s="14">
        <f>Table1[[#This Row],[Date Ended Conversion]]+Table1[[#This Row],[Date Ended Conversion]]</f>
        <v>84541.714444444442</v>
      </c>
      <c r="T1592" s="14">
        <f t="shared" si="49"/>
        <v>42270.857222222221</v>
      </c>
    </row>
    <row r="1593" spans="1:20" ht="72" hidden="1" x14ac:dyDescent="0.6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>(Table1[[#This Row],[pledged]]/Table1[[#This Row],[goal]])*100</f>
        <v>29.228571428571428</v>
      </c>
      <c r="P1593" s="9">
        <f>Table1[[#This Row],[pledged]]/Table1[[#This Row],[backers_count]]</f>
        <v>44.478260869565219</v>
      </c>
      <c r="Q1593" s="4" t="str">
        <f>MID(Table1[[#This Row],[Category and Sub-Category]],SEARCH("/", N1593) +1, 20)</f>
        <v>places</v>
      </c>
      <c r="R1593" s="4" t="str">
        <f t="shared" si="48"/>
        <v>photography</v>
      </c>
      <c r="S1593" s="14">
        <f>Table1[[#This Row],[Date Ended Conversion]]+Table1[[#This Row],[Date Ended Conversion]]</f>
        <v>84927.36900462964</v>
      </c>
      <c r="T1593" s="14">
        <f t="shared" si="49"/>
        <v>42463.68450231482</v>
      </c>
    </row>
    <row r="1594" spans="1:20" ht="54" hidden="1" x14ac:dyDescent="0.6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>(Table1[[#This Row],[pledged]]/Table1[[#This Row],[goal]])*100</f>
        <v>0</v>
      </c>
      <c r="P1594" s="9" t="e">
        <f>Table1[[#This Row],[pledged]]/Table1[[#This Row],[backers_count]]</f>
        <v>#DIV/0!</v>
      </c>
      <c r="Q1594" s="4" t="str">
        <f>MID(Table1[[#This Row],[Category and Sub-Category]],SEARCH("/", N1594) +1, 20)</f>
        <v>places</v>
      </c>
      <c r="R1594" s="4" t="str">
        <f t="shared" si="48"/>
        <v>photography</v>
      </c>
      <c r="S1594" s="14">
        <f>Table1[[#This Row],[Date Ended Conversion]]+Table1[[#This Row],[Date Ended Conversion]]</f>
        <v>84182.062152777769</v>
      </c>
      <c r="T1594" s="14">
        <f t="shared" si="49"/>
        <v>42091.031076388885</v>
      </c>
    </row>
    <row r="1595" spans="1:20" ht="54" hidden="1" x14ac:dyDescent="0.6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>(Table1[[#This Row],[pledged]]/Table1[[#This Row],[goal]])*100</f>
        <v>1.3636363636363637E-2</v>
      </c>
      <c r="P1595" s="9">
        <f>Table1[[#This Row],[pledged]]/Table1[[#This Row],[backers_count]]</f>
        <v>1</v>
      </c>
      <c r="Q1595" s="4" t="str">
        <f>MID(Table1[[#This Row],[Category and Sub-Category]],SEARCH("/", N1595) +1, 20)</f>
        <v>places</v>
      </c>
      <c r="R1595" s="4" t="str">
        <f t="shared" si="48"/>
        <v>photography</v>
      </c>
      <c r="S1595" s="14">
        <f>Table1[[#This Row],[Date Ended Conversion]]+Table1[[#This Row],[Date Ended Conversion]]</f>
        <v>84127.691087962972</v>
      </c>
      <c r="T1595" s="14">
        <f t="shared" si="49"/>
        <v>42063.845543981486</v>
      </c>
    </row>
    <row r="1596" spans="1:20" ht="54" hidden="1" x14ac:dyDescent="0.6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>(Table1[[#This Row],[pledged]]/Table1[[#This Row],[goal]])*100</f>
        <v>20.5</v>
      </c>
      <c r="P1596" s="9">
        <f>Table1[[#This Row],[pledged]]/Table1[[#This Row],[backers_count]]</f>
        <v>20.5</v>
      </c>
      <c r="Q1596" s="4" t="str">
        <f>MID(Table1[[#This Row],[Category and Sub-Category]],SEARCH("/", N1596) +1, 20)</f>
        <v>places</v>
      </c>
      <c r="R1596" s="4" t="str">
        <f t="shared" si="48"/>
        <v>photography</v>
      </c>
      <c r="S1596" s="14">
        <f>Table1[[#This Row],[Date Ended Conversion]]+Table1[[#This Row],[Date Ended Conversion]]</f>
        <v>85011.362499999988</v>
      </c>
      <c r="T1596" s="14">
        <f t="shared" si="49"/>
        <v>42505.681249999994</v>
      </c>
    </row>
    <row r="1597" spans="1:20" ht="72" hidden="1" x14ac:dyDescent="0.6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>(Table1[[#This Row],[pledged]]/Table1[[#This Row],[goal]])*100</f>
        <v>0.27999999999999997</v>
      </c>
      <c r="P1597" s="9">
        <f>Table1[[#This Row],[pledged]]/Table1[[#This Row],[backers_count]]</f>
        <v>40</v>
      </c>
      <c r="Q1597" s="4" t="str">
        <f>MID(Table1[[#This Row],[Category and Sub-Category]],SEARCH("/", N1597) +1, 20)</f>
        <v>places</v>
      </c>
      <c r="R1597" s="4" t="str">
        <f t="shared" si="48"/>
        <v>photography</v>
      </c>
      <c r="S1597" s="14">
        <f>Table1[[#This Row],[Date Ended Conversion]]+Table1[[#This Row],[Date Ended Conversion]]</f>
        <v>83617.684722222228</v>
      </c>
      <c r="T1597" s="14">
        <f t="shared" si="49"/>
        <v>41808.842361111114</v>
      </c>
    </row>
    <row r="1598" spans="1:20" ht="54" hidden="1" x14ac:dyDescent="0.6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>(Table1[[#This Row],[pledged]]/Table1[[#This Row],[goal]])*100</f>
        <v>2.3076923076923079</v>
      </c>
      <c r="P1598" s="9">
        <f>Table1[[#This Row],[pledged]]/Table1[[#This Row],[backers_count]]</f>
        <v>25</v>
      </c>
      <c r="Q1598" s="4" t="str">
        <f>MID(Table1[[#This Row],[Category and Sub-Category]],SEARCH("/", N1598) +1, 20)</f>
        <v>places</v>
      </c>
      <c r="R1598" s="4" t="str">
        <f t="shared" si="48"/>
        <v>photography</v>
      </c>
      <c r="S1598" s="14">
        <f>Table1[[#This Row],[Date Ended Conversion]]+Table1[[#This Row],[Date Ended Conversion]]</f>
        <v>83972.943726851852</v>
      </c>
      <c r="T1598" s="14">
        <f t="shared" si="49"/>
        <v>41986.471863425926</v>
      </c>
    </row>
    <row r="1599" spans="1:20" ht="72" hidden="1" x14ac:dyDescent="0.6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>(Table1[[#This Row],[pledged]]/Table1[[#This Row],[goal]])*100</f>
        <v>0</v>
      </c>
      <c r="P1599" s="9" t="e">
        <f>Table1[[#This Row],[pledged]]/Table1[[#This Row],[backers_count]]</f>
        <v>#DIV/0!</v>
      </c>
      <c r="Q1599" s="4" t="str">
        <f>MID(Table1[[#This Row],[Category and Sub-Category]],SEARCH("/", N1599) +1, 20)</f>
        <v>places</v>
      </c>
      <c r="R1599" s="4" t="str">
        <f t="shared" si="48"/>
        <v>photography</v>
      </c>
      <c r="S1599" s="14">
        <f>Table1[[#This Row],[Date Ended Conversion]]+Table1[[#This Row],[Date Ended Conversion]]</f>
        <v>85266.708263888897</v>
      </c>
      <c r="T1599" s="14">
        <f t="shared" si="49"/>
        <v>42633.354131944448</v>
      </c>
    </row>
    <row r="1600" spans="1:20" ht="72" hidden="1" x14ac:dyDescent="0.6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>(Table1[[#This Row],[pledged]]/Table1[[#This Row],[goal]])*100</f>
        <v>0.125</v>
      </c>
      <c r="P1600" s="9">
        <f>Table1[[#This Row],[pledged]]/Table1[[#This Row],[backers_count]]</f>
        <v>1</v>
      </c>
      <c r="Q1600" s="4" t="str">
        <f>MID(Table1[[#This Row],[Category and Sub-Category]],SEARCH("/", N1600) +1, 20)</f>
        <v>places</v>
      </c>
      <c r="R1600" s="4" t="str">
        <f t="shared" si="48"/>
        <v>photography</v>
      </c>
      <c r="S1600" s="14">
        <f>Table1[[#This Row],[Date Ended Conversion]]+Table1[[#This Row],[Date Ended Conversion]]</f>
        <v>84423.334675925929</v>
      </c>
      <c r="T1600" s="14">
        <f t="shared" si="49"/>
        <v>42211.667337962965</v>
      </c>
    </row>
    <row r="1601" spans="1:20" ht="54" hidden="1" x14ac:dyDescent="0.6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>(Table1[[#This Row],[pledged]]/Table1[[#This Row],[goal]])*100</f>
        <v>0</v>
      </c>
      <c r="P1601" s="9" t="e">
        <f>Table1[[#This Row],[pledged]]/Table1[[#This Row],[backers_count]]</f>
        <v>#DIV/0!</v>
      </c>
      <c r="Q1601" s="4" t="str">
        <f>MID(Table1[[#This Row],[Category and Sub-Category]],SEARCH("/", N1601) +1, 20)</f>
        <v>places</v>
      </c>
      <c r="R1601" s="4" t="str">
        <f t="shared" si="48"/>
        <v>photography</v>
      </c>
      <c r="S1601" s="14">
        <f>Table1[[#This Row],[Date Ended Conversion]]+Table1[[#This Row],[Date Ended Conversion]]</f>
        <v>84936.994814814825</v>
      </c>
      <c r="T1601" s="14">
        <f t="shared" si="49"/>
        <v>42468.497407407413</v>
      </c>
    </row>
    <row r="1602" spans="1:20" ht="72" hidden="1" x14ac:dyDescent="0.6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>(Table1[[#This Row],[pledged]]/Table1[[#This Row],[goal]])*100</f>
        <v>7.3400000000000007</v>
      </c>
      <c r="P1602" s="9">
        <f>Table1[[#This Row],[pledged]]/Table1[[#This Row],[backers_count]]</f>
        <v>40.777777777777779</v>
      </c>
      <c r="Q1602" s="4" t="str">
        <f>MID(Table1[[#This Row],[Category and Sub-Category]],SEARCH("/", N1602) +1, 20)</f>
        <v>places</v>
      </c>
      <c r="R1602" s="4" t="str">
        <f t="shared" ref="R1602:R1665" si="50">LEFT(N1602,FIND("/",N1602,1)-1)</f>
        <v>photography</v>
      </c>
      <c r="S1602" s="14">
        <f>Table1[[#This Row],[Date Ended Conversion]]+Table1[[#This Row],[Date Ended Conversion]]</f>
        <v>83670.431944444441</v>
      </c>
      <c r="T1602" s="14">
        <f t="shared" ref="T1602:T1665" si="51">(((I1602/60)/60)/24)+DATE(1970,1,1)</f>
        <v>41835.21597222222</v>
      </c>
    </row>
    <row r="1603" spans="1:20" ht="54" hidden="1" x14ac:dyDescent="0.6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>(Table1[[#This Row],[pledged]]/Table1[[#This Row],[goal]])*100</f>
        <v>108.2492</v>
      </c>
      <c r="P1603" s="9">
        <f>Table1[[#This Row],[pledged]]/Table1[[#This Row],[backers_count]]</f>
        <v>48.325535714285714</v>
      </c>
      <c r="Q1603" s="4" t="str">
        <f>MID(Table1[[#This Row],[Category and Sub-Category]],SEARCH("/", N1603) +1, 20)</f>
        <v>rock</v>
      </c>
      <c r="R1603" s="4" t="str">
        <f t="shared" si="50"/>
        <v>music</v>
      </c>
      <c r="S1603" s="14">
        <f>Table1[[#This Row],[Date Ended Conversion]]+Table1[[#This Row],[Date Ended Conversion]]</f>
        <v>81336.185949074075</v>
      </c>
      <c r="T1603" s="14">
        <f t="shared" si="51"/>
        <v>40668.092974537038</v>
      </c>
    </row>
    <row r="1604" spans="1:20" ht="54" hidden="1" x14ac:dyDescent="0.6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>(Table1[[#This Row],[pledged]]/Table1[[#This Row],[goal]])*100</f>
        <v>100.16666666666667</v>
      </c>
      <c r="P1604" s="9">
        <f>Table1[[#This Row],[pledged]]/Table1[[#This Row],[backers_count]]</f>
        <v>46.953125</v>
      </c>
      <c r="Q1604" s="4" t="str">
        <f>MID(Table1[[#This Row],[Category and Sub-Category]],SEARCH("/", N1604) +1, 20)</f>
        <v>rock</v>
      </c>
      <c r="R1604" s="4" t="str">
        <f t="shared" si="50"/>
        <v>music</v>
      </c>
      <c r="S1604" s="14">
        <f>Table1[[#This Row],[Date Ended Conversion]]+Table1[[#This Row],[Date Ended Conversion]]</f>
        <v>81661.916666666672</v>
      </c>
      <c r="T1604" s="14">
        <f t="shared" si="51"/>
        <v>40830.958333333336</v>
      </c>
    </row>
    <row r="1605" spans="1:20" ht="54" hidden="1" x14ac:dyDescent="0.6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>(Table1[[#This Row],[pledged]]/Table1[[#This Row],[goal]])*100</f>
        <v>100.03299999999999</v>
      </c>
      <c r="P1605" s="9">
        <f>Table1[[#This Row],[pledged]]/Table1[[#This Row],[backers_count]]</f>
        <v>66.688666666666663</v>
      </c>
      <c r="Q1605" s="4" t="str">
        <f>MID(Table1[[#This Row],[Category and Sub-Category]],SEARCH("/", N1605) +1, 20)</f>
        <v>rock</v>
      </c>
      <c r="R1605" s="4" t="str">
        <f t="shared" si="50"/>
        <v>music</v>
      </c>
      <c r="S1605" s="14">
        <f>Table1[[#This Row],[Date Ended Conversion]]+Table1[[#This Row],[Date Ended Conversion]]</f>
        <v>81872.339328703703</v>
      </c>
      <c r="T1605" s="14">
        <f t="shared" si="51"/>
        <v>40936.169664351852</v>
      </c>
    </row>
    <row r="1606" spans="1:20" ht="72" hidden="1" x14ac:dyDescent="0.6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>(Table1[[#This Row],[pledged]]/Table1[[#This Row],[goal]])*100</f>
        <v>122.10714285714286</v>
      </c>
      <c r="P1606" s="9">
        <f>Table1[[#This Row],[pledged]]/Table1[[#This Row],[backers_count]]</f>
        <v>48.842857142857142</v>
      </c>
      <c r="Q1606" s="4" t="str">
        <f>MID(Table1[[#This Row],[Category and Sub-Category]],SEARCH("/", N1606) +1, 20)</f>
        <v>rock</v>
      </c>
      <c r="R1606" s="4" t="str">
        <f t="shared" si="50"/>
        <v>music</v>
      </c>
      <c r="S1606" s="14">
        <f>Table1[[#This Row],[Date Ended Conversion]]+Table1[[#This Row],[Date Ended Conversion]]</f>
        <v>81971.60729166666</v>
      </c>
      <c r="T1606" s="14">
        <f t="shared" si="51"/>
        <v>40985.80364583333</v>
      </c>
    </row>
    <row r="1607" spans="1:20" ht="72" hidden="1" x14ac:dyDescent="0.6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>(Table1[[#This Row],[pledged]]/Table1[[#This Row],[goal]])*100</f>
        <v>100.69333333333334</v>
      </c>
      <c r="P1607" s="9">
        <f>Table1[[#This Row],[pledged]]/Table1[[#This Row],[backers_count]]</f>
        <v>137.30909090909091</v>
      </c>
      <c r="Q1607" s="4" t="str">
        <f>MID(Table1[[#This Row],[Category and Sub-Category]],SEARCH("/", N1607) +1, 20)</f>
        <v>rock</v>
      </c>
      <c r="R1607" s="4" t="str">
        <f t="shared" si="50"/>
        <v>music</v>
      </c>
      <c r="S1607" s="14">
        <f>Table1[[#This Row],[Date Ended Conversion]]+Table1[[#This Row],[Date Ended Conversion]]</f>
        <v>81512.583333333328</v>
      </c>
      <c r="T1607" s="14">
        <f t="shared" si="51"/>
        <v>40756.291666666664</v>
      </c>
    </row>
    <row r="1608" spans="1:20" ht="72" hidden="1" x14ac:dyDescent="0.6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>(Table1[[#This Row],[pledged]]/Table1[[#This Row],[goal]])*100</f>
        <v>101.004125</v>
      </c>
      <c r="P1608" s="9">
        <f>Table1[[#This Row],[pledged]]/Table1[[#This Row],[backers_count]]</f>
        <v>87.829673913043479</v>
      </c>
      <c r="Q1608" s="4" t="str">
        <f>MID(Table1[[#This Row],[Category and Sub-Category]],SEARCH("/", N1608) +1, 20)</f>
        <v>rock</v>
      </c>
      <c r="R1608" s="4" t="str">
        <f t="shared" si="50"/>
        <v>music</v>
      </c>
      <c r="S1608" s="14">
        <f>Table1[[#This Row],[Date Ended Conversion]]+Table1[[#This Row],[Date Ended Conversion]]</f>
        <v>81252.139768518522</v>
      </c>
      <c r="T1608" s="14">
        <f t="shared" si="51"/>
        <v>40626.069884259261</v>
      </c>
    </row>
    <row r="1609" spans="1:20" ht="54" hidden="1" x14ac:dyDescent="0.6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>(Table1[[#This Row],[pledged]]/Table1[[#This Row],[goal]])*100</f>
        <v>145.11000000000001</v>
      </c>
      <c r="P1609" s="9">
        <f>Table1[[#This Row],[pledged]]/Table1[[#This Row],[backers_count]]</f>
        <v>70.785365853658533</v>
      </c>
      <c r="Q1609" s="4" t="str">
        <f>MID(Table1[[#This Row],[Category and Sub-Category]],SEARCH("/", N1609) +1, 20)</f>
        <v>rock</v>
      </c>
      <c r="R1609" s="4" t="str">
        <f t="shared" si="50"/>
        <v>music</v>
      </c>
      <c r="S1609" s="14">
        <f>Table1[[#This Row],[Date Ended Conversion]]+Table1[[#This Row],[Date Ended Conversion]]</f>
        <v>82149.6169212963</v>
      </c>
      <c r="T1609" s="14">
        <f t="shared" si="51"/>
        <v>41074.80846064815</v>
      </c>
    </row>
    <row r="1610" spans="1:20" ht="54" hidden="1" x14ac:dyDescent="0.6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>(Table1[[#This Row],[pledged]]/Table1[[#This Row],[goal]])*100</f>
        <v>101.25</v>
      </c>
      <c r="P1610" s="9">
        <f>Table1[[#This Row],[pledged]]/Table1[[#This Row],[backers_count]]</f>
        <v>52.826086956521742</v>
      </c>
      <c r="Q1610" s="4" t="str">
        <f>MID(Table1[[#This Row],[Category and Sub-Category]],SEARCH("/", N1610) +1, 20)</f>
        <v>rock</v>
      </c>
      <c r="R1610" s="4" t="str">
        <f t="shared" si="50"/>
        <v>music</v>
      </c>
      <c r="S1610" s="14">
        <f>Table1[[#This Row],[Date Ended Conversion]]+Table1[[#This Row],[Date Ended Conversion]]</f>
        <v>83280.452777777784</v>
      </c>
      <c r="T1610" s="14">
        <f t="shared" si="51"/>
        <v>41640.226388888892</v>
      </c>
    </row>
    <row r="1611" spans="1:20" ht="72" hidden="1" x14ac:dyDescent="0.6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>(Table1[[#This Row],[pledged]]/Table1[[#This Row],[goal]])*100</f>
        <v>118.33333333333333</v>
      </c>
      <c r="P1611" s="9">
        <f>Table1[[#This Row],[pledged]]/Table1[[#This Row],[backers_count]]</f>
        <v>443.75</v>
      </c>
      <c r="Q1611" s="4" t="str">
        <f>MID(Table1[[#This Row],[Category and Sub-Category]],SEARCH("/", N1611) +1, 20)</f>
        <v>rock</v>
      </c>
      <c r="R1611" s="4" t="str">
        <f t="shared" si="50"/>
        <v>music</v>
      </c>
      <c r="S1611" s="14">
        <f>Table1[[#This Row],[Date Ended Conversion]]+Table1[[#This Row],[Date Ended Conversion]]</f>
        <v>81698.666666666672</v>
      </c>
      <c r="T1611" s="14">
        <f t="shared" si="51"/>
        <v>40849.333333333336</v>
      </c>
    </row>
    <row r="1612" spans="1:20" ht="36" hidden="1" x14ac:dyDescent="0.6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>(Table1[[#This Row],[pledged]]/Table1[[#This Row],[goal]])*100</f>
        <v>271.85000000000002</v>
      </c>
      <c r="P1612" s="9">
        <f>Table1[[#This Row],[pledged]]/Table1[[#This Row],[backers_count]]</f>
        <v>48.544642857142854</v>
      </c>
      <c r="Q1612" s="4" t="str">
        <f>MID(Table1[[#This Row],[Category and Sub-Category]],SEARCH("/", N1612) +1, 20)</f>
        <v>rock</v>
      </c>
      <c r="R1612" s="4" t="str">
        <f t="shared" si="50"/>
        <v>music</v>
      </c>
      <c r="S1612" s="14">
        <f>Table1[[#This Row],[Date Ended Conversion]]+Table1[[#This Row],[Date Ended Conversion]]</f>
        <v>82517.849768518514</v>
      </c>
      <c r="T1612" s="14">
        <f t="shared" si="51"/>
        <v>41258.924884259257</v>
      </c>
    </row>
    <row r="1613" spans="1:20" ht="36" hidden="1" x14ac:dyDescent="0.6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>(Table1[[#This Row],[pledged]]/Table1[[#This Row],[goal]])*100</f>
        <v>125.125</v>
      </c>
      <c r="P1613" s="9">
        <f>Table1[[#This Row],[pledged]]/Table1[[#This Row],[backers_count]]</f>
        <v>37.074074074074076</v>
      </c>
      <c r="Q1613" s="4" t="str">
        <f>MID(Table1[[#This Row],[Category and Sub-Category]],SEARCH("/", N1613) +1, 20)</f>
        <v>rock</v>
      </c>
      <c r="R1613" s="4" t="str">
        <f t="shared" si="50"/>
        <v>music</v>
      </c>
      <c r="S1613" s="14">
        <f>Table1[[#This Row],[Date Ended Conversion]]+Table1[[#This Row],[Date Ended Conversion]]</f>
        <v>82860.000740740739</v>
      </c>
      <c r="T1613" s="14">
        <f t="shared" si="51"/>
        <v>41430.00037037037</v>
      </c>
    </row>
    <row r="1614" spans="1:20" ht="54" hidden="1" x14ac:dyDescent="0.6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>(Table1[[#This Row],[pledged]]/Table1[[#This Row],[goal]])*100</f>
        <v>110.00000000000001</v>
      </c>
      <c r="P1614" s="9">
        <f>Table1[[#This Row],[pledged]]/Table1[[#This Row],[backers_count]]</f>
        <v>50</v>
      </c>
      <c r="Q1614" s="4" t="str">
        <f>MID(Table1[[#This Row],[Category and Sub-Category]],SEARCH("/", N1614) +1, 20)</f>
        <v>rock</v>
      </c>
      <c r="R1614" s="4" t="str">
        <f t="shared" si="50"/>
        <v>music</v>
      </c>
      <c r="S1614" s="14">
        <f>Table1[[#This Row],[Date Ended Conversion]]+Table1[[#This Row],[Date Ended Conversion]]</f>
        <v>82553.74962962963</v>
      </c>
      <c r="T1614" s="14">
        <f t="shared" si="51"/>
        <v>41276.874814814815</v>
      </c>
    </row>
    <row r="1615" spans="1:20" ht="72" hidden="1" x14ac:dyDescent="0.6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>(Table1[[#This Row],[pledged]]/Table1[[#This Row],[goal]])*100</f>
        <v>101.49999999999999</v>
      </c>
      <c r="P1615" s="9">
        <f>Table1[[#This Row],[pledged]]/Table1[[#This Row],[backers_count]]</f>
        <v>39.03846153846154</v>
      </c>
      <c r="Q1615" s="4" t="str">
        <f>MID(Table1[[#This Row],[Category and Sub-Category]],SEARCH("/", N1615) +1, 20)</f>
        <v>rock</v>
      </c>
      <c r="R1615" s="4" t="str">
        <f t="shared" si="50"/>
        <v>music</v>
      </c>
      <c r="S1615" s="14">
        <f>Table1[[#This Row],[Date Ended Conversion]]+Table1[[#This Row],[Date Ended Conversion]]</f>
        <v>82224.138935185183</v>
      </c>
      <c r="T1615" s="14">
        <f t="shared" si="51"/>
        <v>41112.069467592592</v>
      </c>
    </row>
    <row r="1616" spans="1:20" ht="72" hidden="1" x14ac:dyDescent="0.6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>(Table1[[#This Row],[pledged]]/Table1[[#This Row],[goal]])*100</f>
        <v>102.69999999999999</v>
      </c>
      <c r="P1616" s="9">
        <f>Table1[[#This Row],[pledged]]/Table1[[#This Row],[backers_count]]</f>
        <v>66.688311688311686</v>
      </c>
      <c r="Q1616" s="4" t="str">
        <f>MID(Table1[[#This Row],[Category and Sub-Category]],SEARCH("/", N1616) +1, 20)</f>
        <v>rock</v>
      </c>
      <c r="R1616" s="4" t="str">
        <f t="shared" si="50"/>
        <v>music</v>
      </c>
      <c r="S1616" s="14">
        <f>Table1[[#This Row],[Date Ended Conversion]]+Table1[[#This Row],[Date Ended Conversion]]</f>
        <v>83709.416666666672</v>
      </c>
      <c r="T1616" s="14">
        <f t="shared" si="51"/>
        <v>41854.708333333336</v>
      </c>
    </row>
    <row r="1617" spans="1:20" ht="54" hidden="1" x14ac:dyDescent="0.6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>(Table1[[#This Row],[pledged]]/Table1[[#This Row],[goal]])*100</f>
        <v>114.12500000000001</v>
      </c>
      <c r="P1617" s="9">
        <f>Table1[[#This Row],[pledged]]/Table1[[#This Row],[backers_count]]</f>
        <v>67.132352941176464</v>
      </c>
      <c r="Q1617" s="4" t="str">
        <f>MID(Table1[[#This Row],[Category and Sub-Category]],SEARCH("/", N1617) +1, 20)</f>
        <v>rock</v>
      </c>
      <c r="R1617" s="4" t="str">
        <f t="shared" si="50"/>
        <v>music</v>
      </c>
      <c r="S1617" s="14">
        <f>Table1[[#This Row],[Date Ended Conversion]]+Table1[[#This Row],[Date Ended Conversion]]</f>
        <v>81780.185092592597</v>
      </c>
      <c r="T1617" s="14">
        <f t="shared" si="51"/>
        <v>40890.092546296299</v>
      </c>
    </row>
    <row r="1618" spans="1:20" ht="72" hidden="1" x14ac:dyDescent="0.6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>(Table1[[#This Row],[pledged]]/Table1[[#This Row],[goal]])*100</f>
        <v>104.2</v>
      </c>
      <c r="P1618" s="9">
        <f>Table1[[#This Row],[pledged]]/Table1[[#This Row],[backers_count]]</f>
        <v>66.369426751592357</v>
      </c>
      <c r="Q1618" s="4" t="str">
        <f>MID(Table1[[#This Row],[Category and Sub-Category]],SEARCH("/", N1618) +1, 20)</f>
        <v>rock</v>
      </c>
      <c r="R1618" s="4" t="str">
        <f t="shared" si="50"/>
        <v>music</v>
      </c>
      <c r="S1618" s="14">
        <f>Table1[[#This Row],[Date Ended Conversion]]+Table1[[#This Row],[Date Ended Conversion]]</f>
        <v>82471.833333333328</v>
      </c>
      <c r="T1618" s="14">
        <f t="shared" si="51"/>
        <v>41235.916666666664</v>
      </c>
    </row>
    <row r="1619" spans="1:20" ht="54" hidden="1" x14ac:dyDescent="0.6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>(Table1[[#This Row],[pledged]]/Table1[[#This Row],[goal]])*100</f>
        <v>145.85714285714286</v>
      </c>
      <c r="P1619" s="9">
        <f>Table1[[#This Row],[pledged]]/Table1[[#This Row],[backers_count]]</f>
        <v>64.620253164556956</v>
      </c>
      <c r="Q1619" s="4" t="str">
        <f>MID(Table1[[#This Row],[Category and Sub-Category]],SEARCH("/", N1619) +1, 20)</f>
        <v>rock</v>
      </c>
      <c r="R1619" s="4" t="str">
        <f t="shared" si="50"/>
        <v>music</v>
      </c>
      <c r="S1619" s="14">
        <f>Table1[[#This Row],[Date Ended Conversion]]+Table1[[#This Row],[Date Ended Conversion]]</f>
        <v>83159.583333333328</v>
      </c>
      <c r="T1619" s="14">
        <f t="shared" si="51"/>
        <v>41579.791666666664</v>
      </c>
    </row>
    <row r="1620" spans="1:20" ht="54" hidden="1" x14ac:dyDescent="0.6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>(Table1[[#This Row],[pledged]]/Table1[[#This Row],[goal]])*100</f>
        <v>105.06666666666666</v>
      </c>
      <c r="P1620" s="9">
        <f>Table1[[#This Row],[pledged]]/Table1[[#This Row],[backers_count]]</f>
        <v>58.370370370370374</v>
      </c>
      <c r="Q1620" s="4" t="str">
        <f>MID(Table1[[#This Row],[Category and Sub-Category]],SEARCH("/", N1620) +1, 20)</f>
        <v>rock</v>
      </c>
      <c r="R1620" s="4" t="str">
        <f t="shared" si="50"/>
        <v>music</v>
      </c>
      <c r="S1620" s="14">
        <f>Table1[[#This Row],[Date Ended Conversion]]+Table1[[#This Row],[Date Ended Conversion]]</f>
        <v>82683.30868055555</v>
      </c>
      <c r="T1620" s="14">
        <f t="shared" si="51"/>
        <v>41341.654340277775</v>
      </c>
    </row>
    <row r="1621" spans="1:20" ht="72" hidden="1" x14ac:dyDescent="0.6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>(Table1[[#This Row],[pledged]]/Table1[[#This Row],[goal]])*100</f>
        <v>133.33333333333331</v>
      </c>
      <c r="P1621" s="9">
        <f>Table1[[#This Row],[pledged]]/Table1[[#This Row],[backers_count]]</f>
        <v>86.956521739130437</v>
      </c>
      <c r="Q1621" s="4" t="str">
        <f>MID(Table1[[#This Row],[Category and Sub-Category]],SEARCH("/", N1621) +1, 20)</f>
        <v>rock</v>
      </c>
      <c r="R1621" s="4" t="str">
        <f t="shared" si="50"/>
        <v>music</v>
      </c>
      <c r="S1621" s="14">
        <f>Table1[[#This Row],[Date Ended Conversion]]+Table1[[#This Row],[Date Ended Conversion]]</f>
        <v>83794.37236111112</v>
      </c>
      <c r="T1621" s="14">
        <f t="shared" si="51"/>
        <v>41897.18618055556</v>
      </c>
    </row>
    <row r="1622" spans="1:20" ht="36" hidden="1" x14ac:dyDescent="0.6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>(Table1[[#This Row],[pledged]]/Table1[[#This Row],[goal]])*100</f>
        <v>112.99999999999999</v>
      </c>
      <c r="P1622" s="9">
        <f>Table1[[#This Row],[pledged]]/Table1[[#This Row],[backers_count]]</f>
        <v>66.470588235294116</v>
      </c>
      <c r="Q1622" s="4" t="str">
        <f>MID(Table1[[#This Row],[Category and Sub-Category]],SEARCH("/", N1622) +1, 20)</f>
        <v>rock</v>
      </c>
      <c r="R1622" s="4" t="str">
        <f t="shared" si="50"/>
        <v>music</v>
      </c>
      <c r="S1622" s="14">
        <f>Table1[[#This Row],[Date Ended Conversion]]+Table1[[#This Row],[Date Ended Conversion]]</f>
        <v>82656.679166666669</v>
      </c>
      <c r="T1622" s="14">
        <f t="shared" si="51"/>
        <v>41328.339583333334</v>
      </c>
    </row>
    <row r="1623" spans="1:20" ht="72" hidden="1" x14ac:dyDescent="0.6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>(Table1[[#This Row],[pledged]]/Table1[[#This Row],[goal]])*100</f>
        <v>121.2</v>
      </c>
      <c r="P1623" s="9">
        <f>Table1[[#This Row],[pledged]]/Table1[[#This Row],[backers_count]]</f>
        <v>163.78378378378378</v>
      </c>
      <c r="Q1623" s="4" t="str">
        <f>MID(Table1[[#This Row],[Category and Sub-Category]],SEARCH("/", N1623) +1, 20)</f>
        <v>rock</v>
      </c>
      <c r="R1623" s="4" t="str">
        <f t="shared" si="50"/>
        <v>music</v>
      </c>
      <c r="S1623" s="14">
        <f>Table1[[#This Row],[Date Ended Conversion]]+Table1[[#This Row],[Date Ended Conversion]]</f>
        <v>82114.33194444445</v>
      </c>
      <c r="T1623" s="14">
        <f t="shared" si="51"/>
        <v>41057.165972222225</v>
      </c>
    </row>
    <row r="1624" spans="1:20" ht="72" hidden="1" x14ac:dyDescent="0.6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>(Table1[[#This Row],[pledged]]/Table1[[#This Row],[goal]])*100</f>
        <v>101.72463768115942</v>
      </c>
      <c r="P1624" s="9">
        <f>Table1[[#This Row],[pledged]]/Table1[[#This Row],[backers_count]]</f>
        <v>107.98461538461538</v>
      </c>
      <c r="Q1624" s="4" t="str">
        <f>MID(Table1[[#This Row],[Category and Sub-Category]],SEARCH("/", N1624) +1, 20)</f>
        <v>rock</v>
      </c>
      <c r="R1624" s="4" t="str">
        <f t="shared" si="50"/>
        <v>music</v>
      </c>
      <c r="S1624" s="14">
        <f>Table1[[#This Row],[Date Ended Conversion]]+Table1[[#This Row],[Date Ended Conversion]]</f>
        <v>83980.665277777778</v>
      </c>
      <c r="T1624" s="14">
        <f t="shared" si="51"/>
        <v>41990.332638888889</v>
      </c>
    </row>
    <row r="1625" spans="1:20" ht="72" hidden="1" x14ac:dyDescent="0.6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>(Table1[[#This Row],[pledged]]/Table1[[#This Row],[goal]])*100</f>
        <v>101.06666666666666</v>
      </c>
      <c r="P1625" s="9">
        <f>Table1[[#This Row],[pledged]]/Table1[[#This Row],[backers_count]]</f>
        <v>42.111111111111114</v>
      </c>
      <c r="Q1625" s="4" t="str">
        <f>MID(Table1[[#This Row],[Category and Sub-Category]],SEARCH("/", N1625) +1, 20)</f>
        <v>rock</v>
      </c>
      <c r="R1625" s="4" t="str">
        <f t="shared" si="50"/>
        <v>music</v>
      </c>
      <c r="S1625" s="14">
        <f>Table1[[#This Row],[Date Ended Conversion]]+Table1[[#This Row],[Date Ended Conversion]]</f>
        <v>83027.377060185187</v>
      </c>
      <c r="T1625" s="14">
        <f t="shared" si="51"/>
        <v>41513.688530092593</v>
      </c>
    </row>
    <row r="1626" spans="1:20" ht="54" hidden="1" x14ac:dyDescent="0.6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>(Table1[[#This Row],[pledged]]/Table1[[#This Row],[goal]])*100</f>
        <v>118</v>
      </c>
      <c r="P1626" s="9">
        <f>Table1[[#This Row],[pledged]]/Table1[[#This Row],[backers_count]]</f>
        <v>47.2</v>
      </c>
      <c r="Q1626" s="4" t="str">
        <f>MID(Table1[[#This Row],[Category and Sub-Category]],SEARCH("/", N1626) +1, 20)</f>
        <v>rock</v>
      </c>
      <c r="R1626" s="4" t="str">
        <f t="shared" si="50"/>
        <v>music</v>
      </c>
      <c r="S1626" s="14">
        <f>Table1[[#This Row],[Date Ended Conversion]]+Table1[[#This Row],[Date Ended Conversion]]</f>
        <v>82566.734606481477</v>
      </c>
      <c r="T1626" s="14">
        <f t="shared" si="51"/>
        <v>41283.367303240739</v>
      </c>
    </row>
    <row r="1627" spans="1:20" ht="72" hidden="1" x14ac:dyDescent="0.6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>(Table1[[#This Row],[pledged]]/Table1[[#This Row],[goal]])*100</f>
        <v>155.33333333333331</v>
      </c>
      <c r="P1627" s="9">
        <f>Table1[[#This Row],[pledged]]/Table1[[#This Row],[backers_count]]</f>
        <v>112.01923076923077</v>
      </c>
      <c r="Q1627" s="4" t="str">
        <f>MID(Table1[[#This Row],[Category and Sub-Category]],SEARCH("/", N1627) +1, 20)</f>
        <v>rock</v>
      </c>
      <c r="R1627" s="4" t="str">
        <f t="shared" si="50"/>
        <v>music</v>
      </c>
      <c r="S1627" s="14">
        <f>Table1[[#This Row],[Date Ended Conversion]]+Table1[[#This Row],[Date Ended Conversion]]</f>
        <v>82327.399375000008</v>
      </c>
      <c r="T1627" s="14">
        <f t="shared" si="51"/>
        <v>41163.699687500004</v>
      </c>
    </row>
    <row r="1628" spans="1:20" ht="72" hidden="1" x14ac:dyDescent="0.6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>(Table1[[#This Row],[pledged]]/Table1[[#This Row],[goal]])*100</f>
        <v>101.18750000000001</v>
      </c>
      <c r="P1628" s="9">
        <f>Table1[[#This Row],[pledged]]/Table1[[#This Row],[backers_count]]</f>
        <v>74.953703703703709</v>
      </c>
      <c r="Q1628" s="4" t="str">
        <f>MID(Table1[[#This Row],[Category and Sub-Category]],SEARCH("/", N1628) +1, 20)</f>
        <v>rock</v>
      </c>
      <c r="R1628" s="4" t="str">
        <f t="shared" si="50"/>
        <v>music</v>
      </c>
      <c r="S1628" s="14">
        <f>Table1[[#This Row],[Date Ended Conversion]]+Table1[[#This Row],[Date Ended Conversion]]</f>
        <v>83219.779328703706</v>
      </c>
      <c r="T1628" s="14">
        <f t="shared" si="51"/>
        <v>41609.889664351853</v>
      </c>
    </row>
    <row r="1629" spans="1:20" ht="72" hidden="1" x14ac:dyDescent="0.6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>(Table1[[#This Row],[pledged]]/Table1[[#This Row],[goal]])*100</f>
        <v>117</v>
      </c>
      <c r="P1629" s="9">
        <f>Table1[[#This Row],[pledged]]/Table1[[#This Row],[backers_count]]</f>
        <v>61.578947368421055</v>
      </c>
      <c r="Q1629" s="4" t="str">
        <f>MID(Table1[[#This Row],[Category and Sub-Category]],SEARCH("/", N1629) +1, 20)</f>
        <v>rock</v>
      </c>
      <c r="R1629" s="4" t="str">
        <f t="shared" si="50"/>
        <v>music</v>
      </c>
      <c r="S1629" s="14">
        <f>Table1[[#This Row],[Date Ended Conversion]]+Table1[[#This Row],[Date Ended Conversion]]</f>
        <v>82478.415277777778</v>
      </c>
      <c r="T1629" s="14">
        <f t="shared" si="51"/>
        <v>41239.207638888889</v>
      </c>
    </row>
    <row r="1630" spans="1:20" ht="36" hidden="1" x14ac:dyDescent="0.6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>(Table1[[#This Row],[pledged]]/Table1[[#This Row],[goal]])*100</f>
        <v>100.925</v>
      </c>
      <c r="P1630" s="9">
        <f>Table1[[#This Row],[pledged]]/Table1[[#This Row],[backers_count]]</f>
        <v>45.875</v>
      </c>
      <c r="Q1630" s="4" t="str">
        <f>MID(Table1[[#This Row],[Category and Sub-Category]],SEARCH("/", N1630) +1, 20)</f>
        <v>rock</v>
      </c>
      <c r="R1630" s="4" t="str">
        <f t="shared" si="50"/>
        <v>music</v>
      </c>
      <c r="S1630" s="14">
        <f>Table1[[#This Row],[Date Ended Conversion]]+Table1[[#This Row],[Date Ended Conversion]]</f>
        <v>83615.474120370374</v>
      </c>
      <c r="T1630" s="14">
        <f t="shared" si="51"/>
        <v>41807.737060185187</v>
      </c>
    </row>
    <row r="1631" spans="1:20" ht="36" hidden="1" x14ac:dyDescent="0.6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>(Table1[[#This Row],[pledged]]/Table1[[#This Row],[goal]])*100</f>
        <v>103.66666666666666</v>
      </c>
      <c r="P1631" s="9">
        <f>Table1[[#This Row],[pledged]]/Table1[[#This Row],[backers_count]]</f>
        <v>75.853658536585371</v>
      </c>
      <c r="Q1631" s="4" t="str">
        <f>MID(Table1[[#This Row],[Category and Sub-Category]],SEARCH("/", N1631) +1, 20)</f>
        <v>rock</v>
      </c>
      <c r="R1631" s="4" t="str">
        <f t="shared" si="50"/>
        <v>music</v>
      </c>
      <c r="S1631" s="14">
        <f>Table1[[#This Row],[Date Ended Conversion]]+Table1[[#This Row],[Date Ended Conversion]]</f>
        <v>83381.734560185185</v>
      </c>
      <c r="T1631" s="14">
        <f t="shared" si="51"/>
        <v>41690.867280092592</v>
      </c>
    </row>
    <row r="1632" spans="1:20" ht="72" hidden="1" x14ac:dyDescent="0.6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>(Table1[[#This Row],[pledged]]/Table1[[#This Row],[goal]])*100</f>
        <v>265.25</v>
      </c>
      <c r="P1632" s="9">
        <f>Table1[[#This Row],[pledged]]/Table1[[#This Row],[backers_count]]</f>
        <v>84.206349206349202</v>
      </c>
      <c r="Q1632" s="4" t="str">
        <f>MID(Table1[[#This Row],[Category and Sub-Category]],SEARCH("/", N1632) +1, 20)</f>
        <v>rock</v>
      </c>
      <c r="R1632" s="4" t="str">
        <f t="shared" si="50"/>
        <v>music</v>
      </c>
      <c r="S1632" s="14">
        <f>Table1[[#This Row],[Date Ended Conversion]]+Table1[[#This Row],[Date Ended Conversion]]</f>
        <v>81940.58194444445</v>
      </c>
      <c r="T1632" s="14">
        <f t="shared" si="51"/>
        <v>40970.290972222225</v>
      </c>
    </row>
    <row r="1633" spans="1:20" ht="72" hidden="1" x14ac:dyDescent="0.6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>(Table1[[#This Row],[pledged]]/Table1[[#This Row],[goal]])*100</f>
        <v>155.91</v>
      </c>
      <c r="P1633" s="9">
        <f>Table1[[#This Row],[pledged]]/Table1[[#This Row],[backers_count]]</f>
        <v>117.22556390977444</v>
      </c>
      <c r="Q1633" s="4" t="str">
        <f>MID(Table1[[#This Row],[Category and Sub-Category]],SEARCH("/", N1633) +1, 20)</f>
        <v>rock</v>
      </c>
      <c r="R1633" s="4" t="str">
        <f t="shared" si="50"/>
        <v>music</v>
      </c>
      <c r="S1633" s="14">
        <f>Table1[[#This Row],[Date Ended Conversion]]+Table1[[#This Row],[Date Ended Conversion]]</f>
        <v>82389.719004629631</v>
      </c>
      <c r="T1633" s="14">
        <f t="shared" si="51"/>
        <v>41194.859502314815</v>
      </c>
    </row>
    <row r="1634" spans="1:20" ht="72" hidden="1" x14ac:dyDescent="0.6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>(Table1[[#This Row],[pledged]]/Table1[[#This Row],[goal]])*100</f>
        <v>101.62500000000001</v>
      </c>
      <c r="P1634" s="9">
        <f>Table1[[#This Row],[pledged]]/Table1[[#This Row],[backers_count]]</f>
        <v>86.489361702127653</v>
      </c>
      <c r="Q1634" s="4" t="str">
        <f>MID(Table1[[#This Row],[Category and Sub-Category]],SEARCH("/", N1634) +1, 20)</f>
        <v>rock</v>
      </c>
      <c r="R1634" s="4" t="str">
        <f t="shared" si="50"/>
        <v>music</v>
      </c>
      <c r="S1634" s="14">
        <f>Table1[[#This Row],[Date Ended Conversion]]+Table1[[#This Row],[Date Ended Conversion]]</f>
        <v>81620.681805555549</v>
      </c>
      <c r="T1634" s="14">
        <f t="shared" si="51"/>
        <v>40810.340902777774</v>
      </c>
    </row>
    <row r="1635" spans="1:20" ht="72" hidden="1" x14ac:dyDescent="0.6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>(Table1[[#This Row],[pledged]]/Table1[[#This Row],[goal]])*100</f>
        <v>100</v>
      </c>
      <c r="P1635" s="9">
        <f>Table1[[#This Row],[pledged]]/Table1[[#This Row],[backers_count]]</f>
        <v>172.41379310344828</v>
      </c>
      <c r="Q1635" s="4" t="str">
        <f>MID(Table1[[#This Row],[Category and Sub-Category]],SEARCH("/", N1635) +1, 20)</f>
        <v>rock</v>
      </c>
      <c r="R1635" s="4" t="str">
        <f t="shared" si="50"/>
        <v>music</v>
      </c>
      <c r="S1635" s="14">
        <f>Table1[[#This Row],[Date Ended Conversion]]+Table1[[#This Row],[Date Ended Conversion]]</f>
        <v>81848.416666666672</v>
      </c>
      <c r="T1635" s="14">
        <f t="shared" si="51"/>
        <v>40924.208333333336</v>
      </c>
    </row>
    <row r="1636" spans="1:20" ht="54" hidden="1" x14ac:dyDescent="0.6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>(Table1[[#This Row],[pledged]]/Table1[[#This Row],[goal]])*100</f>
        <v>100.49999999999999</v>
      </c>
      <c r="P1636" s="9">
        <f>Table1[[#This Row],[pledged]]/Table1[[#This Row],[backers_count]]</f>
        <v>62.8125</v>
      </c>
      <c r="Q1636" s="4" t="str">
        <f>MID(Table1[[#This Row],[Category and Sub-Category]],SEARCH("/", N1636) +1, 20)</f>
        <v>rock</v>
      </c>
      <c r="R1636" s="4" t="str">
        <f t="shared" si="50"/>
        <v>music</v>
      </c>
      <c r="S1636" s="14">
        <f>Table1[[#This Row],[Date Ended Conversion]]+Table1[[#This Row],[Date Ended Conversion]]</f>
        <v>81392.498611111107</v>
      </c>
      <c r="T1636" s="14">
        <f t="shared" si="51"/>
        <v>40696.249305555553</v>
      </c>
    </row>
    <row r="1637" spans="1:20" ht="72" hidden="1" x14ac:dyDescent="0.6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>(Table1[[#This Row],[pledged]]/Table1[[#This Row],[goal]])*100</f>
        <v>125.29999999999998</v>
      </c>
      <c r="P1637" s="9">
        <f>Table1[[#This Row],[pledged]]/Table1[[#This Row],[backers_count]]</f>
        <v>67.729729729729726</v>
      </c>
      <c r="Q1637" s="4" t="str">
        <f>MID(Table1[[#This Row],[Category and Sub-Category]],SEARCH("/", N1637) +1, 20)</f>
        <v>rock</v>
      </c>
      <c r="R1637" s="4" t="str">
        <f t="shared" si="50"/>
        <v>music</v>
      </c>
      <c r="S1637" s="14">
        <f>Table1[[#This Row],[Date Ended Conversion]]+Table1[[#This Row],[Date Ended Conversion]]</f>
        <v>85125.737523148156</v>
      </c>
      <c r="T1637" s="14">
        <f t="shared" si="51"/>
        <v>42562.868761574078</v>
      </c>
    </row>
    <row r="1638" spans="1:20" ht="72" hidden="1" x14ac:dyDescent="0.6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>(Table1[[#This Row],[pledged]]/Table1[[#This Row],[goal]])*100</f>
        <v>103.55555555555556</v>
      </c>
      <c r="P1638" s="9">
        <f>Table1[[#This Row],[pledged]]/Table1[[#This Row],[backers_count]]</f>
        <v>53.5632183908046</v>
      </c>
      <c r="Q1638" s="4" t="str">
        <f>MID(Table1[[#This Row],[Category and Sub-Category]],SEARCH("/", N1638) +1, 20)</f>
        <v>rock</v>
      </c>
      <c r="R1638" s="4" t="str">
        <f t="shared" si="50"/>
        <v>music</v>
      </c>
      <c r="S1638" s="14">
        <f>Table1[[#This Row],[Date Ended Conversion]]+Table1[[#This Row],[Date Ended Conversion]]</f>
        <v>81412.333333333328</v>
      </c>
      <c r="T1638" s="14">
        <f t="shared" si="51"/>
        <v>40706.166666666664</v>
      </c>
    </row>
    <row r="1639" spans="1:20" ht="72" hidden="1" x14ac:dyDescent="0.6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>(Table1[[#This Row],[pledged]]/Table1[[#This Row],[goal]])*100</f>
        <v>103.8</v>
      </c>
      <c r="P1639" s="9">
        <f>Table1[[#This Row],[pledged]]/Table1[[#This Row],[backers_count]]</f>
        <v>34.6</v>
      </c>
      <c r="Q1639" s="4" t="str">
        <f>MID(Table1[[#This Row],[Category and Sub-Category]],SEARCH("/", N1639) +1, 20)</f>
        <v>rock</v>
      </c>
      <c r="R1639" s="4" t="str">
        <f t="shared" si="50"/>
        <v>music</v>
      </c>
      <c r="S1639" s="14">
        <f>Table1[[#This Row],[Date Ended Conversion]]+Table1[[#This Row],[Date Ended Conversion]]</f>
        <v>80357.97083333334</v>
      </c>
      <c r="T1639" s="14">
        <f t="shared" si="51"/>
        <v>40178.98541666667</v>
      </c>
    </row>
    <row r="1640" spans="1:20" ht="36" hidden="1" x14ac:dyDescent="0.6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>(Table1[[#This Row],[pledged]]/Table1[[#This Row],[goal]])*100</f>
        <v>105</v>
      </c>
      <c r="P1640" s="9">
        <f>Table1[[#This Row],[pledged]]/Table1[[#This Row],[backers_count]]</f>
        <v>38.888888888888886</v>
      </c>
      <c r="Q1640" s="4" t="str">
        <f>MID(Table1[[#This Row],[Category and Sub-Category]],SEARCH("/", N1640) +1, 20)</f>
        <v>rock</v>
      </c>
      <c r="R1640" s="4" t="str">
        <f t="shared" si="50"/>
        <v>music</v>
      </c>
      <c r="S1640" s="14">
        <f>Table1[[#This Row],[Date Ended Conversion]]+Table1[[#This Row],[Date Ended Conversion]]</f>
        <v>82667.784722222219</v>
      </c>
      <c r="T1640" s="14">
        <f t="shared" si="51"/>
        <v>41333.892361111109</v>
      </c>
    </row>
    <row r="1641" spans="1:20" ht="72" hidden="1" x14ac:dyDescent="0.6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>(Table1[[#This Row],[pledged]]/Table1[[#This Row],[goal]])*100</f>
        <v>100</v>
      </c>
      <c r="P1641" s="9">
        <f>Table1[[#This Row],[pledged]]/Table1[[#This Row],[backers_count]]</f>
        <v>94.736842105263165</v>
      </c>
      <c r="Q1641" s="4" t="str">
        <f>MID(Table1[[#This Row],[Category and Sub-Category]],SEARCH("/", N1641) +1, 20)</f>
        <v>rock</v>
      </c>
      <c r="R1641" s="4" t="str">
        <f t="shared" si="50"/>
        <v>music</v>
      </c>
      <c r="S1641" s="14">
        <f>Table1[[#This Row],[Date Ended Conversion]]+Table1[[#This Row],[Date Ended Conversion]]</f>
        <v>81943.304745370377</v>
      </c>
      <c r="T1641" s="14">
        <f t="shared" si="51"/>
        <v>40971.652372685188</v>
      </c>
    </row>
    <row r="1642" spans="1:20" ht="72" hidden="1" x14ac:dyDescent="0.6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>(Table1[[#This Row],[pledged]]/Table1[[#This Row],[goal]])*100</f>
        <v>169.86</v>
      </c>
      <c r="P1642" s="9">
        <f>Table1[[#This Row],[pledged]]/Table1[[#This Row],[backers_count]]</f>
        <v>39.967058823529413</v>
      </c>
      <c r="Q1642" s="4" t="str">
        <f>MID(Table1[[#This Row],[Category and Sub-Category]],SEARCH("/", N1642) +1, 20)</f>
        <v>rock</v>
      </c>
      <c r="R1642" s="4" t="str">
        <f t="shared" si="50"/>
        <v>music</v>
      </c>
      <c r="S1642" s="14">
        <f>Table1[[#This Row],[Date Ended Conversion]]+Table1[[#This Row],[Date Ended Conversion]]</f>
        <v>80786.165277777778</v>
      </c>
      <c r="T1642" s="14">
        <f t="shared" si="51"/>
        <v>40393.082638888889</v>
      </c>
    </row>
    <row r="1643" spans="1:20" ht="36" hidden="1" x14ac:dyDescent="0.6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>(Table1[[#This Row],[pledged]]/Table1[[#This Row],[goal]])*100</f>
        <v>101.4</v>
      </c>
      <c r="P1643" s="9">
        <f>Table1[[#This Row],[pledged]]/Table1[[#This Row],[backers_count]]</f>
        <v>97.5</v>
      </c>
      <c r="Q1643" s="4" t="str">
        <f>MID(Table1[[#This Row],[Category and Sub-Category]],SEARCH("/", N1643) +1, 20)</f>
        <v>pop</v>
      </c>
      <c r="R1643" s="4" t="str">
        <f t="shared" si="50"/>
        <v>music</v>
      </c>
      <c r="S1643" s="14">
        <f>Table1[[#This Row],[Date Ended Conversion]]+Table1[[#This Row],[Date Ended Conversion]]</f>
        <v>83985.193148148159</v>
      </c>
      <c r="T1643" s="14">
        <f t="shared" si="51"/>
        <v>41992.596574074079</v>
      </c>
    </row>
    <row r="1644" spans="1:20" ht="72" hidden="1" x14ac:dyDescent="0.6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>(Table1[[#This Row],[pledged]]/Table1[[#This Row],[goal]])*100</f>
        <v>100</v>
      </c>
      <c r="P1644" s="9">
        <f>Table1[[#This Row],[pledged]]/Table1[[#This Row],[backers_count]]</f>
        <v>42.857142857142854</v>
      </c>
      <c r="Q1644" s="4" t="str">
        <f>MID(Table1[[#This Row],[Category and Sub-Category]],SEARCH("/", N1644) +1, 20)</f>
        <v>pop</v>
      </c>
      <c r="R1644" s="4" t="str">
        <f t="shared" si="50"/>
        <v>music</v>
      </c>
      <c r="S1644" s="14">
        <f>Table1[[#This Row],[Date Ended Conversion]]+Table1[[#This Row],[Date Ended Conversion]]</f>
        <v>81416.04923611111</v>
      </c>
      <c r="T1644" s="14">
        <f t="shared" si="51"/>
        <v>40708.024618055555</v>
      </c>
    </row>
    <row r="1645" spans="1:20" ht="54" hidden="1" x14ac:dyDescent="0.6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>(Table1[[#This Row],[pledged]]/Table1[[#This Row],[goal]])*100</f>
        <v>124.70000000000002</v>
      </c>
      <c r="P1645" s="9">
        <f>Table1[[#This Row],[pledged]]/Table1[[#This Row],[backers_count]]</f>
        <v>168.51351351351352</v>
      </c>
      <c r="Q1645" s="4" t="str">
        <f>MID(Table1[[#This Row],[Category and Sub-Category]],SEARCH("/", N1645) +1, 20)</f>
        <v>pop</v>
      </c>
      <c r="R1645" s="4" t="str">
        <f t="shared" si="50"/>
        <v>music</v>
      </c>
      <c r="S1645" s="14">
        <f>Table1[[#This Row],[Date Ended Conversion]]+Table1[[#This Row],[Date Ended Conversion]]</f>
        <v>82353.64842592593</v>
      </c>
      <c r="T1645" s="14">
        <f t="shared" si="51"/>
        <v>41176.824212962965</v>
      </c>
    </row>
    <row r="1646" spans="1:20" ht="72" hidden="1" x14ac:dyDescent="0.6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>(Table1[[#This Row],[pledged]]/Table1[[#This Row],[goal]])*100</f>
        <v>109.5</v>
      </c>
      <c r="P1646" s="9">
        <f>Table1[[#This Row],[pledged]]/Table1[[#This Row],[backers_count]]</f>
        <v>85.546875</v>
      </c>
      <c r="Q1646" s="4" t="str">
        <f>MID(Table1[[#This Row],[Category and Sub-Category]],SEARCH("/", N1646) +1, 20)</f>
        <v>pop</v>
      </c>
      <c r="R1646" s="4" t="str">
        <f t="shared" si="50"/>
        <v>music</v>
      </c>
      <c r="S1646" s="14">
        <f>Table1[[#This Row],[Date Ended Conversion]]+Table1[[#This Row],[Date Ended Conversion]]</f>
        <v>82470.202777777784</v>
      </c>
      <c r="T1646" s="14">
        <f t="shared" si="51"/>
        <v>41235.101388888892</v>
      </c>
    </row>
    <row r="1647" spans="1:20" ht="72" hidden="1" x14ac:dyDescent="0.6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>(Table1[[#This Row],[pledged]]/Table1[[#This Row],[goal]])*100</f>
        <v>110.80000000000001</v>
      </c>
      <c r="P1647" s="9">
        <f>Table1[[#This Row],[pledged]]/Table1[[#This Row],[backers_count]]</f>
        <v>554</v>
      </c>
      <c r="Q1647" s="4" t="str">
        <f>MID(Table1[[#This Row],[Category and Sub-Category]],SEARCH("/", N1647) +1, 20)</f>
        <v>pop</v>
      </c>
      <c r="R1647" s="4" t="str">
        <f t="shared" si="50"/>
        <v>music</v>
      </c>
      <c r="S1647" s="14">
        <f>Table1[[#This Row],[Date Ended Conversion]]+Table1[[#This Row],[Date Ended Conversion]]</f>
        <v>83071.234722222216</v>
      </c>
      <c r="T1647" s="14">
        <f t="shared" si="51"/>
        <v>41535.617361111108</v>
      </c>
    </row>
    <row r="1648" spans="1:20" ht="90" hidden="1" x14ac:dyDescent="0.6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>(Table1[[#This Row],[pledged]]/Table1[[#This Row],[goal]])*100</f>
        <v>110.2</v>
      </c>
      <c r="P1648" s="9">
        <f>Table1[[#This Row],[pledged]]/Table1[[#This Row],[backers_count]]</f>
        <v>26.554216867469879</v>
      </c>
      <c r="Q1648" s="4" t="str">
        <f>MID(Table1[[#This Row],[Category and Sub-Category]],SEARCH("/", N1648) +1, 20)</f>
        <v>pop</v>
      </c>
      <c r="R1648" s="4" t="str">
        <f t="shared" si="50"/>
        <v>music</v>
      </c>
      <c r="S1648" s="14">
        <f>Table1[[#This Row],[Date Ended Conversion]]+Table1[[#This Row],[Date Ended Conversion]]</f>
        <v>83731.515277777784</v>
      </c>
      <c r="T1648" s="14">
        <f t="shared" si="51"/>
        <v>41865.757638888892</v>
      </c>
    </row>
    <row r="1649" spans="1:20" ht="72" hidden="1" x14ac:dyDescent="0.6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>(Table1[[#This Row],[pledged]]/Table1[[#This Row],[goal]])*100</f>
        <v>104.71999999999998</v>
      </c>
      <c r="P1649" s="9">
        <f>Table1[[#This Row],[pledged]]/Table1[[#This Row],[backers_count]]</f>
        <v>113.82608695652173</v>
      </c>
      <c r="Q1649" s="4" t="str">
        <f>MID(Table1[[#This Row],[Category and Sub-Category]],SEARCH("/", N1649) +1, 20)</f>
        <v>pop</v>
      </c>
      <c r="R1649" s="4" t="str">
        <f t="shared" si="50"/>
        <v>music</v>
      </c>
      <c r="S1649" s="14">
        <f>Table1[[#This Row],[Date Ended Conversion]]+Table1[[#This Row],[Date Ended Conversion]]</f>
        <v>82138.818912037037</v>
      </c>
      <c r="T1649" s="14">
        <f t="shared" si="51"/>
        <v>41069.409456018519</v>
      </c>
    </row>
    <row r="1650" spans="1:20" ht="72" hidden="1" x14ac:dyDescent="0.6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>(Table1[[#This Row],[pledged]]/Table1[[#This Row],[goal]])*100</f>
        <v>125.26086956521738</v>
      </c>
      <c r="P1650" s="9">
        <f>Table1[[#This Row],[pledged]]/Table1[[#This Row],[backers_count]]</f>
        <v>32.011111111111113</v>
      </c>
      <c r="Q1650" s="4" t="str">
        <f>MID(Table1[[#This Row],[Category and Sub-Category]],SEARCH("/", N1650) +1, 20)</f>
        <v>pop</v>
      </c>
      <c r="R1650" s="4" t="str">
        <f t="shared" si="50"/>
        <v>music</v>
      </c>
      <c r="S1650" s="14">
        <f>Table1[[#This Row],[Date Ended Conversion]]+Table1[[#This Row],[Date Ended Conversion]]</f>
        <v>81245.325972222228</v>
      </c>
      <c r="T1650" s="14">
        <f t="shared" si="51"/>
        <v>40622.662986111114</v>
      </c>
    </row>
    <row r="1651" spans="1:20" ht="72" hidden="1" x14ac:dyDescent="0.6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>(Table1[[#This Row],[pledged]]/Table1[[#This Row],[goal]])*100</f>
        <v>100.58763157894737</v>
      </c>
      <c r="P1651" s="9">
        <f>Table1[[#This Row],[pledged]]/Table1[[#This Row],[backers_count]]</f>
        <v>47.189259259259259</v>
      </c>
      <c r="Q1651" s="4" t="str">
        <f>MID(Table1[[#This Row],[Category and Sub-Category]],SEARCH("/", N1651) +1, 20)</f>
        <v>pop</v>
      </c>
      <c r="R1651" s="4" t="str">
        <f t="shared" si="50"/>
        <v>music</v>
      </c>
      <c r="S1651" s="14">
        <f>Table1[[#This Row],[Date Ended Conversion]]+Table1[[#This Row],[Date Ended Conversion]]</f>
        <v>83565.369328703702</v>
      </c>
      <c r="T1651" s="14">
        <f t="shared" si="51"/>
        <v>41782.684664351851</v>
      </c>
    </row>
    <row r="1652" spans="1:20" ht="54" hidden="1" x14ac:dyDescent="0.6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>(Table1[[#This Row],[pledged]]/Table1[[#This Row],[goal]])*100</f>
        <v>141.55000000000001</v>
      </c>
      <c r="P1652" s="9">
        <f>Table1[[#This Row],[pledged]]/Table1[[#This Row],[backers_count]]</f>
        <v>88.46875</v>
      </c>
      <c r="Q1652" s="4" t="str">
        <f>MID(Table1[[#This Row],[Category and Sub-Category]],SEARCH("/", N1652) +1, 20)</f>
        <v>pop</v>
      </c>
      <c r="R1652" s="4" t="str">
        <f t="shared" si="50"/>
        <v>music</v>
      </c>
      <c r="S1652" s="14">
        <f>Table1[[#This Row],[Date Ended Conversion]]+Table1[[#This Row],[Date Ended Conversion]]</f>
        <v>83112.871226851858</v>
      </c>
      <c r="T1652" s="14">
        <f t="shared" si="51"/>
        <v>41556.435613425929</v>
      </c>
    </row>
    <row r="1653" spans="1:20" ht="72" hidden="1" x14ac:dyDescent="0.6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>(Table1[[#This Row],[pledged]]/Table1[[#This Row],[goal]])*100</f>
        <v>100.75</v>
      </c>
      <c r="P1653" s="9">
        <f>Table1[[#This Row],[pledged]]/Table1[[#This Row],[backers_count]]</f>
        <v>100.75</v>
      </c>
      <c r="Q1653" s="4" t="str">
        <f>MID(Table1[[#This Row],[Category and Sub-Category]],SEARCH("/", N1653) +1, 20)</f>
        <v>pop</v>
      </c>
      <c r="R1653" s="4" t="str">
        <f t="shared" si="50"/>
        <v>music</v>
      </c>
      <c r="S1653" s="14">
        <f>Table1[[#This Row],[Date Ended Conversion]]+Table1[[#This Row],[Date Ended Conversion]]</f>
        <v>81318.58194444445</v>
      </c>
      <c r="T1653" s="14">
        <f t="shared" si="51"/>
        <v>40659.290972222225</v>
      </c>
    </row>
    <row r="1654" spans="1:20" ht="72" hidden="1" x14ac:dyDescent="0.6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>(Table1[[#This Row],[pledged]]/Table1[[#This Row],[goal]])*100</f>
        <v>100.66666666666666</v>
      </c>
      <c r="P1654" s="9">
        <f>Table1[[#This Row],[pledged]]/Table1[[#This Row],[backers_count]]</f>
        <v>64.714285714285708</v>
      </c>
      <c r="Q1654" s="4" t="str">
        <f>MID(Table1[[#This Row],[Category and Sub-Category]],SEARCH("/", N1654) +1, 20)</f>
        <v>pop</v>
      </c>
      <c r="R1654" s="4" t="str">
        <f t="shared" si="50"/>
        <v>music</v>
      </c>
      <c r="S1654" s="14">
        <f>Table1[[#This Row],[Date Ended Conversion]]+Table1[[#This Row],[Date Ended Conversion]]</f>
        <v>83205.069282407407</v>
      </c>
      <c r="T1654" s="14">
        <f t="shared" si="51"/>
        <v>41602.534641203703</v>
      </c>
    </row>
    <row r="1655" spans="1:20" ht="72" hidden="1" x14ac:dyDescent="0.6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>(Table1[[#This Row],[pledged]]/Table1[[#This Row],[goal]])*100</f>
        <v>174.2304</v>
      </c>
      <c r="P1655" s="9">
        <f>Table1[[#This Row],[pledged]]/Table1[[#This Row],[backers_count]]</f>
        <v>51.854285714285716</v>
      </c>
      <c r="Q1655" s="4" t="str">
        <f>MID(Table1[[#This Row],[Category and Sub-Category]],SEARCH("/", N1655) +1, 20)</f>
        <v>pop</v>
      </c>
      <c r="R1655" s="4" t="str">
        <f t="shared" si="50"/>
        <v>music</v>
      </c>
      <c r="S1655" s="14">
        <f>Table1[[#This Row],[Date Ended Conversion]]+Table1[[#This Row],[Date Ended Conversion]]</f>
        <v>81315.668888888889</v>
      </c>
      <c r="T1655" s="14">
        <f t="shared" si="51"/>
        <v>40657.834444444445</v>
      </c>
    </row>
    <row r="1656" spans="1:20" ht="72" hidden="1" x14ac:dyDescent="0.6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>(Table1[[#This Row],[pledged]]/Table1[[#This Row],[goal]])*100</f>
        <v>119.90909090909089</v>
      </c>
      <c r="P1656" s="9">
        <f>Table1[[#This Row],[pledged]]/Table1[[#This Row],[backers_count]]</f>
        <v>38.794117647058826</v>
      </c>
      <c r="Q1656" s="4" t="str">
        <f>MID(Table1[[#This Row],[Category and Sub-Category]],SEARCH("/", N1656) +1, 20)</f>
        <v>pop</v>
      </c>
      <c r="R1656" s="4" t="str">
        <f t="shared" si="50"/>
        <v>music</v>
      </c>
      <c r="S1656" s="14">
        <f>Table1[[#This Row],[Date Ended Conversion]]+Table1[[#This Row],[Date Ended Conversion]]</f>
        <v>82035.781481481477</v>
      </c>
      <c r="T1656" s="14">
        <f t="shared" si="51"/>
        <v>41017.890740740739</v>
      </c>
    </row>
    <row r="1657" spans="1:20" ht="54" hidden="1" x14ac:dyDescent="0.6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>(Table1[[#This Row],[pledged]]/Table1[[#This Row],[goal]])*100</f>
        <v>142.86666666666667</v>
      </c>
      <c r="P1657" s="9">
        <f>Table1[[#This Row],[pledged]]/Table1[[#This Row],[backers_count]]</f>
        <v>44.645833333333336</v>
      </c>
      <c r="Q1657" s="4" t="str">
        <f>MID(Table1[[#This Row],[Category and Sub-Category]],SEARCH("/", N1657) +1, 20)</f>
        <v>pop</v>
      </c>
      <c r="R1657" s="4" t="str">
        <f t="shared" si="50"/>
        <v>music</v>
      </c>
      <c r="S1657" s="14">
        <f>Table1[[#This Row],[Date Ended Conversion]]+Table1[[#This Row],[Date Ended Conversion]]</f>
        <v>82009.500462962955</v>
      </c>
      <c r="T1657" s="14">
        <f t="shared" si="51"/>
        <v>41004.750231481477</v>
      </c>
    </row>
    <row r="1658" spans="1:20" ht="72" hidden="1" x14ac:dyDescent="0.6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>(Table1[[#This Row],[pledged]]/Table1[[#This Row],[goal]])*100</f>
        <v>100.33493333333334</v>
      </c>
      <c r="P1658" s="9">
        <f>Table1[[#This Row],[pledged]]/Table1[[#This Row],[backers_count]]</f>
        <v>156.77333333333334</v>
      </c>
      <c r="Q1658" s="4" t="str">
        <f>MID(Table1[[#This Row],[Category and Sub-Category]],SEARCH("/", N1658) +1, 20)</f>
        <v>pop</v>
      </c>
      <c r="R1658" s="4" t="str">
        <f t="shared" si="50"/>
        <v>music</v>
      </c>
      <c r="S1658" s="14">
        <f>Table1[[#This Row],[Date Ended Conversion]]+Table1[[#This Row],[Date Ended Conversion]]</f>
        <v>82513.857685185183</v>
      </c>
      <c r="T1658" s="14">
        <f t="shared" si="51"/>
        <v>41256.928842592592</v>
      </c>
    </row>
    <row r="1659" spans="1:20" ht="72" hidden="1" x14ac:dyDescent="0.6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>(Table1[[#This Row],[pledged]]/Table1[[#This Row],[goal]])*100</f>
        <v>104.93380000000001</v>
      </c>
      <c r="P1659" s="9">
        <f>Table1[[#This Row],[pledged]]/Table1[[#This Row],[backers_count]]</f>
        <v>118.70339366515837</v>
      </c>
      <c r="Q1659" s="4" t="str">
        <f>MID(Table1[[#This Row],[Category and Sub-Category]],SEARCH("/", N1659) +1, 20)</f>
        <v>pop</v>
      </c>
      <c r="R1659" s="4" t="str">
        <f t="shared" si="50"/>
        <v>music</v>
      </c>
      <c r="S1659" s="14">
        <f>Table1[[#This Row],[Date Ended Conversion]]+Table1[[#This Row],[Date Ended Conversion]]</f>
        <v>82107.564074074078</v>
      </c>
      <c r="T1659" s="14">
        <f t="shared" si="51"/>
        <v>41053.782037037039</v>
      </c>
    </row>
    <row r="1660" spans="1:20" ht="72" hidden="1" x14ac:dyDescent="0.6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>(Table1[[#This Row],[pledged]]/Table1[[#This Row],[goal]])*100</f>
        <v>132.23333333333335</v>
      </c>
      <c r="P1660" s="9">
        <f>Table1[[#This Row],[pledged]]/Table1[[#This Row],[backers_count]]</f>
        <v>74.149532710280369</v>
      </c>
      <c r="Q1660" s="4" t="str">
        <f>MID(Table1[[#This Row],[Category and Sub-Category]],SEARCH("/", N1660) +1, 20)</f>
        <v>pop</v>
      </c>
      <c r="R1660" s="4" t="str">
        <f t="shared" si="50"/>
        <v>music</v>
      </c>
      <c r="S1660" s="14">
        <f>Table1[[#This Row],[Date Ended Conversion]]+Table1[[#This Row],[Date Ended Conversion]]</f>
        <v>82523.194444444438</v>
      </c>
      <c r="T1660" s="14">
        <f t="shared" si="51"/>
        <v>41261.597222222219</v>
      </c>
    </row>
    <row r="1661" spans="1:20" ht="72" hidden="1" x14ac:dyDescent="0.6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>(Table1[[#This Row],[pledged]]/Table1[[#This Row],[goal]])*100</f>
        <v>112.79999999999998</v>
      </c>
      <c r="P1661" s="9">
        <f>Table1[[#This Row],[pledged]]/Table1[[#This Row],[backers_count]]</f>
        <v>12.533333333333333</v>
      </c>
      <c r="Q1661" s="4" t="str">
        <f>MID(Table1[[#This Row],[Category and Sub-Category]],SEARCH("/", N1661) +1, 20)</f>
        <v>pop</v>
      </c>
      <c r="R1661" s="4" t="str">
        <f t="shared" si="50"/>
        <v>music</v>
      </c>
      <c r="S1661" s="14">
        <f>Table1[[#This Row],[Date Ended Conversion]]+Table1[[#This Row],[Date Ended Conversion]]</f>
        <v>83251</v>
      </c>
      <c r="T1661" s="14">
        <f t="shared" si="51"/>
        <v>41625.5</v>
      </c>
    </row>
    <row r="1662" spans="1:20" ht="72" hidden="1" x14ac:dyDescent="0.6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>(Table1[[#This Row],[pledged]]/Table1[[#This Row],[goal]])*100</f>
        <v>1253.75</v>
      </c>
      <c r="P1662" s="9">
        <f>Table1[[#This Row],[pledged]]/Table1[[#This Row],[backers_count]]</f>
        <v>27.861111111111111</v>
      </c>
      <c r="Q1662" s="4" t="str">
        <f>MID(Table1[[#This Row],[Category and Sub-Category]],SEARCH("/", N1662) +1, 20)</f>
        <v>pop</v>
      </c>
      <c r="R1662" s="4" t="str">
        <f t="shared" si="50"/>
        <v>music</v>
      </c>
      <c r="S1662" s="14">
        <f>Table1[[#This Row],[Date Ended Conversion]]+Table1[[#This Row],[Date Ended Conversion]]</f>
        <v>84981.83194444445</v>
      </c>
      <c r="T1662" s="14">
        <f t="shared" si="51"/>
        <v>42490.915972222225</v>
      </c>
    </row>
    <row r="1663" spans="1:20" ht="90" hidden="1" x14ac:dyDescent="0.6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>(Table1[[#This Row],[pledged]]/Table1[[#This Row],[goal]])*100</f>
        <v>102.50632911392405</v>
      </c>
      <c r="P1663" s="9">
        <f>Table1[[#This Row],[pledged]]/Table1[[#This Row],[backers_count]]</f>
        <v>80.178217821782184</v>
      </c>
      <c r="Q1663" s="4" t="str">
        <f>MID(Table1[[#This Row],[Category and Sub-Category]],SEARCH("/", N1663) +1, 20)</f>
        <v>pop</v>
      </c>
      <c r="R1663" s="4" t="str">
        <f t="shared" si="50"/>
        <v>music</v>
      </c>
      <c r="S1663" s="14">
        <f>Table1[[#This Row],[Date Ended Conversion]]+Table1[[#This Row],[Date Ended Conversion]]</f>
        <v>84773.75</v>
      </c>
      <c r="T1663" s="14">
        <f t="shared" si="51"/>
        <v>42386.875</v>
      </c>
    </row>
    <row r="1664" spans="1:20" ht="72" hidden="1" x14ac:dyDescent="0.6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>(Table1[[#This Row],[pledged]]/Table1[[#This Row],[goal]])*100</f>
        <v>102.6375</v>
      </c>
      <c r="P1664" s="9">
        <f>Table1[[#This Row],[pledged]]/Table1[[#This Row],[backers_count]]</f>
        <v>132.43548387096774</v>
      </c>
      <c r="Q1664" s="4" t="str">
        <f>MID(Table1[[#This Row],[Category and Sub-Category]],SEARCH("/", N1664) +1, 20)</f>
        <v>pop</v>
      </c>
      <c r="R1664" s="4" t="str">
        <f t="shared" si="50"/>
        <v>music</v>
      </c>
      <c r="S1664" s="14">
        <f>Table1[[#This Row],[Date Ended Conversion]]+Table1[[#This Row],[Date Ended Conversion]]</f>
        <v>81816.479999999996</v>
      </c>
      <c r="T1664" s="14">
        <f t="shared" si="51"/>
        <v>40908.239999999998</v>
      </c>
    </row>
    <row r="1665" spans="1:20" ht="54" hidden="1" x14ac:dyDescent="0.6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>(Table1[[#This Row],[pledged]]/Table1[[#This Row],[goal]])*100</f>
        <v>108</v>
      </c>
      <c r="P1665" s="9">
        <f>Table1[[#This Row],[pledged]]/Table1[[#This Row],[backers_count]]</f>
        <v>33.75</v>
      </c>
      <c r="Q1665" s="4" t="str">
        <f>MID(Table1[[#This Row],[Category and Sub-Category]],SEARCH("/", N1665) +1, 20)</f>
        <v>pop</v>
      </c>
      <c r="R1665" s="4" t="str">
        <f t="shared" si="50"/>
        <v>music</v>
      </c>
      <c r="S1665" s="14">
        <f>Table1[[#This Row],[Date Ended Conversion]]+Table1[[#This Row],[Date Ended Conversion]]</f>
        <v>84072.04414351852</v>
      </c>
      <c r="T1665" s="14">
        <f t="shared" si="51"/>
        <v>42036.02207175926</v>
      </c>
    </row>
    <row r="1666" spans="1:20" ht="72" hidden="1" x14ac:dyDescent="0.6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>(Table1[[#This Row],[pledged]]/Table1[[#This Row],[goal]])*100</f>
        <v>122.40879999999999</v>
      </c>
      <c r="P1666" s="9">
        <f>Table1[[#This Row],[pledged]]/Table1[[#This Row],[backers_count]]</f>
        <v>34.384494382022467</v>
      </c>
      <c r="Q1666" s="4" t="str">
        <f>MID(Table1[[#This Row],[Category and Sub-Category]],SEARCH("/", N1666) +1, 20)</f>
        <v>pop</v>
      </c>
      <c r="R1666" s="4" t="str">
        <f t="shared" ref="R1666:R1729" si="52">LEFT(N1666,FIND("/",N1666,1)-1)</f>
        <v>music</v>
      </c>
      <c r="S1666" s="14">
        <f>Table1[[#This Row],[Date Ended Conversion]]+Table1[[#This Row],[Date Ended Conversion]]</f>
        <v>81968.33194444445</v>
      </c>
      <c r="T1666" s="14">
        <f t="shared" ref="T1666:T1729" si="53">(((I1666/60)/60)/24)+DATE(1970,1,1)</f>
        <v>40984.165972222225</v>
      </c>
    </row>
    <row r="1667" spans="1:20" ht="72" hidden="1" x14ac:dyDescent="0.6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>(Table1[[#This Row],[pledged]]/Table1[[#This Row],[goal]])*100</f>
        <v>119.45714285714286</v>
      </c>
      <c r="P1667" s="9">
        <f>Table1[[#This Row],[pledged]]/Table1[[#This Row],[backers_count]]</f>
        <v>44.956989247311824</v>
      </c>
      <c r="Q1667" s="4" t="str">
        <f>MID(Table1[[#This Row],[Category and Sub-Category]],SEARCH("/", N1667) +1, 20)</f>
        <v>pop</v>
      </c>
      <c r="R1667" s="4" t="str">
        <f t="shared" si="52"/>
        <v>music</v>
      </c>
      <c r="S1667" s="14">
        <f>Table1[[#This Row],[Date Ended Conversion]]+Table1[[#This Row],[Date Ended Conversion]]</f>
        <v>81192.25</v>
      </c>
      <c r="T1667" s="14">
        <f t="shared" si="53"/>
        <v>40596.125</v>
      </c>
    </row>
    <row r="1668" spans="1:20" ht="54" hidden="1" x14ac:dyDescent="0.6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>(Table1[[#This Row],[pledged]]/Table1[[#This Row],[goal]])*100</f>
        <v>160.88</v>
      </c>
      <c r="P1668" s="9">
        <f>Table1[[#This Row],[pledged]]/Table1[[#This Row],[backers_count]]</f>
        <v>41.04081632653061</v>
      </c>
      <c r="Q1668" s="4" t="str">
        <f>MID(Table1[[#This Row],[Category and Sub-Category]],SEARCH("/", N1668) +1, 20)</f>
        <v>pop</v>
      </c>
      <c r="R1668" s="4" t="str">
        <f t="shared" si="52"/>
        <v>music</v>
      </c>
      <c r="S1668" s="14">
        <f>Table1[[#This Row],[Date Ended Conversion]]+Table1[[#This Row],[Date Ended Conversion]]</f>
        <v>82722.422986111109</v>
      </c>
      <c r="T1668" s="14">
        <f t="shared" si="53"/>
        <v>41361.211493055554</v>
      </c>
    </row>
    <row r="1669" spans="1:20" ht="72" hidden="1" x14ac:dyDescent="0.6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>(Table1[[#This Row],[pledged]]/Table1[[#This Row],[goal]])*100</f>
        <v>126.85294117647059</v>
      </c>
      <c r="P1669" s="9">
        <f>Table1[[#This Row],[pledged]]/Table1[[#This Row],[backers_count]]</f>
        <v>52.597560975609753</v>
      </c>
      <c r="Q1669" s="4" t="str">
        <f>MID(Table1[[#This Row],[Category and Sub-Category]],SEARCH("/", N1669) +1, 20)</f>
        <v>pop</v>
      </c>
      <c r="R1669" s="4" t="str">
        <f t="shared" si="52"/>
        <v>music</v>
      </c>
      <c r="S1669" s="14">
        <f>Table1[[#This Row],[Date Ended Conversion]]+Table1[[#This Row],[Date Ended Conversion]]</f>
        <v>83418.58194444445</v>
      </c>
      <c r="T1669" s="14">
        <f t="shared" si="53"/>
        <v>41709.290972222225</v>
      </c>
    </row>
    <row r="1670" spans="1:20" ht="72" hidden="1" x14ac:dyDescent="0.6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>(Table1[[#This Row],[pledged]]/Table1[[#This Row],[goal]])*100</f>
        <v>102.6375</v>
      </c>
      <c r="P1670" s="9">
        <f>Table1[[#This Row],[pledged]]/Table1[[#This Row],[backers_count]]</f>
        <v>70.784482758620683</v>
      </c>
      <c r="Q1670" s="4" t="str">
        <f>MID(Table1[[#This Row],[Category and Sub-Category]],SEARCH("/", N1670) +1, 20)</f>
        <v>pop</v>
      </c>
      <c r="R1670" s="4" t="str">
        <f t="shared" si="52"/>
        <v>music</v>
      </c>
      <c r="S1670" s="14">
        <f>Table1[[#This Row],[Date Ended Conversion]]+Table1[[#This Row],[Date Ended Conversion]]</f>
        <v>81750.382847222223</v>
      </c>
      <c r="T1670" s="14">
        <f t="shared" si="53"/>
        <v>40875.191423611112</v>
      </c>
    </row>
    <row r="1671" spans="1:20" ht="72" hidden="1" x14ac:dyDescent="0.6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>(Table1[[#This Row],[pledged]]/Table1[[#This Row],[goal]])*100</f>
        <v>139.75</v>
      </c>
      <c r="P1671" s="9">
        <f>Table1[[#This Row],[pledged]]/Table1[[#This Row],[backers_count]]</f>
        <v>53.75</v>
      </c>
      <c r="Q1671" s="4" t="str">
        <f>MID(Table1[[#This Row],[Category and Sub-Category]],SEARCH("/", N1671) +1, 20)</f>
        <v>pop</v>
      </c>
      <c r="R1671" s="4" t="str">
        <f t="shared" si="52"/>
        <v>music</v>
      </c>
      <c r="S1671" s="14">
        <f>Table1[[#This Row],[Date Ended Conversion]]+Table1[[#This Row],[Date Ended Conversion]]</f>
        <v>85043.770277777774</v>
      </c>
      <c r="T1671" s="14">
        <f t="shared" si="53"/>
        <v>42521.885138888887</v>
      </c>
    </row>
    <row r="1672" spans="1:20" ht="90" hidden="1" x14ac:dyDescent="0.6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>(Table1[[#This Row],[pledged]]/Table1[[#This Row],[goal]])*100</f>
        <v>102.60000000000001</v>
      </c>
      <c r="P1672" s="9">
        <f>Table1[[#This Row],[pledged]]/Table1[[#This Row],[backers_count]]</f>
        <v>44.608695652173914</v>
      </c>
      <c r="Q1672" s="4" t="str">
        <f>MID(Table1[[#This Row],[Category and Sub-Category]],SEARCH("/", N1672) +1, 20)</f>
        <v>pop</v>
      </c>
      <c r="R1672" s="4" t="str">
        <f t="shared" si="52"/>
        <v>music</v>
      </c>
      <c r="S1672" s="14">
        <f>Table1[[#This Row],[Date Ended Conversion]]+Table1[[#This Row],[Date Ended Conversion]]</f>
        <v>80728.333333333328</v>
      </c>
      <c r="T1672" s="14">
        <f t="shared" si="53"/>
        <v>40364.166666666664</v>
      </c>
    </row>
    <row r="1673" spans="1:20" ht="54" hidden="1" x14ac:dyDescent="0.6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>(Table1[[#This Row],[pledged]]/Table1[[#This Row],[goal]])*100</f>
        <v>100.67349999999999</v>
      </c>
      <c r="P1673" s="9">
        <f>Table1[[#This Row],[pledged]]/Table1[[#This Row],[backers_count]]</f>
        <v>26.148961038961041</v>
      </c>
      <c r="Q1673" s="4" t="str">
        <f>MID(Table1[[#This Row],[Category and Sub-Category]],SEARCH("/", N1673) +1, 20)</f>
        <v>pop</v>
      </c>
      <c r="R1673" s="4" t="str">
        <f t="shared" si="52"/>
        <v>music</v>
      </c>
      <c r="S1673" s="14">
        <f>Table1[[#This Row],[Date Ended Conversion]]+Table1[[#This Row],[Date Ended Conversion]]</f>
        <v>85167.088287037041</v>
      </c>
      <c r="T1673" s="14">
        <f t="shared" si="53"/>
        <v>42583.54414351852</v>
      </c>
    </row>
    <row r="1674" spans="1:20" ht="54" hidden="1" x14ac:dyDescent="0.6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>(Table1[[#This Row],[pledged]]/Table1[[#This Row],[goal]])*100</f>
        <v>112.94117647058823</v>
      </c>
      <c r="P1674" s="9">
        <f>Table1[[#This Row],[pledged]]/Table1[[#This Row],[backers_count]]</f>
        <v>39.183673469387756</v>
      </c>
      <c r="Q1674" s="4" t="str">
        <f>MID(Table1[[#This Row],[Category and Sub-Category]],SEARCH("/", N1674) +1, 20)</f>
        <v>pop</v>
      </c>
      <c r="R1674" s="4" t="str">
        <f t="shared" si="52"/>
        <v>music</v>
      </c>
      <c r="S1674" s="14">
        <f>Table1[[#This Row],[Date Ended Conversion]]+Table1[[#This Row],[Date Ended Conversion]]</f>
        <v>82129.313194444447</v>
      </c>
      <c r="T1674" s="14">
        <f t="shared" si="53"/>
        <v>41064.656597222223</v>
      </c>
    </row>
    <row r="1675" spans="1:20" ht="72" hidden="1" x14ac:dyDescent="0.6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>(Table1[[#This Row],[pledged]]/Table1[[#This Row],[goal]])*100</f>
        <v>128.09523809523807</v>
      </c>
      <c r="P1675" s="9">
        <f>Table1[[#This Row],[pledged]]/Table1[[#This Row],[backers_count]]</f>
        <v>45.593220338983052</v>
      </c>
      <c r="Q1675" s="4" t="str">
        <f>MID(Table1[[#This Row],[Category and Sub-Category]],SEARCH("/", N1675) +1, 20)</f>
        <v>pop</v>
      </c>
      <c r="R1675" s="4" t="str">
        <f t="shared" si="52"/>
        <v>music</v>
      </c>
      <c r="S1675" s="14">
        <f>Table1[[#This Row],[Date Ended Conversion]]+Table1[[#This Row],[Date Ended Conversion]]</f>
        <v>84139.756759259268</v>
      </c>
      <c r="T1675" s="14">
        <f t="shared" si="53"/>
        <v>42069.878379629634</v>
      </c>
    </row>
    <row r="1676" spans="1:20" ht="72" hidden="1" x14ac:dyDescent="0.6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>(Table1[[#This Row],[pledged]]/Table1[[#This Row],[goal]])*100</f>
        <v>201.7</v>
      </c>
      <c r="P1676" s="9">
        <f>Table1[[#This Row],[pledged]]/Table1[[#This Row],[backers_count]]</f>
        <v>89.247787610619469</v>
      </c>
      <c r="Q1676" s="4" t="str">
        <f>MID(Table1[[#This Row],[Category and Sub-Category]],SEARCH("/", N1676) +1, 20)</f>
        <v>pop</v>
      </c>
      <c r="R1676" s="4" t="str">
        <f t="shared" si="52"/>
        <v>music</v>
      </c>
      <c r="S1676" s="14">
        <f>Table1[[#This Row],[Date Ended Conversion]]+Table1[[#This Row],[Date Ended Conversion]]</f>
        <v>85200.58194444445</v>
      </c>
      <c r="T1676" s="14">
        <f t="shared" si="53"/>
        <v>42600.290972222225</v>
      </c>
    </row>
    <row r="1677" spans="1:20" ht="54" hidden="1" x14ac:dyDescent="0.6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>(Table1[[#This Row],[pledged]]/Table1[[#This Row],[goal]])*100</f>
        <v>137.416</v>
      </c>
      <c r="P1677" s="9">
        <f>Table1[[#This Row],[pledged]]/Table1[[#This Row],[backers_count]]</f>
        <v>40.416470588235299</v>
      </c>
      <c r="Q1677" s="4" t="str">
        <f>MID(Table1[[#This Row],[Category and Sub-Category]],SEARCH("/", N1677) +1, 20)</f>
        <v>pop</v>
      </c>
      <c r="R1677" s="4" t="str">
        <f t="shared" si="52"/>
        <v>music</v>
      </c>
      <c r="S1677" s="14">
        <f>Table1[[#This Row],[Date Ended Conversion]]+Table1[[#This Row],[Date Ended Conversion]]</f>
        <v>81665.837499999994</v>
      </c>
      <c r="T1677" s="14">
        <f t="shared" si="53"/>
        <v>40832.918749999997</v>
      </c>
    </row>
    <row r="1678" spans="1:20" ht="54" hidden="1" x14ac:dyDescent="0.6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>(Table1[[#This Row],[pledged]]/Table1[[#This Row],[goal]])*100</f>
        <v>115.33333333333333</v>
      </c>
      <c r="P1678" s="9">
        <f>Table1[[#This Row],[pledged]]/Table1[[#This Row],[backers_count]]</f>
        <v>82.38095238095238</v>
      </c>
      <c r="Q1678" s="4" t="str">
        <f>MID(Table1[[#This Row],[Category and Sub-Category]],SEARCH("/", N1678) +1, 20)</f>
        <v>pop</v>
      </c>
      <c r="R1678" s="4" t="str">
        <f t="shared" si="52"/>
        <v>music</v>
      </c>
      <c r="S1678" s="14">
        <f>Table1[[#This Row],[Date Ended Conversion]]+Table1[[#This Row],[Date Ended Conversion]]</f>
        <v>82040.33194444445</v>
      </c>
      <c r="T1678" s="14">
        <f t="shared" si="53"/>
        <v>41020.165972222225</v>
      </c>
    </row>
    <row r="1679" spans="1:20" ht="72" hidden="1" x14ac:dyDescent="0.6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>(Table1[[#This Row],[pledged]]/Table1[[#This Row],[goal]])*100</f>
        <v>111.66666666666667</v>
      </c>
      <c r="P1679" s="9">
        <f>Table1[[#This Row],[pledged]]/Table1[[#This Row],[backers_count]]</f>
        <v>159.52380952380952</v>
      </c>
      <c r="Q1679" s="4" t="str">
        <f>MID(Table1[[#This Row],[Category and Sub-Category]],SEARCH("/", N1679) +1, 20)</f>
        <v>pop</v>
      </c>
      <c r="R1679" s="4" t="str">
        <f t="shared" si="52"/>
        <v>music</v>
      </c>
      <c r="S1679" s="14">
        <f>Table1[[#This Row],[Date Ended Conversion]]+Table1[[#This Row],[Date Ended Conversion]]</f>
        <v>84952.498611111107</v>
      </c>
      <c r="T1679" s="14">
        <f t="shared" si="53"/>
        <v>42476.249305555553</v>
      </c>
    </row>
    <row r="1680" spans="1:20" ht="54" hidden="1" x14ac:dyDescent="0.6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>(Table1[[#This Row],[pledged]]/Table1[[#This Row],[goal]])*100</f>
        <v>118.39999999999999</v>
      </c>
      <c r="P1680" s="9">
        <f>Table1[[#This Row],[pledged]]/Table1[[#This Row],[backers_count]]</f>
        <v>36.244897959183675</v>
      </c>
      <c r="Q1680" s="4" t="str">
        <f>MID(Table1[[#This Row],[Category and Sub-Category]],SEARCH("/", N1680) +1, 20)</f>
        <v>pop</v>
      </c>
      <c r="R1680" s="4" t="str">
        <f t="shared" si="52"/>
        <v>music</v>
      </c>
      <c r="S1680" s="14">
        <f>Table1[[#This Row],[Date Ended Conversion]]+Table1[[#This Row],[Date Ended Conversion]]</f>
        <v>83353.709976851853</v>
      </c>
      <c r="T1680" s="14">
        <f t="shared" si="53"/>
        <v>41676.854988425926</v>
      </c>
    </row>
    <row r="1681" spans="1:20" ht="90" hidden="1" x14ac:dyDescent="0.6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>(Table1[[#This Row],[pledged]]/Table1[[#This Row],[goal]])*100</f>
        <v>175</v>
      </c>
      <c r="P1681" s="9">
        <f>Table1[[#This Row],[pledged]]/Table1[[#This Row],[backers_count]]</f>
        <v>62.5</v>
      </c>
      <c r="Q1681" s="4" t="str">
        <f>MID(Table1[[#This Row],[Category and Sub-Category]],SEARCH("/", N1681) +1, 20)</f>
        <v>pop</v>
      </c>
      <c r="R1681" s="4" t="str">
        <f t="shared" si="52"/>
        <v>music</v>
      </c>
      <c r="S1681" s="14">
        <f>Table1[[#This Row],[Date Ended Conversion]]+Table1[[#This Row],[Date Ended Conversion]]</f>
        <v>81492.137615740736</v>
      </c>
      <c r="T1681" s="14">
        <f t="shared" si="53"/>
        <v>40746.068807870368</v>
      </c>
    </row>
    <row r="1682" spans="1:20" ht="54" hidden="1" x14ac:dyDescent="0.6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>(Table1[[#This Row],[pledged]]/Table1[[#This Row],[goal]])*100</f>
        <v>117.5</v>
      </c>
      <c r="P1682" s="9">
        <f>Table1[[#This Row],[pledged]]/Table1[[#This Row],[backers_count]]</f>
        <v>47</v>
      </c>
      <c r="Q1682" s="4" t="str">
        <f>MID(Table1[[#This Row],[Category and Sub-Category]],SEARCH("/", N1682) +1, 20)</f>
        <v>pop</v>
      </c>
      <c r="R1682" s="4" t="str">
        <f t="shared" si="52"/>
        <v>music</v>
      </c>
      <c r="S1682" s="14">
        <f>Table1[[#This Row],[Date Ended Conversion]]+Table1[[#This Row],[Date Ended Conversion]]</f>
        <v>83665.515439814815</v>
      </c>
      <c r="T1682" s="14">
        <f t="shared" si="53"/>
        <v>41832.757719907408</v>
      </c>
    </row>
    <row r="1683" spans="1:20" ht="72" hidden="1" x14ac:dyDescent="0.6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>(Table1[[#This Row],[pledged]]/Table1[[#This Row],[goal]])*100</f>
        <v>101.42212307692309</v>
      </c>
      <c r="P1683" s="9">
        <f>Table1[[#This Row],[pledged]]/Table1[[#This Row],[backers_count]]</f>
        <v>74.575090497737563</v>
      </c>
      <c r="Q1683" s="4" t="str">
        <f>MID(Table1[[#This Row],[Category and Sub-Category]],SEARCH("/", N1683) +1, 20)</f>
        <v>faith</v>
      </c>
      <c r="R1683" s="4" t="str">
        <f t="shared" si="52"/>
        <v>music</v>
      </c>
      <c r="S1683" s="14">
        <f>Table1[[#This Row],[Date Ended Conversion]]+Table1[[#This Row],[Date Ended Conversion]]</f>
        <v>85646.166666666657</v>
      </c>
      <c r="T1683" s="14">
        <f t="shared" si="53"/>
        <v>42823.083333333328</v>
      </c>
    </row>
    <row r="1684" spans="1:20" ht="54" hidden="1" x14ac:dyDescent="0.6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>(Table1[[#This Row],[pledged]]/Table1[[#This Row],[goal]])*100</f>
        <v>0</v>
      </c>
      <c r="P1684" s="9" t="e">
        <f>Table1[[#This Row],[pledged]]/Table1[[#This Row],[backers_count]]</f>
        <v>#DIV/0!</v>
      </c>
      <c r="Q1684" s="4" t="str">
        <f>MID(Table1[[#This Row],[Category and Sub-Category]],SEARCH("/", N1684) +1, 20)</f>
        <v>faith</v>
      </c>
      <c r="R1684" s="4" t="str">
        <f t="shared" si="52"/>
        <v>music</v>
      </c>
      <c r="S1684" s="14">
        <f>Table1[[#This Row],[Date Ended Conversion]]+Table1[[#This Row],[Date Ended Conversion]]</f>
        <v>85678.343981481477</v>
      </c>
      <c r="T1684" s="14">
        <f t="shared" si="53"/>
        <v>42839.171990740739</v>
      </c>
    </row>
    <row r="1685" spans="1:20" ht="54" hidden="1" x14ac:dyDescent="0.6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>(Table1[[#This Row],[pledged]]/Table1[[#This Row],[goal]])*100</f>
        <v>21.714285714285715</v>
      </c>
      <c r="P1685" s="9">
        <f>Table1[[#This Row],[pledged]]/Table1[[#This Row],[backers_count]]</f>
        <v>76</v>
      </c>
      <c r="Q1685" s="4" t="str">
        <f>MID(Table1[[#This Row],[Category and Sub-Category]],SEARCH("/", N1685) +1, 20)</f>
        <v>faith</v>
      </c>
      <c r="R1685" s="4" t="str">
        <f t="shared" si="52"/>
        <v>music</v>
      </c>
      <c r="S1685" s="14">
        <f>Table1[[#This Row],[Date Ended Conversion]]+Table1[[#This Row],[Date Ended Conversion]]</f>
        <v>85665.563379629632</v>
      </c>
      <c r="T1685" s="14">
        <f t="shared" si="53"/>
        <v>42832.781689814816</v>
      </c>
    </row>
    <row r="1686" spans="1:20" ht="36" hidden="1" x14ac:dyDescent="0.6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>(Table1[[#This Row],[pledged]]/Table1[[#This Row],[goal]])*100</f>
        <v>109.125</v>
      </c>
      <c r="P1686" s="9">
        <f>Table1[[#This Row],[pledged]]/Table1[[#This Row],[backers_count]]</f>
        <v>86.43564356435644</v>
      </c>
      <c r="Q1686" s="4" t="str">
        <f>MID(Table1[[#This Row],[Category and Sub-Category]],SEARCH("/", N1686) +1, 20)</f>
        <v>faith</v>
      </c>
      <c r="R1686" s="4" t="str">
        <f t="shared" si="52"/>
        <v>music</v>
      </c>
      <c r="S1686" s="14">
        <f>Table1[[#This Row],[Date Ended Conversion]]+Table1[[#This Row],[Date Ended Conversion]]</f>
        <v>85623.54724537037</v>
      </c>
      <c r="T1686" s="14">
        <f t="shared" si="53"/>
        <v>42811.773622685185</v>
      </c>
    </row>
    <row r="1687" spans="1:20" ht="72" hidden="1" x14ac:dyDescent="0.6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>(Table1[[#This Row],[pledged]]/Table1[[#This Row],[goal]])*100</f>
        <v>102.85714285714285</v>
      </c>
      <c r="P1687" s="9">
        <f>Table1[[#This Row],[pledged]]/Table1[[#This Row],[backers_count]]</f>
        <v>24</v>
      </c>
      <c r="Q1687" s="4" t="str">
        <f>MID(Table1[[#This Row],[Category and Sub-Category]],SEARCH("/", N1687) +1, 20)</f>
        <v>faith</v>
      </c>
      <c r="R1687" s="4" t="str">
        <f t="shared" si="52"/>
        <v>music</v>
      </c>
      <c r="S1687" s="14">
        <f>Table1[[#This Row],[Date Ended Conversion]]+Table1[[#This Row],[Date Ended Conversion]]</f>
        <v>85636.417199074072</v>
      </c>
      <c r="T1687" s="14">
        <f t="shared" si="53"/>
        <v>42818.208599537036</v>
      </c>
    </row>
    <row r="1688" spans="1:20" ht="72" hidden="1" x14ac:dyDescent="0.6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>(Table1[[#This Row],[pledged]]/Table1[[#This Row],[goal]])*100</f>
        <v>0.36</v>
      </c>
      <c r="P1688" s="9">
        <f>Table1[[#This Row],[pledged]]/Table1[[#This Row],[backers_count]]</f>
        <v>18</v>
      </c>
      <c r="Q1688" s="4" t="str">
        <f>MID(Table1[[#This Row],[Category and Sub-Category]],SEARCH("/", N1688) +1, 20)</f>
        <v>faith</v>
      </c>
      <c r="R1688" s="4" t="str">
        <f t="shared" si="52"/>
        <v>music</v>
      </c>
      <c r="S1688" s="14">
        <f>Table1[[#This Row],[Date Ended Conversion]]+Table1[[#This Row],[Date Ended Conversion]]</f>
        <v>85705.604606481473</v>
      </c>
      <c r="T1688" s="14">
        <f t="shared" si="53"/>
        <v>42852.802303240736</v>
      </c>
    </row>
    <row r="1689" spans="1:20" ht="72" hidden="1" x14ac:dyDescent="0.6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>(Table1[[#This Row],[pledged]]/Table1[[#This Row],[goal]])*100</f>
        <v>31.25</v>
      </c>
      <c r="P1689" s="9">
        <f>Table1[[#This Row],[pledged]]/Table1[[#This Row],[backers_count]]</f>
        <v>80.128205128205124</v>
      </c>
      <c r="Q1689" s="4" t="str">
        <f>MID(Table1[[#This Row],[Category and Sub-Category]],SEARCH("/", N1689) +1, 20)</f>
        <v>faith</v>
      </c>
      <c r="R1689" s="4" t="str">
        <f t="shared" si="52"/>
        <v>music</v>
      </c>
      <c r="S1689" s="14">
        <f>Table1[[#This Row],[Date Ended Conversion]]+Table1[[#This Row],[Date Ended Conversion]]</f>
        <v>85671.6875</v>
      </c>
      <c r="T1689" s="14">
        <f t="shared" si="53"/>
        <v>42835.84375</v>
      </c>
    </row>
    <row r="1690" spans="1:20" ht="72" hidden="1" x14ac:dyDescent="0.6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>(Table1[[#This Row],[pledged]]/Table1[[#This Row],[goal]])*100</f>
        <v>44.3</v>
      </c>
      <c r="P1690" s="9">
        <f>Table1[[#This Row],[pledged]]/Table1[[#This Row],[backers_count]]</f>
        <v>253.14285714285714</v>
      </c>
      <c r="Q1690" s="4" t="str">
        <f>MID(Table1[[#This Row],[Category and Sub-Category]],SEARCH("/", N1690) +1, 20)</f>
        <v>faith</v>
      </c>
      <c r="R1690" s="4" t="str">
        <f t="shared" si="52"/>
        <v>music</v>
      </c>
      <c r="S1690" s="14">
        <f>Table1[[#This Row],[Date Ended Conversion]]+Table1[[#This Row],[Date Ended Conversion]]</f>
        <v>85668.985972222232</v>
      </c>
      <c r="T1690" s="14">
        <f t="shared" si="53"/>
        <v>42834.492986111116</v>
      </c>
    </row>
    <row r="1691" spans="1:20" ht="36" hidden="1" x14ac:dyDescent="0.6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>(Table1[[#This Row],[pledged]]/Table1[[#This Row],[goal]])*100</f>
        <v>100</v>
      </c>
      <c r="P1691" s="9">
        <f>Table1[[#This Row],[pledged]]/Table1[[#This Row],[backers_count]]</f>
        <v>171.42857142857142</v>
      </c>
      <c r="Q1691" s="4" t="str">
        <f>MID(Table1[[#This Row],[Category and Sub-Category]],SEARCH("/", N1691) +1, 20)</f>
        <v>faith</v>
      </c>
      <c r="R1691" s="4" t="str">
        <f t="shared" si="52"/>
        <v>music</v>
      </c>
      <c r="S1691" s="14">
        <f>Table1[[#This Row],[Date Ended Conversion]]+Table1[[#This Row],[Date Ended Conversion]]</f>
        <v>85621.801620370374</v>
      </c>
      <c r="T1691" s="14">
        <f t="shared" si="53"/>
        <v>42810.900810185187</v>
      </c>
    </row>
    <row r="1692" spans="1:20" ht="72" hidden="1" x14ac:dyDescent="0.6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>(Table1[[#This Row],[pledged]]/Table1[[#This Row],[goal]])*100</f>
        <v>25.4</v>
      </c>
      <c r="P1692" s="9">
        <f>Table1[[#This Row],[pledged]]/Table1[[#This Row],[backers_count]]</f>
        <v>57.727272727272727</v>
      </c>
      <c r="Q1692" s="4" t="str">
        <f>MID(Table1[[#This Row],[Category and Sub-Category]],SEARCH("/", N1692) +1, 20)</f>
        <v>faith</v>
      </c>
      <c r="R1692" s="4" t="str">
        <f t="shared" si="52"/>
        <v>music</v>
      </c>
      <c r="S1692" s="14">
        <f>Table1[[#This Row],[Date Ended Conversion]]+Table1[[#This Row],[Date Ended Conversion]]</f>
        <v>85662.778749999998</v>
      </c>
      <c r="T1692" s="14">
        <f t="shared" si="53"/>
        <v>42831.389374999999</v>
      </c>
    </row>
    <row r="1693" spans="1:20" ht="72" hidden="1" x14ac:dyDescent="0.6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>(Table1[[#This Row],[pledged]]/Table1[[#This Row],[goal]])*100</f>
        <v>33.473333333333329</v>
      </c>
      <c r="P1693" s="9">
        <f>Table1[[#This Row],[pledged]]/Table1[[#This Row],[backers_count]]</f>
        <v>264.26315789473682</v>
      </c>
      <c r="Q1693" s="4" t="str">
        <f>MID(Table1[[#This Row],[Category and Sub-Category]],SEARCH("/", N1693) +1, 20)</f>
        <v>faith</v>
      </c>
      <c r="R1693" s="4" t="str">
        <f t="shared" si="52"/>
        <v>music</v>
      </c>
      <c r="S1693" s="14">
        <f>Table1[[#This Row],[Date Ended Conversion]]+Table1[[#This Row],[Date Ended Conversion]]</f>
        <v>85656.083333333343</v>
      </c>
      <c r="T1693" s="14">
        <f t="shared" si="53"/>
        <v>42828.041666666672</v>
      </c>
    </row>
    <row r="1694" spans="1:20" ht="54" hidden="1" x14ac:dyDescent="0.6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>(Table1[[#This Row],[pledged]]/Table1[[#This Row],[goal]])*100</f>
        <v>47.8</v>
      </c>
      <c r="P1694" s="9">
        <f>Table1[[#This Row],[pledged]]/Table1[[#This Row],[backers_count]]</f>
        <v>159.33333333333334</v>
      </c>
      <c r="Q1694" s="4" t="str">
        <f>MID(Table1[[#This Row],[Category and Sub-Category]],SEARCH("/", N1694) +1, 20)</f>
        <v>faith</v>
      </c>
      <c r="R1694" s="4" t="str">
        <f t="shared" si="52"/>
        <v>music</v>
      </c>
      <c r="S1694" s="14">
        <f>Table1[[#This Row],[Date Ended Conversion]]+Table1[[#This Row],[Date Ended Conversion]]</f>
        <v>85641.998611111107</v>
      </c>
      <c r="T1694" s="14">
        <f t="shared" si="53"/>
        <v>42820.999305555553</v>
      </c>
    </row>
    <row r="1695" spans="1:20" ht="72" hidden="1" x14ac:dyDescent="0.6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>(Table1[[#This Row],[pledged]]/Table1[[#This Row],[goal]])*100</f>
        <v>9.3333333333333339</v>
      </c>
      <c r="P1695" s="9">
        <f>Table1[[#This Row],[pledged]]/Table1[[#This Row],[backers_count]]</f>
        <v>35</v>
      </c>
      <c r="Q1695" s="4" t="str">
        <f>MID(Table1[[#This Row],[Category and Sub-Category]],SEARCH("/", N1695) +1, 20)</f>
        <v>faith</v>
      </c>
      <c r="R1695" s="4" t="str">
        <f t="shared" si="52"/>
        <v>music</v>
      </c>
      <c r="S1695" s="14">
        <f>Table1[[#This Row],[Date Ended Conversion]]+Table1[[#This Row],[Date Ended Conversion]]</f>
        <v>85669.666666666657</v>
      </c>
      <c r="T1695" s="14">
        <f t="shared" si="53"/>
        <v>42834.833333333328</v>
      </c>
    </row>
    <row r="1696" spans="1:20" ht="72" hidden="1" x14ac:dyDescent="0.6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>(Table1[[#This Row],[pledged]]/Table1[[#This Row],[goal]])*100</f>
        <v>0.05</v>
      </c>
      <c r="P1696" s="9">
        <f>Table1[[#This Row],[pledged]]/Table1[[#This Row],[backers_count]]</f>
        <v>5</v>
      </c>
      <c r="Q1696" s="4" t="str">
        <f>MID(Table1[[#This Row],[Category and Sub-Category]],SEARCH("/", N1696) +1, 20)</f>
        <v>faith</v>
      </c>
      <c r="R1696" s="4" t="str">
        <f t="shared" si="52"/>
        <v>music</v>
      </c>
      <c r="S1696" s="14">
        <f>Table1[[#This Row],[Date Ended Conversion]]+Table1[[#This Row],[Date Ended Conversion]]</f>
        <v>85642.383333333331</v>
      </c>
      <c r="T1696" s="14">
        <f t="shared" si="53"/>
        <v>42821.191666666666</v>
      </c>
    </row>
    <row r="1697" spans="1:20" ht="72" hidden="1" x14ac:dyDescent="0.6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>(Table1[[#This Row],[pledged]]/Table1[[#This Row],[goal]])*100</f>
        <v>11.708333333333334</v>
      </c>
      <c r="P1697" s="9">
        <f>Table1[[#This Row],[pledged]]/Table1[[#This Row],[backers_count]]</f>
        <v>61.086956521739133</v>
      </c>
      <c r="Q1697" s="4" t="str">
        <f>MID(Table1[[#This Row],[Category and Sub-Category]],SEARCH("/", N1697) +1, 20)</f>
        <v>faith</v>
      </c>
      <c r="R1697" s="4" t="str">
        <f t="shared" si="52"/>
        <v>music</v>
      </c>
      <c r="S1697" s="14">
        <f>Table1[[#This Row],[Date Ended Conversion]]+Table1[[#This Row],[Date Ended Conversion]]</f>
        <v>85670.083333333343</v>
      </c>
      <c r="T1697" s="14">
        <f t="shared" si="53"/>
        <v>42835.041666666672</v>
      </c>
    </row>
    <row r="1698" spans="1:20" ht="72" hidden="1" x14ac:dyDescent="0.6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>(Table1[[#This Row],[pledged]]/Table1[[#This Row],[goal]])*100</f>
        <v>0</v>
      </c>
      <c r="P1698" s="9" t="e">
        <f>Table1[[#This Row],[pledged]]/Table1[[#This Row],[backers_count]]</f>
        <v>#DIV/0!</v>
      </c>
      <c r="Q1698" s="4" t="str">
        <f>MID(Table1[[#This Row],[Category and Sub-Category]],SEARCH("/", N1698) +1, 20)</f>
        <v>faith</v>
      </c>
      <c r="R1698" s="4" t="str">
        <f t="shared" si="52"/>
        <v>music</v>
      </c>
      <c r="S1698" s="14">
        <f>Table1[[#This Row],[Date Ended Conversion]]+Table1[[#This Row],[Date Ended Conversion]]</f>
        <v>85652.055810185178</v>
      </c>
      <c r="T1698" s="14">
        <f t="shared" si="53"/>
        <v>42826.027905092589</v>
      </c>
    </row>
    <row r="1699" spans="1:20" ht="72" hidden="1" x14ac:dyDescent="0.6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>(Table1[[#This Row],[pledged]]/Table1[[#This Row],[goal]])*100</f>
        <v>20.208000000000002</v>
      </c>
      <c r="P1699" s="9">
        <f>Table1[[#This Row],[pledged]]/Table1[[#This Row],[backers_count]]</f>
        <v>114.81818181818181</v>
      </c>
      <c r="Q1699" s="4" t="str">
        <f>MID(Table1[[#This Row],[Category and Sub-Category]],SEARCH("/", N1699) +1, 20)</f>
        <v>faith</v>
      </c>
      <c r="R1699" s="4" t="str">
        <f t="shared" si="52"/>
        <v>music</v>
      </c>
      <c r="S1699" s="14">
        <f>Table1[[#This Row],[Date Ended Conversion]]+Table1[[#This Row],[Date Ended Conversion]]</f>
        <v>85669.982592592598</v>
      </c>
      <c r="T1699" s="14">
        <f t="shared" si="53"/>
        <v>42834.991296296299</v>
      </c>
    </row>
    <row r="1700" spans="1:20" ht="90" hidden="1" x14ac:dyDescent="0.6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>(Table1[[#This Row],[pledged]]/Table1[[#This Row],[goal]])*100</f>
        <v>0</v>
      </c>
      <c r="P1700" s="9" t="e">
        <f>Table1[[#This Row],[pledged]]/Table1[[#This Row],[backers_count]]</f>
        <v>#DIV/0!</v>
      </c>
      <c r="Q1700" s="4" t="str">
        <f>MID(Table1[[#This Row],[Category and Sub-Category]],SEARCH("/", N1700) +1, 20)</f>
        <v>faith</v>
      </c>
      <c r="R1700" s="4" t="str">
        <f t="shared" si="52"/>
        <v>music</v>
      </c>
      <c r="S1700" s="14">
        <f>Table1[[#This Row],[Date Ended Conversion]]+Table1[[#This Row],[Date Ended Conversion]]</f>
        <v>85640.295833333337</v>
      </c>
      <c r="T1700" s="14">
        <f t="shared" si="53"/>
        <v>42820.147916666669</v>
      </c>
    </row>
    <row r="1701" spans="1:20" ht="72" hidden="1" x14ac:dyDescent="0.6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>(Table1[[#This Row],[pledged]]/Table1[[#This Row],[goal]])*100</f>
        <v>4.2311459353574925</v>
      </c>
      <c r="P1701" s="9">
        <f>Table1[[#This Row],[pledged]]/Table1[[#This Row],[backers_count]]</f>
        <v>54</v>
      </c>
      <c r="Q1701" s="4" t="str">
        <f>MID(Table1[[#This Row],[Category and Sub-Category]],SEARCH("/", N1701) +1, 20)</f>
        <v>faith</v>
      </c>
      <c r="R1701" s="4" t="str">
        <f t="shared" si="52"/>
        <v>music</v>
      </c>
      <c r="S1701" s="14">
        <f>Table1[[#This Row],[Date Ended Conversion]]+Table1[[#This Row],[Date Ended Conversion]]</f>
        <v>85673.727893518517</v>
      </c>
      <c r="T1701" s="14">
        <f t="shared" si="53"/>
        <v>42836.863946759258</v>
      </c>
    </row>
    <row r="1702" spans="1:20" ht="72" hidden="1" x14ac:dyDescent="0.6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>(Table1[[#This Row],[pledged]]/Table1[[#This Row],[goal]])*100</f>
        <v>26.06</v>
      </c>
      <c r="P1702" s="9">
        <f>Table1[[#This Row],[pledged]]/Table1[[#This Row],[backers_count]]</f>
        <v>65.974683544303801</v>
      </c>
      <c r="Q1702" s="4" t="str">
        <f>MID(Table1[[#This Row],[Category and Sub-Category]],SEARCH("/", N1702) +1, 20)</f>
        <v>faith</v>
      </c>
      <c r="R1702" s="4" t="str">
        <f t="shared" si="52"/>
        <v>music</v>
      </c>
      <c r="S1702" s="14">
        <f>Table1[[#This Row],[Date Ended Conversion]]+Table1[[#This Row],[Date Ended Conversion]]</f>
        <v>85652.333333333343</v>
      </c>
      <c r="T1702" s="14">
        <f t="shared" si="53"/>
        <v>42826.166666666672</v>
      </c>
    </row>
    <row r="1703" spans="1:20" ht="72" hidden="1" x14ac:dyDescent="0.6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>(Table1[[#This Row],[pledged]]/Table1[[#This Row],[goal]])*100</f>
        <v>0.19801980198019803</v>
      </c>
      <c r="P1703" s="9">
        <f>Table1[[#This Row],[pledged]]/Table1[[#This Row],[backers_count]]</f>
        <v>5</v>
      </c>
      <c r="Q1703" s="4" t="str">
        <f>MID(Table1[[#This Row],[Category and Sub-Category]],SEARCH("/", N1703) +1, 20)</f>
        <v>faith</v>
      </c>
      <c r="R1703" s="4" t="str">
        <f t="shared" si="52"/>
        <v>music</v>
      </c>
      <c r="S1703" s="14">
        <f>Table1[[#This Row],[Date Ended Conversion]]+Table1[[#This Row],[Date Ended Conversion]]</f>
        <v>84039.328819444447</v>
      </c>
      <c r="T1703" s="14">
        <f t="shared" si="53"/>
        <v>42019.664409722223</v>
      </c>
    </row>
    <row r="1704" spans="1:20" ht="36" hidden="1" x14ac:dyDescent="0.6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>(Table1[[#This Row],[pledged]]/Table1[[#This Row],[goal]])*100</f>
        <v>6.0606060606060606E-3</v>
      </c>
      <c r="P1704" s="9">
        <f>Table1[[#This Row],[pledged]]/Table1[[#This Row],[backers_count]]</f>
        <v>1</v>
      </c>
      <c r="Q1704" s="4" t="str">
        <f>MID(Table1[[#This Row],[Category and Sub-Category]],SEARCH("/", N1704) +1, 20)</f>
        <v>faith</v>
      </c>
      <c r="R1704" s="4" t="str">
        <f t="shared" si="52"/>
        <v>music</v>
      </c>
      <c r="S1704" s="14">
        <f>Table1[[#This Row],[Date Ended Conversion]]+Table1[[#This Row],[Date Ended Conversion]]</f>
        <v>84187.65625</v>
      </c>
      <c r="T1704" s="14">
        <f t="shared" si="53"/>
        <v>42093.828125</v>
      </c>
    </row>
    <row r="1705" spans="1:20" ht="72" hidden="1" x14ac:dyDescent="0.6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>(Table1[[#This Row],[pledged]]/Table1[[#This Row],[goal]])*100</f>
        <v>1.02</v>
      </c>
      <c r="P1705" s="9">
        <f>Table1[[#This Row],[pledged]]/Table1[[#This Row],[backers_count]]</f>
        <v>25.5</v>
      </c>
      <c r="Q1705" s="4" t="str">
        <f>MID(Table1[[#This Row],[Category and Sub-Category]],SEARCH("/", N1705) +1, 20)</f>
        <v>faith</v>
      </c>
      <c r="R1705" s="4" t="str">
        <f t="shared" si="52"/>
        <v>music</v>
      </c>
      <c r="S1705" s="14">
        <f>Table1[[#This Row],[Date Ended Conversion]]+Table1[[#This Row],[Date Ended Conversion]]</f>
        <v>84494.563356481493</v>
      </c>
      <c r="T1705" s="14">
        <f t="shared" si="53"/>
        <v>42247.281678240746</v>
      </c>
    </row>
    <row r="1706" spans="1:20" ht="54" hidden="1" x14ac:dyDescent="0.6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>(Table1[[#This Row],[pledged]]/Table1[[#This Row],[goal]])*100</f>
        <v>65.100000000000009</v>
      </c>
      <c r="P1706" s="9">
        <f>Table1[[#This Row],[pledged]]/Table1[[#This Row],[backers_count]]</f>
        <v>118.36363636363636</v>
      </c>
      <c r="Q1706" s="4" t="str">
        <f>MID(Table1[[#This Row],[Category and Sub-Category]],SEARCH("/", N1706) +1, 20)</f>
        <v>faith</v>
      </c>
      <c r="R1706" s="4" t="str">
        <f t="shared" si="52"/>
        <v>music</v>
      </c>
      <c r="S1706" s="14">
        <f>Table1[[#This Row],[Date Ended Conversion]]+Table1[[#This Row],[Date Ended Conversion]]</f>
        <v>84102.279467592598</v>
      </c>
      <c r="T1706" s="14">
        <f t="shared" si="53"/>
        <v>42051.139733796299</v>
      </c>
    </row>
    <row r="1707" spans="1:20" ht="54" hidden="1" x14ac:dyDescent="0.6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>(Table1[[#This Row],[pledged]]/Table1[[#This Row],[goal]])*100</f>
        <v>0</v>
      </c>
      <c r="P1707" s="9" t="e">
        <f>Table1[[#This Row],[pledged]]/Table1[[#This Row],[backers_count]]</f>
        <v>#DIV/0!</v>
      </c>
      <c r="Q1707" s="4" t="str">
        <f>MID(Table1[[#This Row],[Category and Sub-Category]],SEARCH("/", N1707) +1, 20)</f>
        <v>faith</v>
      </c>
      <c r="R1707" s="4" t="str">
        <f t="shared" si="52"/>
        <v>music</v>
      </c>
      <c r="S1707" s="14">
        <f>Table1[[#This Row],[Date Ended Conversion]]+Table1[[#This Row],[Date Ended Conversion]]</f>
        <v>84513.333333333343</v>
      </c>
      <c r="T1707" s="14">
        <f t="shared" si="53"/>
        <v>42256.666666666672</v>
      </c>
    </row>
    <row r="1708" spans="1:20" ht="72" hidden="1" x14ac:dyDescent="0.6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>(Table1[[#This Row],[pledged]]/Table1[[#This Row],[goal]])*100</f>
        <v>0</v>
      </c>
      <c r="P1708" s="9" t="e">
        <f>Table1[[#This Row],[pledged]]/Table1[[#This Row],[backers_count]]</f>
        <v>#DIV/0!</v>
      </c>
      <c r="Q1708" s="4" t="str">
        <f>MID(Table1[[#This Row],[Category and Sub-Category]],SEARCH("/", N1708) +1, 20)</f>
        <v>faith</v>
      </c>
      <c r="R1708" s="4" t="str">
        <f t="shared" si="52"/>
        <v>music</v>
      </c>
      <c r="S1708" s="14">
        <f>Table1[[#This Row],[Date Ended Conversion]]+Table1[[#This Row],[Date Ended Conversion]]</f>
        <v>84478.612777777773</v>
      </c>
      <c r="T1708" s="14">
        <f t="shared" si="53"/>
        <v>42239.306388888886</v>
      </c>
    </row>
    <row r="1709" spans="1:20" ht="72" hidden="1" x14ac:dyDescent="0.6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>(Table1[[#This Row],[pledged]]/Table1[[#This Row],[goal]])*100</f>
        <v>9.74</v>
      </c>
      <c r="P1709" s="9">
        <f>Table1[[#This Row],[pledged]]/Table1[[#This Row],[backers_count]]</f>
        <v>54.111111111111114</v>
      </c>
      <c r="Q1709" s="4" t="str">
        <f>MID(Table1[[#This Row],[Category and Sub-Category]],SEARCH("/", N1709) +1, 20)</f>
        <v>faith</v>
      </c>
      <c r="R1709" s="4" t="str">
        <f t="shared" si="52"/>
        <v>music</v>
      </c>
      <c r="S1709" s="14">
        <f>Table1[[#This Row],[Date Ended Conversion]]+Table1[[#This Row],[Date Ended Conversion]]</f>
        <v>84915.358680555553</v>
      </c>
      <c r="T1709" s="14">
        <f t="shared" si="53"/>
        <v>42457.679340277777</v>
      </c>
    </row>
    <row r="1710" spans="1:20" ht="72" hidden="1" x14ac:dyDescent="0.6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>(Table1[[#This Row],[pledged]]/Table1[[#This Row],[goal]])*100</f>
        <v>0</v>
      </c>
      <c r="P1710" s="9" t="e">
        <f>Table1[[#This Row],[pledged]]/Table1[[#This Row],[backers_count]]</f>
        <v>#DIV/0!</v>
      </c>
      <c r="Q1710" s="4" t="str">
        <f>MID(Table1[[#This Row],[Category and Sub-Category]],SEARCH("/", N1710) +1, 20)</f>
        <v>faith</v>
      </c>
      <c r="R1710" s="4" t="str">
        <f t="shared" si="52"/>
        <v>music</v>
      </c>
      <c r="S1710" s="14">
        <f>Table1[[#This Row],[Date Ended Conversion]]+Table1[[#This Row],[Date Ended Conversion]]</f>
        <v>84983.733935185184</v>
      </c>
      <c r="T1710" s="14">
        <f t="shared" si="53"/>
        <v>42491.866967592592</v>
      </c>
    </row>
    <row r="1711" spans="1:20" ht="54" hidden="1" x14ac:dyDescent="0.6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>(Table1[[#This Row],[pledged]]/Table1[[#This Row],[goal]])*100</f>
        <v>4.8571428571428568</v>
      </c>
      <c r="P1711" s="9">
        <f>Table1[[#This Row],[pledged]]/Table1[[#This Row],[backers_count]]</f>
        <v>21.25</v>
      </c>
      <c r="Q1711" s="4" t="str">
        <f>MID(Table1[[#This Row],[Category and Sub-Category]],SEARCH("/", N1711) +1, 20)</f>
        <v>faith</v>
      </c>
      <c r="R1711" s="4" t="str">
        <f t="shared" si="52"/>
        <v>music</v>
      </c>
      <c r="S1711" s="14">
        <f>Table1[[#This Row],[Date Ended Conversion]]+Table1[[#This Row],[Date Ended Conversion]]</f>
        <v>83765.637499999997</v>
      </c>
      <c r="T1711" s="14">
        <f t="shared" si="53"/>
        <v>41882.818749999999</v>
      </c>
    </row>
    <row r="1712" spans="1:20" ht="54" hidden="1" x14ac:dyDescent="0.6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>(Table1[[#This Row],[pledged]]/Table1[[#This Row],[goal]])*100</f>
        <v>0.67999999999999994</v>
      </c>
      <c r="P1712" s="9">
        <f>Table1[[#This Row],[pledged]]/Table1[[#This Row],[backers_count]]</f>
        <v>34</v>
      </c>
      <c r="Q1712" s="4" t="str">
        <f>MID(Table1[[#This Row],[Category and Sub-Category]],SEARCH("/", N1712) +1, 20)</f>
        <v>faith</v>
      </c>
      <c r="R1712" s="4" t="str">
        <f t="shared" si="52"/>
        <v>music</v>
      </c>
      <c r="S1712" s="14">
        <f>Table1[[#This Row],[Date Ended Conversion]]+Table1[[#This Row],[Date Ended Conversion]]</f>
        <v>84775.083333333343</v>
      </c>
      <c r="T1712" s="14">
        <f t="shared" si="53"/>
        <v>42387.541666666672</v>
      </c>
    </row>
    <row r="1713" spans="1:20" ht="72" hidden="1" x14ac:dyDescent="0.6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>(Table1[[#This Row],[pledged]]/Table1[[#This Row],[goal]])*100</f>
        <v>10.5</v>
      </c>
      <c r="P1713" s="9">
        <f>Table1[[#This Row],[pledged]]/Table1[[#This Row],[backers_count]]</f>
        <v>525</v>
      </c>
      <c r="Q1713" s="4" t="str">
        <f>MID(Table1[[#This Row],[Category and Sub-Category]],SEARCH("/", N1713) +1, 20)</f>
        <v>faith</v>
      </c>
      <c r="R1713" s="4" t="str">
        <f t="shared" si="52"/>
        <v>music</v>
      </c>
      <c r="S1713" s="14">
        <f>Table1[[#This Row],[Date Ended Conversion]]+Table1[[#This Row],[Date Ended Conversion]]</f>
        <v>83767.292453703703</v>
      </c>
      <c r="T1713" s="14">
        <f t="shared" si="53"/>
        <v>41883.646226851852</v>
      </c>
    </row>
    <row r="1714" spans="1:20" ht="72" hidden="1" x14ac:dyDescent="0.6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>(Table1[[#This Row],[pledged]]/Table1[[#This Row],[goal]])*100</f>
        <v>0</v>
      </c>
      <c r="P1714" s="9" t="e">
        <f>Table1[[#This Row],[pledged]]/Table1[[#This Row],[backers_count]]</f>
        <v>#DIV/0!</v>
      </c>
      <c r="Q1714" s="4" t="str">
        <f>MID(Table1[[#This Row],[Category and Sub-Category]],SEARCH("/", N1714) +1, 20)</f>
        <v>faith</v>
      </c>
      <c r="R1714" s="4" t="str">
        <f t="shared" si="52"/>
        <v>music</v>
      </c>
      <c r="S1714" s="14">
        <f>Table1[[#This Row],[Date Ended Conversion]]+Table1[[#This Row],[Date Ended Conversion]]</f>
        <v>84371.827615740738</v>
      </c>
      <c r="T1714" s="14">
        <f t="shared" si="53"/>
        <v>42185.913807870369</v>
      </c>
    </row>
    <row r="1715" spans="1:20" ht="72" hidden="1" x14ac:dyDescent="0.6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>(Table1[[#This Row],[pledged]]/Table1[[#This Row],[goal]])*100</f>
        <v>1.6666666666666667</v>
      </c>
      <c r="P1715" s="9">
        <f>Table1[[#This Row],[pledged]]/Table1[[#This Row],[backers_count]]</f>
        <v>50</v>
      </c>
      <c r="Q1715" s="4" t="str">
        <f>MID(Table1[[#This Row],[Category and Sub-Category]],SEARCH("/", N1715) +1, 20)</f>
        <v>faith</v>
      </c>
      <c r="R1715" s="4" t="str">
        <f t="shared" si="52"/>
        <v>music</v>
      </c>
      <c r="S1715" s="14">
        <f>Table1[[#This Row],[Date Ended Conversion]]+Table1[[#This Row],[Date Ended Conversion]]</f>
        <v>83835.602129629639</v>
      </c>
      <c r="T1715" s="14">
        <f t="shared" si="53"/>
        <v>41917.801064814819</v>
      </c>
    </row>
    <row r="1716" spans="1:20" ht="72" hidden="1" x14ac:dyDescent="0.6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>(Table1[[#This Row],[pledged]]/Table1[[#This Row],[goal]])*100</f>
        <v>7.8680000000000003</v>
      </c>
      <c r="P1716" s="9">
        <f>Table1[[#This Row],[pledged]]/Table1[[#This Row],[backers_count]]</f>
        <v>115.70588235294117</v>
      </c>
      <c r="Q1716" s="4" t="str">
        <f>MID(Table1[[#This Row],[Category and Sub-Category]],SEARCH("/", N1716) +1, 20)</f>
        <v>faith</v>
      </c>
      <c r="R1716" s="4" t="str">
        <f t="shared" si="52"/>
        <v>music</v>
      </c>
      <c r="S1716" s="14">
        <f>Table1[[#This Row],[Date Ended Conversion]]+Table1[[#This Row],[Date Ended Conversion]]</f>
        <v>84251.837060185178</v>
      </c>
      <c r="T1716" s="14">
        <f t="shared" si="53"/>
        <v>42125.918530092589</v>
      </c>
    </row>
    <row r="1717" spans="1:20" ht="72" hidden="1" x14ac:dyDescent="0.6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>(Table1[[#This Row],[pledged]]/Table1[[#This Row],[goal]])*100</f>
        <v>0.22</v>
      </c>
      <c r="P1717" s="9">
        <f>Table1[[#This Row],[pledged]]/Table1[[#This Row],[backers_count]]</f>
        <v>5.5</v>
      </c>
      <c r="Q1717" s="4" t="str">
        <f>MID(Table1[[#This Row],[Category and Sub-Category]],SEARCH("/", N1717) +1, 20)</f>
        <v>faith</v>
      </c>
      <c r="R1717" s="4" t="str">
        <f t="shared" si="52"/>
        <v>music</v>
      </c>
      <c r="S1717" s="14">
        <f>Table1[[#This Row],[Date Ended Conversion]]+Table1[[#This Row],[Date Ended Conversion]]</f>
        <v>84188.280555555553</v>
      </c>
      <c r="T1717" s="14">
        <f t="shared" si="53"/>
        <v>42094.140277777777</v>
      </c>
    </row>
    <row r="1718" spans="1:20" ht="72" hidden="1" x14ac:dyDescent="0.6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>(Table1[[#This Row],[pledged]]/Table1[[#This Row],[goal]])*100</f>
        <v>7.5</v>
      </c>
      <c r="P1718" s="9">
        <f>Table1[[#This Row],[pledged]]/Table1[[#This Row],[backers_count]]</f>
        <v>50</v>
      </c>
      <c r="Q1718" s="4" t="str">
        <f>MID(Table1[[#This Row],[Category and Sub-Category]],SEARCH("/", N1718) +1, 20)</f>
        <v>faith</v>
      </c>
      <c r="R1718" s="4" t="str">
        <f t="shared" si="52"/>
        <v>music</v>
      </c>
      <c r="S1718" s="14">
        <f>Table1[[#This Row],[Date Ended Conversion]]+Table1[[#This Row],[Date Ended Conversion]]</f>
        <v>85427.238402777773</v>
      </c>
      <c r="T1718" s="14">
        <f t="shared" si="53"/>
        <v>42713.619201388887</v>
      </c>
    </row>
    <row r="1719" spans="1:20" ht="54" hidden="1" x14ac:dyDescent="0.6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>(Table1[[#This Row],[pledged]]/Table1[[#This Row],[goal]])*100</f>
        <v>42.725880551301685</v>
      </c>
      <c r="P1719" s="9">
        <f>Table1[[#This Row],[pledged]]/Table1[[#This Row],[backers_count]]</f>
        <v>34.024390243902438</v>
      </c>
      <c r="Q1719" s="4" t="str">
        <f>MID(Table1[[#This Row],[Category and Sub-Category]],SEARCH("/", N1719) +1, 20)</f>
        <v>faith</v>
      </c>
      <c r="R1719" s="4" t="str">
        <f t="shared" si="52"/>
        <v>music</v>
      </c>
      <c r="S1719" s="14">
        <f>Table1[[#This Row],[Date Ended Conversion]]+Table1[[#This Row],[Date Ended Conversion]]</f>
        <v>84962.333333333343</v>
      </c>
      <c r="T1719" s="14">
        <f t="shared" si="53"/>
        <v>42481.166666666672</v>
      </c>
    </row>
    <row r="1720" spans="1:20" ht="18" hidden="1" x14ac:dyDescent="0.6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>(Table1[[#This Row],[pledged]]/Table1[[#This Row],[goal]])*100</f>
        <v>0.2142857142857143</v>
      </c>
      <c r="P1720" s="9">
        <f>Table1[[#This Row],[pledged]]/Table1[[#This Row],[backers_count]]</f>
        <v>37.5</v>
      </c>
      <c r="Q1720" s="4" t="str">
        <f>MID(Table1[[#This Row],[Category and Sub-Category]],SEARCH("/", N1720) +1, 20)</f>
        <v>faith</v>
      </c>
      <c r="R1720" s="4" t="str">
        <f t="shared" si="52"/>
        <v>music</v>
      </c>
      <c r="S1720" s="14">
        <f>Table1[[#This Row],[Date Ended Conversion]]+Table1[[#This Row],[Date Ended Conversion]]</f>
        <v>85008.415277777778</v>
      </c>
      <c r="T1720" s="14">
        <f t="shared" si="53"/>
        <v>42504.207638888889</v>
      </c>
    </row>
    <row r="1721" spans="1:20" ht="72" hidden="1" x14ac:dyDescent="0.6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>(Table1[[#This Row],[pledged]]/Table1[[#This Row],[goal]])*100</f>
        <v>0.87500000000000011</v>
      </c>
      <c r="P1721" s="9">
        <f>Table1[[#This Row],[pledged]]/Table1[[#This Row],[backers_count]]</f>
        <v>11.666666666666666</v>
      </c>
      <c r="Q1721" s="4" t="str">
        <f>MID(Table1[[#This Row],[Category and Sub-Category]],SEARCH("/", N1721) +1, 20)</f>
        <v>faith</v>
      </c>
      <c r="R1721" s="4" t="str">
        <f t="shared" si="52"/>
        <v>music</v>
      </c>
      <c r="S1721" s="14">
        <f>Table1[[#This Row],[Date Ended Conversion]]+Table1[[#This Row],[Date Ended Conversion]]</f>
        <v>83799.069236111114</v>
      </c>
      <c r="T1721" s="14">
        <f t="shared" si="53"/>
        <v>41899.534618055557</v>
      </c>
    </row>
    <row r="1722" spans="1:20" ht="72" hidden="1" x14ac:dyDescent="0.6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>(Table1[[#This Row],[pledged]]/Table1[[#This Row],[goal]])*100</f>
        <v>5.625</v>
      </c>
      <c r="P1722" s="9">
        <f>Table1[[#This Row],[pledged]]/Table1[[#This Row],[backers_count]]</f>
        <v>28.125</v>
      </c>
      <c r="Q1722" s="4" t="str">
        <f>MID(Table1[[#This Row],[Category and Sub-Category]],SEARCH("/", N1722) +1, 20)</f>
        <v>faith</v>
      </c>
      <c r="R1722" s="4" t="str">
        <f t="shared" si="52"/>
        <v>music</v>
      </c>
      <c r="S1722" s="14">
        <f>Table1[[#This Row],[Date Ended Conversion]]+Table1[[#This Row],[Date Ended Conversion]]</f>
        <v>83905.64979166667</v>
      </c>
      <c r="T1722" s="14">
        <f t="shared" si="53"/>
        <v>41952.824895833335</v>
      </c>
    </row>
    <row r="1723" spans="1:20" ht="72" hidden="1" x14ac:dyDescent="0.6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>(Table1[[#This Row],[pledged]]/Table1[[#This Row],[goal]])*100</f>
        <v>0</v>
      </c>
      <c r="P1723" s="9" t="e">
        <f>Table1[[#This Row],[pledged]]/Table1[[#This Row],[backers_count]]</f>
        <v>#DIV/0!</v>
      </c>
      <c r="Q1723" s="4" t="str">
        <f>MID(Table1[[#This Row],[Category and Sub-Category]],SEARCH("/", N1723) +1, 20)</f>
        <v>faith</v>
      </c>
      <c r="R1723" s="4" t="str">
        <f t="shared" si="52"/>
        <v>music</v>
      </c>
      <c r="S1723" s="14">
        <f>Table1[[#This Row],[Date Ended Conversion]]+Table1[[#This Row],[Date Ended Conversion]]</f>
        <v>84698.922754629632</v>
      </c>
      <c r="T1723" s="14">
        <f t="shared" si="53"/>
        <v>42349.461377314816</v>
      </c>
    </row>
    <row r="1724" spans="1:20" ht="72" hidden="1" x14ac:dyDescent="0.6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>(Table1[[#This Row],[pledged]]/Table1[[#This Row],[goal]])*100</f>
        <v>3.4722222222222224E-2</v>
      </c>
      <c r="P1724" s="9">
        <f>Table1[[#This Row],[pledged]]/Table1[[#This Row],[backers_count]]</f>
        <v>1</v>
      </c>
      <c r="Q1724" s="4" t="str">
        <f>MID(Table1[[#This Row],[Category and Sub-Category]],SEARCH("/", N1724) +1, 20)</f>
        <v>faith</v>
      </c>
      <c r="R1724" s="4" t="str">
        <f t="shared" si="52"/>
        <v>music</v>
      </c>
      <c r="S1724" s="14">
        <f>Table1[[#This Row],[Date Ended Conversion]]+Table1[[#This Row],[Date Ended Conversion]]</f>
        <v>84926.013888888891</v>
      </c>
      <c r="T1724" s="14">
        <f t="shared" si="53"/>
        <v>42463.006944444445</v>
      </c>
    </row>
    <row r="1725" spans="1:20" ht="72" hidden="1" x14ac:dyDescent="0.6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>(Table1[[#This Row],[pledged]]/Table1[[#This Row],[goal]])*100</f>
        <v>6.5</v>
      </c>
      <c r="P1725" s="9">
        <f>Table1[[#This Row],[pledged]]/Table1[[#This Row],[backers_count]]</f>
        <v>216.66666666666666</v>
      </c>
      <c r="Q1725" s="4" t="str">
        <f>MID(Table1[[#This Row],[Category and Sub-Category]],SEARCH("/", N1725) +1, 20)</f>
        <v>faith</v>
      </c>
      <c r="R1725" s="4" t="str">
        <f t="shared" si="52"/>
        <v>music</v>
      </c>
      <c r="S1725" s="14">
        <f>Table1[[#This Row],[Date Ended Conversion]]+Table1[[#This Row],[Date Ended Conversion]]</f>
        <v>84372.5</v>
      </c>
      <c r="T1725" s="14">
        <f t="shared" si="53"/>
        <v>42186.25</v>
      </c>
    </row>
    <row r="1726" spans="1:20" ht="72" hidden="1" x14ac:dyDescent="0.6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>(Table1[[#This Row],[pledged]]/Table1[[#This Row],[goal]])*100</f>
        <v>0.58333333333333337</v>
      </c>
      <c r="P1726" s="9">
        <f>Table1[[#This Row],[pledged]]/Table1[[#This Row],[backers_count]]</f>
        <v>8.75</v>
      </c>
      <c r="Q1726" s="4" t="str">
        <f>MID(Table1[[#This Row],[Category and Sub-Category]],SEARCH("/", N1726) +1, 20)</f>
        <v>faith</v>
      </c>
      <c r="R1726" s="4" t="str">
        <f t="shared" si="52"/>
        <v>music</v>
      </c>
      <c r="S1726" s="14">
        <f>Table1[[#This Row],[Date Ended Conversion]]+Table1[[#This Row],[Date Ended Conversion]]</f>
        <v>83885.864861111113</v>
      </c>
      <c r="T1726" s="14">
        <f t="shared" si="53"/>
        <v>41942.932430555556</v>
      </c>
    </row>
    <row r="1727" spans="1:20" ht="72" hidden="1" x14ac:dyDescent="0.6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>(Table1[[#This Row],[pledged]]/Table1[[#This Row],[goal]])*100</f>
        <v>10.181818181818182</v>
      </c>
      <c r="P1727" s="9">
        <f>Table1[[#This Row],[pledged]]/Table1[[#This Row],[backers_count]]</f>
        <v>62.222222222222221</v>
      </c>
      <c r="Q1727" s="4" t="str">
        <f>MID(Table1[[#This Row],[Category and Sub-Category]],SEARCH("/", N1727) +1, 20)</f>
        <v>faith</v>
      </c>
      <c r="R1727" s="4" t="str">
        <f t="shared" si="52"/>
        <v>music</v>
      </c>
      <c r="S1727" s="14">
        <f>Table1[[#This Row],[Date Ended Conversion]]+Table1[[#This Row],[Date Ended Conversion]]</f>
        <v>83751.936319444445</v>
      </c>
      <c r="T1727" s="14">
        <f t="shared" si="53"/>
        <v>41875.968159722222</v>
      </c>
    </row>
    <row r="1728" spans="1:20" ht="54" hidden="1" x14ac:dyDescent="0.6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>(Table1[[#This Row],[pledged]]/Table1[[#This Row],[goal]])*100</f>
        <v>33.784615384615385</v>
      </c>
      <c r="P1728" s="9">
        <f>Table1[[#This Row],[pledged]]/Table1[[#This Row],[backers_count]]</f>
        <v>137.25</v>
      </c>
      <c r="Q1728" s="4" t="str">
        <f>MID(Table1[[#This Row],[Category and Sub-Category]],SEARCH("/", N1728) +1, 20)</f>
        <v>faith</v>
      </c>
      <c r="R1728" s="4" t="str">
        <f t="shared" si="52"/>
        <v>music</v>
      </c>
      <c r="S1728" s="14">
        <f>Table1[[#This Row],[Date Ended Conversion]]+Table1[[#This Row],[Date Ended Conversion]]</f>
        <v>83635.839444444442</v>
      </c>
      <c r="T1728" s="14">
        <f t="shared" si="53"/>
        <v>41817.919722222221</v>
      </c>
    </row>
    <row r="1729" spans="1:20" ht="72" hidden="1" x14ac:dyDescent="0.6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>(Table1[[#This Row],[pledged]]/Table1[[#This Row],[goal]])*100</f>
        <v>3.3333333333333333E-2</v>
      </c>
      <c r="P1729" s="9">
        <f>Table1[[#This Row],[pledged]]/Table1[[#This Row],[backers_count]]</f>
        <v>1</v>
      </c>
      <c r="Q1729" s="4" t="str">
        <f>MID(Table1[[#This Row],[Category and Sub-Category]],SEARCH("/", N1729) +1, 20)</f>
        <v>faith</v>
      </c>
      <c r="R1729" s="4" t="str">
        <f t="shared" si="52"/>
        <v>music</v>
      </c>
      <c r="S1729" s="14">
        <f>Table1[[#This Row],[Date Ended Conversion]]+Table1[[#This Row],[Date Ended Conversion]]</f>
        <v>84198.916666666657</v>
      </c>
      <c r="T1729" s="14">
        <f t="shared" si="53"/>
        <v>42099.458333333328</v>
      </c>
    </row>
    <row r="1730" spans="1:20" ht="72" hidden="1" x14ac:dyDescent="0.6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>(Table1[[#This Row],[pledged]]/Table1[[#This Row],[goal]])*100</f>
        <v>68.400000000000006</v>
      </c>
      <c r="P1730" s="9">
        <f>Table1[[#This Row],[pledged]]/Table1[[#This Row],[backers_count]]</f>
        <v>122.14285714285714</v>
      </c>
      <c r="Q1730" s="4" t="str">
        <f>MID(Table1[[#This Row],[Category and Sub-Category]],SEARCH("/", N1730) +1, 20)</f>
        <v>faith</v>
      </c>
      <c r="R1730" s="4" t="str">
        <f t="shared" ref="R1730:R1793" si="54">LEFT(N1730,FIND("/",N1730,1)-1)</f>
        <v>music</v>
      </c>
      <c r="S1730" s="14">
        <f>Table1[[#This Row],[Date Ended Conversion]]+Table1[[#This Row],[Date Ended Conversion]]</f>
        <v>84597.251712962956</v>
      </c>
      <c r="T1730" s="14">
        <f t="shared" ref="T1730:T1793" si="55">(((I1730/60)/60)/24)+DATE(1970,1,1)</f>
        <v>42298.625856481478</v>
      </c>
    </row>
    <row r="1731" spans="1:20" ht="72" hidden="1" x14ac:dyDescent="0.6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>(Table1[[#This Row],[pledged]]/Table1[[#This Row],[goal]])*100</f>
        <v>0</v>
      </c>
      <c r="P1731" s="9" t="e">
        <f>Table1[[#This Row],[pledged]]/Table1[[#This Row],[backers_count]]</f>
        <v>#DIV/0!</v>
      </c>
      <c r="Q1731" s="4" t="str">
        <f>MID(Table1[[#This Row],[Category and Sub-Category]],SEARCH("/", N1731) +1, 20)</f>
        <v>faith</v>
      </c>
      <c r="R1731" s="4" t="str">
        <f t="shared" si="54"/>
        <v>music</v>
      </c>
      <c r="S1731" s="14">
        <f>Table1[[#This Row],[Date Ended Conversion]]+Table1[[#This Row],[Date Ended Conversion]]</f>
        <v>85062.104305555549</v>
      </c>
      <c r="T1731" s="14">
        <f t="shared" si="55"/>
        <v>42531.052152777775</v>
      </c>
    </row>
    <row r="1732" spans="1:20" ht="72" hidden="1" x14ac:dyDescent="0.6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>(Table1[[#This Row],[pledged]]/Table1[[#This Row],[goal]])*100</f>
        <v>0</v>
      </c>
      <c r="P1732" s="9" t="e">
        <f>Table1[[#This Row],[pledged]]/Table1[[#This Row],[backers_count]]</f>
        <v>#DIV/0!</v>
      </c>
      <c r="Q1732" s="4" t="str">
        <f>MID(Table1[[#This Row],[Category and Sub-Category]],SEARCH("/", N1732) +1, 20)</f>
        <v>faith</v>
      </c>
      <c r="R1732" s="4" t="str">
        <f t="shared" si="54"/>
        <v>music</v>
      </c>
      <c r="S1732" s="14">
        <f>Table1[[#This Row],[Date Ended Conversion]]+Table1[[#This Row],[Date Ended Conversion]]</f>
        <v>84604.175532407418</v>
      </c>
      <c r="T1732" s="14">
        <f t="shared" si="55"/>
        <v>42302.087766203709</v>
      </c>
    </row>
    <row r="1733" spans="1:20" ht="36" hidden="1" x14ac:dyDescent="0.6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>(Table1[[#This Row],[pledged]]/Table1[[#This Row],[goal]])*100</f>
        <v>0</v>
      </c>
      <c r="P1733" s="9" t="e">
        <f>Table1[[#This Row],[pledged]]/Table1[[#This Row],[backers_count]]</f>
        <v>#DIV/0!</v>
      </c>
      <c r="Q1733" s="4" t="str">
        <f>MID(Table1[[#This Row],[Category and Sub-Category]],SEARCH("/", N1733) +1, 20)</f>
        <v>faith</v>
      </c>
      <c r="R1733" s="4" t="str">
        <f t="shared" si="54"/>
        <v>music</v>
      </c>
      <c r="S1733" s="14">
        <f>Table1[[#This Row],[Date Ended Conversion]]+Table1[[#This Row],[Date Ended Conversion]]</f>
        <v>84333.25</v>
      </c>
      <c r="T1733" s="14">
        <f t="shared" si="55"/>
        <v>42166.625</v>
      </c>
    </row>
    <row r="1734" spans="1:20" ht="72" hidden="1" x14ac:dyDescent="0.6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>(Table1[[#This Row],[pledged]]/Table1[[#This Row],[goal]])*100</f>
        <v>0</v>
      </c>
      <c r="P1734" s="9" t="e">
        <f>Table1[[#This Row],[pledged]]/Table1[[#This Row],[backers_count]]</f>
        <v>#DIV/0!</v>
      </c>
      <c r="Q1734" s="4" t="str">
        <f>MID(Table1[[#This Row],[Category and Sub-Category]],SEARCH("/", N1734) +1, 20)</f>
        <v>faith</v>
      </c>
      <c r="R1734" s="4" t="str">
        <f t="shared" si="54"/>
        <v>music</v>
      </c>
      <c r="S1734" s="14">
        <f>Table1[[#This Row],[Date Ended Conversion]]+Table1[[#This Row],[Date Ended Conversion]]</f>
        <v>84770.416666666657</v>
      </c>
      <c r="T1734" s="14">
        <f t="shared" si="55"/>
        <v>42385.208333333328</v>
      </c>
    </row>
    <row r="1735" spans="1:20" ht="72" hidden="1" x14ac:dyDescent="0.6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>(Table1[[#This Row],[pledged]]/Table1[[#This Row],[goal]])*100</f>
        <v>0</v>
      </c>
      <c r="P1735" s="9" t="e">
        <f>Table1[[#This Row],[pledged]]/Table1[[#This Row],[backers_count]]</f>
        <v>#DIV/0!</v>
      </c>
      <c r="Q1735" s="4" t="str">
        <f>MID(Table1[[#This Row],[Category and Sub-Category]],SEARCH("/", N1735) +1, 20)</f>
        <v>faith</v>
      </c>
      <c r="R1735" s="4" t="str">
        <f t="shared" si="54"/>
        <v>music</v>
      </c>
      <c r="S1735" s="14">
        <f>Table1[[#This Row],[Date Ended Conversion]]+Table1[[#This Row],[Date Ended Conversion]]</f>
        <v>85253.791666666657</v>
      </c>
      <c r="T1735" s="14">
        <f t="shared" si="55"/>
        <v>42626.895833333328</v>
      </c>
    </row>
    <row r="1736" spans="1:20" ht="72" hidden="1" x14ac:dyDescent="0.6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>(Table1[[#This Row],[pledged]]/Table1[[#This Row],[goal]])*100</f>
        <v>2.2222222222222223E-2</v>
      </c>
      <c r="P1736" s="9">
        <f>Table1[[#This Row],[pledged]]/Table1[[#This Row],[backers_count]]</f>
        <v>1</v>
      </c>
      <c r="Q1736" s="4" t="str">
        <f>MID(Table1[[#This Row],[Category and Sub-Category]],SEARCH("/", N1736) +1, 20)</f>
        <v>faith</v>
      </c>
      <c r="R1736" s="4" t="str">
        <f t="shared" si="54"/>
        <v>music</v>
      </c>
      <c r="S1736" s="14">
        <f>Table1[[#This Row],[Date Ended Conversion]]+Table1[[#This Row],[Date Ended Conversion]]</f>
        <v>84264.073055555549</v>
      </c>
      <c r="T1736" s="14">
        <f t="shared" si="55"/>
        <v>42132.036527777775</v>
      </c>
    </row>
    <row r="1737" spans="1:20" ht="72" hidden="1" x14ac:dyDescent="0.6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>(Table1[[#This Row],[pledged]]/Table1[[#This Row],[goal]])*100</f>
        <v>11</v>
      </c>
      <c r="P1737" s="9">
        <f>Table1[[#This Row],[pledged]]/Table1[[#This Row],[backers_count]]</f>
        <v>55</v>
      </c>
      <c r="Q1737" s="4" t="str">
        <f>MID(Table1[[#This Row],[Category and Sub-Category]],SEARCH("/", N1737) +1, 20)</f>
        <v>faith</v>
      </c>
      <c r="R1737" s="4" t="str">
        <f t="shared" si="54"/>
        <v>music</v>
      </c>
      <c r="S1737" s="14">
        <f>Table1[[#This Row],[Date Ended Conversion]]+Table1[[#This Row],[Date Ended Conversion]]</f>
        <v>85179.628356481495</v>
      </c>
      <c r="T1737" s="14">
        <f t="shared" si="55"/>
        <v>42589.814178240747</v>
      </c>
    </row>
    <row r="1738" spans="1:20" ht="54" hidden="1" x14ac:dyDescent="0.6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>(Table1[[#This Row],[pledged]]/Table1[[#This Row],[goal]])*100</f>
        <v>0.73333333333333328</v>
      </c>
      <c r="P1738" s="9">
        <f>Table1[[#This Row],[pledged]]/Table1[[#This Row],[backers_count]]</f>
        <v>22</v>
      </c>
      <c r="Q1738" s="4" t="str">
        <f>MID(Table1[[#This Row],[Category and Sub-Category]],SEARCH("/", N1738) +1, 20)</f>
        <v>faith</v>
      </c>
      <c r="R1738" s="4" t="str">
        <f t="shared" si="54"/>
        <v>music</v>
      </c>
      <c r="S1738" s="14">
        <f>Table1[[#This Row],[Date Ended Conversion]]+Table1[[#This Row],[Date Ended Conversion]]</f>
        <v>84633.80631944444</v>
      </c>
      <c r="T1738" s="14">
        <f t="shared" si="55"/>
        <v>42316.90315972222</v>
      </c>
    </row>
    <row r="1739" spans="1:20" ht="72" hidden="1" x14ac:dyDescent="0.6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>(Table1[[#This Row],[pledged]]/Table1[[#This Row],[goal]])*100</f>
        <v>21.25</v>
      </c>
      <c r="P1739" s="9">
        <f>Table1[[#This Row],[pledged]]/Table1[[#This Row],[backers_count]]</f>
        <v>56.666666666666664</v>
      </c>
      <c r="Q1739" s="4" t="str">
        <f>MID(Table1[[#This Row],[Category and Sub-Category]],SEARCH("/", N1739) +1, 20)</f>
        <v>faith</v>
      </c>
      <c r="R1739" s="4" t="str">
        <f t="shared" si="54"/>
        <v>music</v>
      </c>
      <c r="S1739" s="14">
        <f>Table1[[#This Row],[Date Ended Conversion]]+Table1[[#This Row],[Date Ended Conversion]]</f>
        <v>84411.897962962976</v>
      </c>
      <c r="T1739" s="14">
        <f t="shared" si="55"/>
        <v>42205.948981481488</v>
      </c>
    </row>
    <row r="1740" spans="1:20" ht="54" hidden="1" x14ac:dyDescent="0.6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>(Table1[[#This Row],[pledged]]/Table1[[#This Row],[goal]])*100</f>
        <v>0.4</v>
      </c>
      <c r="P1740" s="9">
        <f>Table1[[#This Row],[pledged]]/Table1[[#This Row],[backers_count]]</f>
        <v>20</v>
      </c>
      <c r="Q1740" s="4" t="str">
        <f>MID(Table1[[#This Row],[Category and Sub-Category]],SEARCH("/", N1740) +1, 20)</f>
        <v>faith</v>
      </c>
      <c r="R1740" s="4" t="str">
        <f t="shared" si="54"/>
        <v>music</v>
      </c>
      <c r="S1740" s="14">
        <f>Table1[[#This Row],[Date Ended Conversion]]+Table1[[#This Row],[Date Ended Conversion]]</f>
        <v>83829.748657407414</v>
      </c>
      <c r="T1740" s="14">
        <f t="shared" si="55"/>
        <v>41914.874328703707</v>
      </c>
    </row>
    <row r="1741" spans="1:20" ht="72" hidden="1" x14ac:dyDescent="0.6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>(Table1[[#This Row],[pledged]]/Table1[[#This Row],[goal]])*100</f>
        <v>0.1</v>
      </c>
      <c r="P1741" s="9">
        <f>Table1[[#This Row],[pledged]]/Table1[[#This Row],[backers_count]]</f>
        <v>1</v>
      </c>
      <c r="Q1741" s="4" t="str">
        <f>MID(Table1[[#This Row],[Category and Sub-Category]],SEARCH("/", N1741) +1, 20)</f>
        <v>faith</v>
      </c>
      <c r="R1741" s="4" t="str">
        <f t="shared" si="54"/>
        <v>music</v>
      </c>
      <c r="S1741" s="14">
        <f>Table1[[#This Row],[Date Ended Conversion]]+Table1[[#This Row],[Date Ended Conversion]]</f>
        <v>84989.665092592593</v>
      </c>
      <c r="T1741" s="14">
        <f t="shared" si="55"/>
        <v>42494.832546296297</v>
      </c>
    </row>
    <row r="1742" spans="1:20" ht="72" hidden="1" x14ac:dyDescent="0.6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>(Table1[[#This Row],[pledged]]/Table1[[#This Row],[goal]])*100</f>
        <v>0</v>
      </c>
      <c r="P1742" s="9" t="e">
        <f>Table1[[#This Row],[pledged]]/Table1[[#This Row],[backers_count]]</f>
        <v>#DIV/0!</v>
      </c>
      <c r="Q1742" s="4" t="str">
        <f>MID(Table1[[#This Row],[Category and Sub-Category]],SEARCH("/", N1742) +1, 20)</f>
        <v>faith</v>
      </c>
      <c r="R1742" s="4" t="str">
        <f t="shared" si="54"/>
        <v>music</v>
      </c>
      <c r="S1742" s="14">
        <f>Table1[[#This Row],[Date Ended Conversion]]+Table1[[#This Row],[Date Ended Conversion]]</f>
        <v>84403.634768518532</v>
      </c>
      <c r="T1742" s="14">
        <f t="shared" si="55"/>
        <v>42201.817384259266</v>
      </c>
    </row>
    <row r="1743" spans="1:20" ht="54" hidden="1" x14ac:dyDescent="0.6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>(Table1[[#This Row],[pledged]]/Table1[[#This Row],[goal]])*100</f>
        <v>110.83333333333334</v>
      </c>
      <c r="P1743" s="9">
        <f>Table1[[#This Row],[pledged]]/Table1[[#This Row],[backers_count]]</f>
        <v>25.576923076923077</v>
      </c>
      <c r="Q1743" s="4" t="str">
        <f>MID(Table1[[#This Row],[Category and Sub-Category]],SEARCH("/", N1743) +1, 20)</f>
        <v>photobooks</v>
      </c>
      <c r="R1743" s="4" t="str">
        <f t="shared" si="54"/>
        <v>photography</v>
      </c>
      <c r="S1743" s="14">
        <f>Table1[[#This Row],[Date Ended Conversion]]+Table1[[#This Row],[Date Ended Conversion]]</f>
        <v>84331.256273148145</v>
      </c>
      <c r="T1743" s="14">
        <f t="shared" si="55"/>
        <v>42165.628136574072</v>
      </c>
    </row>
    <row r="1744" spans="1:20" ht="72" hidden="1" x14ac:dyDescent="0.6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>(Table1[[#This Row],[pledged]]/Table1[[#This Row],[goal]])*100</f>
        <v>108.74999999999999</v>
      </c>
      <c r="P1744" s="9">
        <f>Table1[[#This Row],[pledged]]/Table1[[#This Row],[backers_count]]</f>
        <v>63.970588235294116</v>
      </c>
      <c r="Q1744" s="4" t="str">
        <f>MID(Table1[[#This Row],[Category and Sub-Category]],SEARCH("/", N1744) +1, 20)</f>
        <v>photobooks</v>
      </c>
      <c r="R1744" s="4" t="str">
        <f t="shared" si="54"/>
        <v>photography</v>
      </c>
      <c r="S1744" s="14">
        <f>Table1[[#This Row],[Date Ended Conversion]]+Table1[[#This Row],[Date Ended Conversion]]</f>
        <v>85485.75</v>
      </c>
      <c r="T1744" s="14">
        <f t="shared" si="55"/>
        <v>42742.875</v>
      </c>
    </row>
    <row r="1745" spans="1:20" ht="72" hidden="1" x14ac:dyDescent="0.6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>(Table1[[#This Row],[pledged]]/Table1[[#This Row],[goal]])*100</f>
        <v>100.41666666666667</v>
      </c>
      <c r="P1745" s="9">
        <f>Table1[[#This Row],[pledged]]/Table1[[#This Row],[backers_count]]</f>
        <v>89.925373134328353</v>
      </c>
      <c r="Q1745" s="4" t="str">
        <f>MID(Table1[[#This Row],[Category and Sub-Category]],SEARCH("/", N1745) +1, 20)</f>
        <v>photobooks</v>
      </c>
      <c r="R1745" s="4" t="str">
        <f t="shared" si="54"/>
        <v>photography</v>
      </c>
      <c r="S1745" s="14">
        <f>Table1[[#This Row],[Date Ended Conversion]]+Table1[[#This Row],[Date Ended Conversion]]</f>
        <v>85218.33194444445</v>
      </c>
      <c r="T1745" s="14">
        <f t="shared" si="55"/>
        <v>42609.165972222225</v>
      </c>
    </row>
    <row r="1746" spans="1:20" ht="72" hidden="1" x14ac:dyDescent="0.6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>(Table1[[#This Row],[pledged]]/Table1[[#This Row],[goal]])*100</f>
        <v>118.45454545454545</v>
      </c>
      <c r="P1746" s="9">
        <f>Table1[[#This Row],[pledged]]/Table1[[#This Row],[backers_count]]</f>
        <v>93.071428571428569</v>
      </c>
      <c r="Q1746" s="4" t="str">
        <f>MID(Table1[[#This Row],[Category and Sub-Category]],SEARCH("/", N1746) +1, 20)</f>
        <v>photobooks</v>
      </c>
      <c r="R1746" s="4" t="str">
        <f t="shared" si="54"/>
        <v>photography</v>
      </c>
      <c r="S1746" s="14">
        <f>Table1[[#This Row],[Date Ended Conversion]]+Table1[[#This Row],[Date Ended Conversion]]</f>
        <v>84143.126782407402</v>
      </c>
      <c r="T1746" s="14">
        <f t="shared" si="55"/>
        <v>42071.563391203701</v>
      </c>
    </row>
    <row r="1747" spans="1:20" ht="72" hidden="1" x14ac:dyDescent="0.6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>(Table1[[#This Row],[pledged]]/Table1[[#This Row],[goal]])*100</f>
        <v>114.01428571428571</v>
      </c>
      <c r="P1747" s="9">
        <f>Table1[[#This Row],[pledged]]/Table1[[#This Row],[backers_count]]</f>
        <v>89.674157303370791</v>
      </c>
      <c r="Q1747" s="4" t="str">
        <f>MID(Table1[[#This Row],[Category and Sub-Category]],SEARCH("/", N1747) +1, 20)</f>
        <v>photobooks</v>
      </c>
      <c r="R1747" s="4" t="str">
        <f t="shared" si="54"/>
        <v>photography</v>
      </c>
      <c r="S1747" s="14">
        <f>Table1[[#This Row],[Date Ended Conversion]]+Table1[[#This Row],[Date Ended Conversion]]</f>
        <v>85452.166666666657</v>
      </c>
      <c r="T1747" s="14">
        <f t="shared" si="55"/>
        <v>42726.083333333328</v>
      </c>
    </row>
    <row r="1748" spans="1:20" ht="72" hidden="1" x14ac:dyDescent="0.6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>(Table1[[#This Row],[pledged]]/Table1[[#This Row],[goal]])*100</f>
        <v>148.10000000000002</v>
      </c>
      <c r="P1748" s="9">
        <f>Table1[[#This Row],[pledged]]/Table1[[#This Row],[backers_count]]</f>
        <v>207.61682242990653</v>
      </c>
      <c r="Q1748" s="4" t="str">
        <f>MID(Table1[[#This Row],[Category and Sub-Category]],SEARCH("/", N1748) +1, 20)</f>
        <v>photobooks</v>
      </c>
      <c r="R1748" s="4" t="str">
        <f t="shared" si="54"/>
        <v>photography</v>
      </c>
      <c r="S1748" s="14">
        <f>Table1[[#This Row],[Date Ended Conversion]]+Table1[[#This Row],[Date Ended Conversion]]</f>
        <v>85396.166666666657</v>
      </c>
      <c r="T1748" s="14">
        <f t="shared" si="55"/>
        <v>42698.083333333328</v>
      </c>
    </row>
    <row r="1749" spans="1:20" ht="72" hidden="1" x14ac:dyDescent="0.6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>(Table1[[#This Row],[pledged]]/Table1[[#This Row],[goal]])*100</f>
        <v>104.95555555555556</v>
      </c>
      <c r="P1749" s="9">
        <f>Table1[[#This Row],[pledged]]/Table1[[#This Row],[backers_count]]</f>
        <v>59.408805031446541</v>
      </c>
      <c r="Q1749" s="4" t="str">
        <f>MID(Table1[[#This Row],[Category and Sub-Category]],SEARCH("/", N1749) +1, 20)</f>
        <v>photobooks</v>
      </c>
      <c r="R1749" s="4" t="str">
        <f t="shared" si="54"/>
        <v>photography</v>
      </c>
      <c r="S1749" s="14">
        <f>Table1[[#This Row],[Date Ended Conversion]]+Table1[[#This Row],[Date Ended Conversion]]</f>
        <v>84643.25</v>
      </c>
      <c r="T1749" s="14">
        <f t="shared" si="55"/>
        <v>42321.625</v>
      </c>
    </row>
    <row r="1750" spans="1:20" ht="54" hidden="1" x14ac:dyDescent="0.6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>(Table1[[#This Row],[pledged]]/Table1[[#This Row],[goal]])*100</f>
        <v>129.94800000000001</v>
      </c>
      <c r="P1750" s="9">
        <f>Table1[[#This Row],[pledged]]/Table1[[#This Row],[backers_count]]</f>
        <v>358.97237569060775</v>
      </c>
      <c r="Q1750" s="4" t="str">
        <f>MID(Table1[[#This Row],[Category and Sub-Category]],SEARCH("/", N1750) +1, 20)</f>
        <v>photobooks</v>
      </c>
      <c r="R1750" s="4" t="str">
        <f t="shared" si="54"/>
        <v>photography</v>
      </c>
      <c r="S1750" s="14">
        <f>Table1[[#This Row],[Date Ended Conversion]]+Table1[[#This Row],[Date Ended Conversion]]</f>
        <v>84499.901458333334</v>
      </c>
      <c r="T1750" s="14">
        <f t="shared" si="55"/>
        <v>42249.950729166667</v>
      </c>
    </row>
    <row r="1751" spans="1:20" ht="54" hidden="1" x14ac:dyDescent="0.6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>(Table1[[#This Row],[pledged]]/Table1[[#This Row],[goal]])*100</f>
        <v>123.48756218905473</v>
      </c>
      <c r="P1751" s="9">
        <f>Table1[[#This Row],[pledged]]/Table1[[#This Row],[backers_count]]</f>
        <v>94.736641221374043</v>
      </c>
      <c r="Q1751" s="4" t="str">
        <f>MID(Table1[[#This Row],[Category and Sub-Category]],SEARCH("/", N1751) +1, 20)</f>
        <v>photobooks</v>
      </c>
      <c r="R1751" s="4" t="str">
        <f t="shared" si="54"/>
        <v>photography</v>
      </c>
      <c r="S1751" s="14">
        <f>Table1[[#This Row],[Date Ended Conversion]]+Table1[[#This Row],[Date Ended Conversion]]</f>
        <v>85591.583333333343</v>
      </c>
      <c r="T1751" s="14">
        <f t="shared" si="55"/>
        <v>42795.791666666672</v>
      </c>
    </row>
    <row r="1752" spans="1:20" ht="90" hidden="1" x14ac:dyDescent="0.6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>(Table1[[#This Row],[pledged]]/Table1[[#This Row],[goal]])*100</f>
        <v>201.62</v>
      </c>
      <c r="P1752" s="9">
        <f>Table1[[#This Row],[pledged]]/Table1[[#This Row],[backers_count]]</f>
        <v>80.647999999999996</v>
      </c>
      <c r="Q1752" s="4" t="str">
        <f>MID(Table1[[#This Row],[Category and Sub-Category]],SEARCH("/", N1752) +1, 20)</f>
        <v>photobooks</v>
      </c>
      <c r="R1752" s="4" t="str">
        <f t="shared" si="54"/>
        <v>photography</v>
      </c>
      <c r="S1752" s="14">
        <f>Table1[[#This Row],[Date Ended Conversion]]+Table1[[#This Row],[Date Ended Conversion]]</f>
        <v>84959.673703703709</v>
      </c>
      <c r="T1752" s="14">
        <f t="shared" si="55"/>
        <v>42479.836851851855</v>
      </c>
    </row>
    <row r="1753" spans="1:20" ht="54" hidden="1" x14ac:dyDescent="0.6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>(Table1[[#This Row],[pledged]]/Table1[[#This Row],[goal]])*100</f>
        <v>102.89999999999999</v>
      </c>
      <c r="P1753" s="9">
        <f>Table1[[#This Row],[pledged]]/Table1[[#This Row],[backers_count]]</f>
        <v>168.68852459016392</v>
      </c>
      <c r="Q1753" s="4" t="str">
        <f>MID(Table1[[#This Row],[Category and Sub-Category]],SEARCH("/", N1753) +1, 20)</f>
        <v>photobooks</v>
      </c>
      <c r="R1753" s="4" t="str">
        <f t="shared" si="54"/>
        <v>photography</v>
      </c>
      <c r="S1753" s="14">
        <f>Table1[[#This Row],[Date Ended Conversion]]+Table1[[#This Row],[Date Ended Conversion]]</f>
        <v>84165.479699074072</v>
      </c>
      <c r="T1753" s="14">
        <f t="shared" si="55"/>
        <v>42082.739849537036</v>
      </c>
    </row>
    <row r="1754" spans="1:20" ht="54" hidden="1" x14ac:dyDescent="0.6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>(Table1[[#This Row],[pledged]]/Table1[[#This Row],[goal]])*100</f>
        <v>260.16666666666663</v>
      </c>
      <c r="P1754" s="9">
        <f>Table1[[#This Row],[pledged]]/Table1[[#This Row],[backers_count]]</f>
        <v>34.68888888888889</v>
      </c>
      <c r="Q1754" s="4" t="str">
        <f>MID(Table1[[#This Row],[Category and Sub-Category]],SEARCH("/", N1754) +1, 20)</f>
        <v>photobooks</v>
      </c>
      <c r="R1754" s="4" t="str">
        <f t="shared" si="54"/>
        <v>photography</v>
      </c>
      <c r="S1754" s="14">
        <f>Table1[[#This Row],[Date Ended Conversion]]+Table1[[#This Row],[Date Ended Conversion]]</f>
        <v>85314.506527777776</v>
      </c>
      <c r="T1754" s="14">
        <f t="shared" si="55"/>
        <v>42657.253263888888</v>
      </c>
    </row>
    <row r="1755" spans="1:20" ht="72" hidden="1" x14ac:dyDescent="0.6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>(Table1[[#This Row],[pledged]]/Table1[[#This Row],[goal]])*100</f>
        <v>108</v>
      </c>
      <c r="P1755" s="9">
        <f>Table1[[#This Row],[pledged]]/Table1[[#This Row],[backers_count]]</f>
        <v>462.85714285714283</v>
      </c>
      <c r="Q1755" s="4" t="str">
        <f>MID(Table1[[#This Row],[Category and Sub-Category]],SEARCH("/", N1755) +1, 20)</f>
        <v>photobooks</v>
      </c>
      <c r="R1755" s="4" t="str">
        <f t="shared" si="54"/>
        <v>photography</v>
      </c>
      <c r="S1755" s="14">
        <f>Table1[[#This Row],[Date Ended Conversion]]+Table1[[#This Row],[Date Ended Conversion]]</f>
        <v>84901.415925925918</v>
      </c>
      <c r="T1755" s="14">
        <f t="shared" si="55"/>
        <v>42450.707962962959</v>
      </c>
    </row>
    <row r="1756" spans="1:20" ht="72" hidden="1" x14ac:dyDescent="0.6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>(Table1[[#This Row],[pledged]]/Table1[[#This Row],[goal]])*100</f>
        <v>110.52941176470587</v>
      </c>
      <c r="P1756" s="9">
        <f>Table1[[#This Row],[pledged]]/Table1[[#This Row],[backers_count]]</f>
        <v>104.38888888888889</v>
      </c>
      <c r="Q1756" s="4" t="str">
        <f>MID(Table1[[#This Row],[Category and Sub-Category]],SEARCH("/", N1756) +1, 20)</f>
        <v>photobooks</v>
      </c>
      <c r="R1756" s="4" t="str">
        <f t="shared" si="54"/>
        <v>photography</v>
      </c>
      <c r="S1756" s="14">
        <f>Table1[[#This Row],[Date Ended Conversion]]+Table1[[#This Row],[Date Ended Conversion]]</f>
        <v>84195.670208333337</v>
      </c>
      <c r="T1756" s="14">
        <f t="shared" si="55"/>
        <v>42097.835104166668</v>
      </c>
    </row>
    <row r="1757" spans="1:20" ht="72" hidden="1" x14ac:dyDescent="0.6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>(Table1[[#This Row],[pledged]]/Table1[[#This Row],[goal]])*100</f>
        <v>120</v>
      </c>
      <c r="P1757" s="9">
        <f>Table1[[#This Row],[pledged]]/Table1[[#This Row],[backers_count]]</f>
        <v>7.5</v>
      </c>
      <c r="Q1757" s="4" t="str">
        <f>MID(Table1[[#This Row],[Category and Sub-Category]],SEARCH("/", N1757) +1, 20)</f>
        <v>photobooks</v>
      </c>
      <c r="R1757" s="4" t="str">
        <f t="shared" si="54"/>
        <v>photography</v>
      </c>
      <c r="S1757" s="14">
        <f>Table1[[#This Row],[Date Ended Conversion]]+Table1[[#This Row],[Date Ended Conversion]]</f>
        <v>84565.577800925923</v>
      </c>
      <c r="T1757" s="14">
        <f t="shared" si="55"/>
        <v>42282.788900462961</v>
      </c>
    </row>
    <row r="1758" spans="1:20" ht="72" hidden="1" x14ac:dyDescent="0.6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>(Table1[[#This Row],[pledged]]/Table1[[#This Row],[goal]])*100</f>
        <v>102.82909090909091</v>
      </c>
      <c r="P1758" s="9">
        <f>Table1[[#This Row],[pledged]]/Table1[[#This Row],[backers_count]]</f>
        <v>47.13</v>
      </c>
      <c r="Q1758" s="4" t="str">
        <f>MID(Table1[[#This Row],[Category and Sub-Category]],SEARCH("/", N1758) +1, 20)</f>
        <v>photobooks</v>
      </c>
      <c r="R1758" s="4" t="str">
        <f t="shared" si="54"/>
        <v>photography</v>
      </c>
      <c r="S1758" s="14">
        <f>Table1[[#This Row],[Date Ended Conversion]]+Table1[[#This Row],[Date Ended Conversion]]</f>
        <v>85222.334930555546</v>
      </c>
      <c r="T1758" s="14">
        <f t="shared" si="55"/>
        <v>42611.167465277773</v>
      </c>
    </row>
    <row r="1759" spans="1:20" ht="54" hidden="1" x14ac:dyDescent="0.6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>(Table1[[#This Row],[pledged]]/Table1[[#This Row],[goal]])*100</f>
        <v>115.99999999999999</v>
      </c>
      <c r="P1759" s="9">
        <f>Table1[[#This Row],[pledged]]/Table1[[#This Row],[backers_count]]</f>
        <v>414.28571428571428</v>
      </c>
      <c r="Q1759" s="4" t="str">
        <f>MID(Table1[[#This Row],[Category and Sub-Category]],SEARCH("/", N1759) +1, 20)</f>
        <v>photobooks</v>
      </c>
      <c r="R1759" s="4" t="str">
        <f t="shared" si="54"/>
        <v>photography</v>
      </c>
      <c r="S1759" s="14">
        <f>Table1[[#This Row],[Date Ended Conversion]]+Table1[[#This Row],[Date Ended Conversion]]</f>
        <v>85527.623611111107</v>
      </c>
      <c r="T1759" s="14">
        <f t="shared" si="55"/>
        <v>42763.811805555553</v>
      </c>
    </row>
    <row r="1760" spans="1:20" ht="72" hidden="1" x14ac:dyDescent="0.6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>(Table1[[#This Row],[pledged]]/Table1[[#This Row],[goal]])*100</f>
        <v>114.7</v>
      </c>
      <c r="P1760" s="9">
        <f>Table1[[#This Row],[pledged]]/Table1[[#This Row],[backers_count]]</f>
        <v>42.481481481481481</v>
      </c>
      <c r="Q1760" s="4" t="str">
        <f>MID(Table1[[#This Row],[Category and Sub-Category]],SEARCH("/", N1760) +1, 20)</f>
        <v>photobooks</v>
      </c>
      <c r="R1760" s="4" t="str">
        <f t="shared" si="54"/>
        <v>photography</v>
      </c>
      <c r="S1760" s="14">
        <f>Table1[[#This Row],[Date Ended Conversion]]+Table1[[#This Row],[Date Ended Conversion]]</f>
        <v>85131.911851851852</v>
      </c>
      <c r="T1760" s="14">
        <f t="shared" si="55"/>
        <v>42565.955925925926</v>
      </c>
    </row>
    <row r="1761" spans="1:20" ht="36" hidden="1" x14ac:dyDescent="0.6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>(Table1[[#This Row],[pledged]]/Table1[[#This Row],[goal]])*100</f>
        <v>106.60000000000001</v>
      </c>
      <c r="P1761" s="9">
        <f>Table1[[#This Row],[pledged]]/Table1[[#This Row],[backers_count]]</f>
        <v>108.77551020408163</v>
      </c>
      <c r="Q1761" s="4" t="str">
        <f>MID(Table1[[#This Row],[Category and Sub-Category]],SEARCH("/", N1761) +1, 20)</f>
        <v>photobooks</v>
      </c>
      <c r="R1761" s="4" t="str">
        <f t="shared" si="54"/>
        <v>photography</v>
      </c>
      <c r="S1761" s="14">
        <f>Table1[[#This Row],[Date Ended Conversion]]+Table1[[#This Row],[Date Ended Conversion]]</f>
        <v>84177.574745370366</v>
      </c>
      <c r="T1761" s="14">
        <f t="shared" si="55"/>
        <v>42088.787372685183</v>
      </c>
    </row>
    <row r="1762" spans="1:20" ht="90" hidden="1" x14ac:dyDescent="0.6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>(Table1[[#This Row],[pledged]]/Table1[[#This Row],[goal]])*100</f>
        <v>165.44</v>
      </c>
      <c r="P1762" s="9">
        <f>Table1[[#This Row],[pledged]]/Table1[[#This Row],[backers_count]]</f>
        <v>81.098039215686271</v>
      </c>
      <c r="Q1762" s="4" t="str">
        <f>MID(Table1[[#This Row],[Category and Sub-Category]],SEARCH("/", N1762) +1, 20)</f>
        <v>photobooks</v>
      </c>
      <c r="R1762" s="4" t="str">
        <f t="shared" si="54"/>
        <v>photography</v>
      </c>
      <c r="S1762" s="14">
        <f>Table1[[#This Row],[Date Ended Conversion]]+Table1[[#This Row],[Date Ended Conversion]]</f>
        <v>84851.34520833334</v>
      </c>
      <c r="T1762" s="14">
        <f t="shared" si="55"/>
        <v>42425.67260416667</v>
      </c>
    </row>
    <row r="1763" spans="1:20" ht="54" hidden="1" x14ac:dyDescent="0.6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>(Table1[[#This Row],[pledged]]/Table1[[#This Row],[goal]])*100</f>
        <v>155</v>
      </c>
      <c r="P1763" s="9">
        <f>Table1[[#This Row],[pledged]]/Table1[[#This Row],[backers_count]]</f>
        <v>51.666666666666664</v>
      </c>
      <c r="Q1763" s="4" t="str">
        <f>MID(Table1[[#This Row],[Category and Sub-Category]],SEARCH("/", N1763) +1, 20)</f>
        <v>photobooks</v>
      </c>
      <c r="R1763" s="4" t="str">
        <f t="shared" si="54"/>
        <v>photography</v>
      </c>
      <c r="S1763" s="14">
        <f>Table1[[#This Row],[Date Ended Conversion]]+Table1[[#This Row],[Date Ended Conversion]]</f>
        <v>84519.135648148149</v>
      </c>
      <c r="T1763" s="14">
        <f t="shared" si="55"/>
        <v>42259.567824074074</v>
      </c>
    </row>
    <row r="1764" spans="1:20" ht="36" hidden="1" x14ac:dyDescent="0.6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>(Table1[[#This Row],[pledged]]/Table1[[#This Row],[goal]])*100</f>
        <v>885</v>
      </c>
      <c r="P1764" s="9">
        <f>Table1[[#This Row],[pledged]]/Table1[[#This Row],[backers_count]]</f>
        <v>35.4</v>
      </c>
      <c r="Q1764" s="4" t="str">
        <f>MID(Table1[[#This Row],[Category and Sub-Category]],SEARCH("/", N1764) +1, 20)</f>
        <v>photobooks</v>
      </c>
      <c r="R1764" s="4" t="str">
        <f t="shared" si="54"/>
        <v>photography</v>
      </c>
      <c r="S1764" s="14">
        <f>Table1[[#This Row],[Date Ended Conversion]]+Table1[[#This Row],[Date Ended Conversion]]</f>
        <v>84881.964004629626</v>
      </c>
      <c r="T1764" s="14">
        <f t="shared" si="55"/>
        <v>42440.982002314813</v>
      </c>
    </row>
    <row r="1765" spans="1:20" ht="72" hidden="1" x14ac:dyDescent="0.6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>(Table1[[#This Row],[pledged]]/Table1[[#This Row],[goal]])*100</f>
        <v>101.90833333333333</v>
      </c>
      <c r="P1765" s="9">
        <f>Table1[[#This Row],[pledged]]/Table1[[#This Row],[backers_count]]</f>
        <v>103.63559322033899</v>
      </c>
      <c r="Q1765" s="4" t="str">
        <f>MID(Table1[[#This Row],[Category and Sub-Category]],SEARCH("/", N1765) +1, 20)</f>
        <v>photobooks</v>
      </c>
      <c r="R1765" s="4" t="str">
        <f t="shared" si="54"/>
        <v>photography</v>
      </c>
      <c r="S1765" s="14">
        <f>Table1[[#This Row],[Date Ended Conversion]]+Table1[[#This Row],[Date Ended Conversion]]</f>
        <v>85333.737037037034</v>
      </c>
      <c r="T1765" s="14">
        <f t="shared" si="55"/>
        <v>42666.868518518517</v>
      </c>
    </row>
    <row r="1766" spans="1:20" ht="72" hidden="1" x14ac:dyDescent="0.6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>(Table1[[#This Row],[pledged]]/Table1[[#This Row],[goal]])*100</f>
        <v>19.600000000000001</v>
      </c>
      <c r="P1766" s="9">
        <f>Table1[[#This Row],[pledged]]/Table1[[#This Row],[backers_count]]</f>
        <v>55.282051282051285</v>
      </c>
      <c r="Q1766" s="4" t="str">
        <f>MID(Table1[[#This Row],[Category and Sub-Category]],SEARCH("/", N1766) +1, 20)</f>
        <v>photobooks</v>
      </c>
      <c r="R1766" s="4" t="str">
        <f t="shared" si="54"/>
        <v>photography</v>
      </c>
      <c r="S1766" s="14">
        <f>Table1[[#This Row],[Date Ended Conversion]]+Table1[[#This Row],[Date Ended Conversion]]</f>
        <v>83708.971736111111</v>
      </c>
      <c r="T1766" s="14">
        <f t="shared" si="55"/>
        <v>41854.485868055555</v>
      </c>
    </row>
    <row r="1767" spans="1:20" ht="72" hidden="1" x14ac:dyDescent="0.6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>(Table1[[#This Row],[pledged]]/Table1[[#This Row],[goal]])*100</f>
        <v>59.467839999999995</v>
      </c>
      <c r="P1767" s="9">
        <f>Table1[[#This Row],[pledged]]/Table1[[#This Row],[backers_count]]</f>
        <v>72.16970873786407</v>
      </c>
      <c r="Q1767" s="4" t="str">
        <f>MID(Table1[[#This Row],[Category and Sub-Category]],SEARCH("/", N1767) +1, 20)</f>
        <v>photobooks</v>
      </c>
      <c r="R1767" s="4" t="str">
        <f t="shared" si="54"/>
        <v>photography</v>
      </c>
      <c r="S1767" s="14">
        <f>Table1[[#This Row],[Date Ended Conversion]]+Table1[[#This Row],[Date Ended Conversion]]</f>
        <v>83729.96092592593</v>
      </c>
      <c r="T1767" s="14">
        <f t="shared" si="55"/>
        <v>41864.980462962965</v>
      </c>
    </row>
    <row r="1768" spans="1:20" ht="54" hidden="1" x14ac:dyDescent="0.6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>(Table1[[#This Row],[pledged]]/Table1[[#This Row],[goal]])*100</f>
        <v>0</v>
      </c>
      <c r="P1768" s="9" t="e">
        <f>Table1[[#This Row],[pledged]]/Table1[[#This Row],[backers_count]]</f>
        <v>#DIV/0!</v>
      </c>
      <c r="Q1768" s="4" t="str">
        <f>MID(Table1[[#This Row],[Category and Sub-Category]],SEARCH("/", N1768) +1, 20)</f>
        <v>photobooks</v>
      </c>
      <c r="R1768" s="4" t="str">
        <f t="shared" si="54"/>
        <v>photography</v>
      </c>
      <c r="S1768" s="14">
        <f>Table1[[#This Row],[Date Ended Conversion]]+Table1[[#This Row],[Date Ended Conversion]]</f>
        <v>83753.719629629632</v>
      </c>
      <c r="T1768" s="14">
        <f t="shared" si="55"/>
        <v>41876.859814814816</v>
      </c>
    </row>
    <row r="1769" spans="1:20" ht="54" hidden="1" x14ac:dyDescent="0.6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>(Table1[[#This Row],[pledged]]/Table1[[#This Row],[goal]])*100</f>
        <v>45.72</v>
      </c>
      <c r="P1769" s="9">
        <f>Table1[[#This Row],[pledged]]/Table1[[#This Row],[backers_count]]</f>
        <v>58.615384615384613</v>
      </c>
      <c r="Q1769" s="4" t="str">
        <f>MID(Table1[[#This Row],[Category and Sub-Category]],SEARCH("/", N1769) +1, 20)</f>
        <v>photobooks</v>
      </c>
      <c r="R1769" s="4" t="str">
        <f t="shared" si="54"/>
        <v>photography</v>
      </c>
      <c r="S1769" s="14">
        <f>Table1[[#This Row],[Date Ended Conversion]]+Table1[[#This Row],[Date Ended Conversion]]</f>
        <v>83709.316759259265</v>
      </c>
      <c r="T1769" s="14">
        <f t="shared" si="55"/>
        <v>41854.658379629633</v>
      </c>
    </row>
    <row r="1770" spans="1:20" ht="72" hidden="1" x14ac:dyDescent="0.6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>(Table1[[#This Row],[pledged]]/Table1[[#This Row],[goal]])*100</f>
        <v>3.74</v>
      </c>
      <c r="P1770" s="9">
        <f>Table1[[#This Row],[pledged]]/Table1[[#This Row],[backers_count]]</f>
        <v>12.466666666666667</v>
      </c>
      <c r="Q1770" s="4" t="str">
        <f>MID(Table1[[#This Row],[Category and Sub-Category]],SEARCH("/", N1770) +1, 20)</f>
        <v>photobooks</v>
      </c>
      <c r="R1770" s="4" t="str">
        <f t="shared" si="54"/>
        <v>photography</v>
      </c>
      <c r="S1770" s="14">
        <f>Table1[[#This Row],[Date Ended Conversion]]+Table1[[#This Row],[Date Ended Conversion]]</f>
        <v>83819.121388888889</v>
      </c>
      <c r="T1770" s="14">
        <f t="shared" si="55"/>
        <v>41909.560694444444</v>
      </c>
    </row>
    <row r="1771" spans="1:20" ht="72" hidden="1" x14ac:dyDescent="0.6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>(Table1[[#This Row],[pledged]]/Table1[[#This Row],[goal]])*100</f>
        <v>2.7025000000000001</v>
      </c>
      <c r="P1771" s="9">
        <f>Table1[[#This Row],[pledged]]/Table1[[#This Row],[backers_count]]</f>
        <v>49.136363636363633</v>
      </c>
      <c r="Q1771" s="4" t="str">
        <f>MID(Table1[[#This Row],[Category and Sub-Category]],SEARCH("/", N1771) +1, 20)</f>
        <v>photobooks</v>
      </c>
      <c r="R1771" s="4" t="str">
        <f t="shared" si="54"/>
        <v>photography</v>
      </c>
      <c r="S1771" s="14">
        <f>Table1[[#This Row],[Date Ended Conversion]]+Table1[[#This Row],[Date Ended Conversion]]</f>
        <v>84035.637939814813</v>
      </c>
      <c r="T1771" s="14">
        <f t="shared" si="55"/>
        <v>42017.818969907406</v>
      </c>
    </row>
    <row r="1772" spans="1:20" ht="72" hidden="1" x14ac:dyDescent="0.6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>(Table1[[#This Row],[pledged]]/Table1[[#This Row],[goal]])*100</f>
        <v>56.51428571428572</v>
      </c>
      <c r="P1772" s="9">
        <f>Table1[[#This Row],[pledged]]/Table1[[#This Row],[backers_count]]</f>
        <v>150.5</v>
      </c>
      <c r="Q1772" s="4" t="str">
        <f>MID(Table1[[#This Row],[Category and Sub-Category]],SEARCH("/", N1772) +1, 20)</f>
        <v>photobooks</v>
      </c>
      <c r="R1772" s="4" t="str">
        <f t="shared" si="54"/>
        <v>photography</v>
      </c>
      <c r="S1772" s="14">
        <f>Table1[[#This Row],[Date Ended Conversion]]+Table1[[#This Row],[Date Ended Conversion]]</f>
        <v>83853.560046296305</v>
      </c>
      <c r="T1772" s="14">
        <f t="shared" si="55"/>
        <v>41926.780023148152</v>
      </c>
    </row>
    <row r="1773" spans="1:20" ht="72" hidden="1" x14ac:dyDescent="0.6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>(Table1[[#This Row],[pledged]]/Table1[[#This Row],[goal]])*100</f>
        <v>21.30952380952381</v>
      </c>
      <c r="P1773" s="9">
        <f>Table1[[#This Row],[pledged]]/Table1[[#This Row],[backers_count]]</f>
        <v>35.799999999999997</v>
      </c>
      <c r="Q1773" s="4" t="str">
        <f>MID(Table1[[#This Row],[Category and Sub-Category]],SEARCH("/", N1773) +1, 20)</f>
        <v>photobooks</v>
      </c>
      <c r="R1773" s="4" t="str">
        <f t="shared" si="54"/>
        <v>photography</v>
      </c>
      <c r="S1773" s="14">
        <f>Table1[[#This Row],[Date Ended Conversion]]+Table1[[#This Row],[Date Ended Conversion]]</f>
        <v>83871.959259259267</v>
      </c>
      <c r="T1773" s="14">
        <f t="shared" si="55"/>
        <v>41935.979629629634</v>
      </c>
    </row>
    <row r="1774" spans="1:20" ht="54" hidden="1" x14ac:dyDescent="0.6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>(Table1[[#This Row],[pledged]]/Table1[[#This Row],[goal]])*100</f>
        <v>15.6</v>
      </c>
      <c r="P1774" s="9">
        <f>Table1[[#This Row],[pledged]]/Table1[[#This Row],[backers_count]]</f>
        <v>45.157894736842103</v>
      </c>
      <c r="Q1774" s="4" t="str">
        <f>MID(Table1[[#This Row],[Category and Sub-Category]],SEARCH("/", N1774) +1, 20)</f>
        <v>photobooks</v>
      </c>
      <c r="R1774" s="4" t="str">
        <f t="shared" si="54"/>
        <v>photography</v>
      </c>
      <c r="S1774" s="14">
        <f>Table1[[#This Row],[Date Ended Conversion]]+Table1[[#This Row],[Date Ended Conversion]]</f>
        <v>83653.436018518521</v>
      </c>
      <c r="T1774" s="14">
        <f t="shared" si="55"/>
        <v>41826.718009259261</v>
      </c>
    </row>
    <row r="1775" spans="1:20" ht="72" hidden="1" x14ac:dyDescent="0.6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>(Table1[[#This Row],[pledged]]/Table1[[#This Row],[goal]])*100</f>
        <v>6.2566666666666677</v>
      </c>
      <c r="P1775" s="9">
        <f>Table1[[#This Row],[pledged]]/Table1[[#This Row],[backers_count]]</f>
        <v>98.78947368421052</v>
      </c>
      <c r="Q1775" s="4" t="str">
        <f>MID(Table1[[#This Row],[Category and Sub-Category]],SEARCH("/", N1775) +1, 20)</f>
        <v>photobooks</v>
      </c>
      <c r="R1775" s="4" t="str">
        <f t="shared" si="54"/>
        <v>photography</v>
      </c>
      <c r="S1775" s="14">
        <f>Table1[[#This Row],[Date Ended Conversion]]+Table1[[#This Row],[Date Ended Conversion]]</f>
        <v>84047.520787037036</v>
      </c>
      <c r="T1775" s="14">
        <f t="shared" si="55"/>
        <v>42023.760393518518</v>
      </c>
    </row>
    <row r="1776" spans="1:20" ht="72" hidden="1" x14ac:dyDescent="0.6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>(Table1[[#This Row],[pledged]]/Table1[[#This Row],[goal]])*100</f>
        <v>45.92</v>
      </c>
      <c r="P1776" s="9">
        <f>Table1[[#This Row],[pledged]]/Table1[[#This Row],[backers_count]]</f>
        <v>88.307692307692307</v>
      </c>
      <c r="Q1776" s="4" t="str">
        <f>MID(Table1[[#This Row],[Category and Sub-Category]],SEARCH("/", N1776) +1, 20)</f>
        <v>photobooks</v>
      </c>
      <c r="R1776" s="4" t="str">
        <f t="shared" si="54"/>
        <v>photography</v>
      </c>
      <c r="S1776" s="14">
        <f>Table1[[#This Row],[Date Ended Conversion]]+Table1[[#This Row],[Date Ended Conversion]]</f>
        <v>83945.248611111107</v>
      </c>
      <c r="T1776" s="14">
        <f t="shared" si="55"/>
        <v>41972.624305555553</v>
      </c>
    </row>
    <row r="1777" spans="1:20" ht="72" hidden="1" x14ac:dyDescent="0.6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>(Table1[[#This Row],[pledged]]/Table1[[#This Row],[goal]])*100</f>
        <v>65.101538461538468</v>
      </c>
      <c r="P1777" s="9">
        <f>Table1[[#This Row],[pledged]]/Table1[[#This Row],[backers_count]]</f>
        <v>170.62903225806451</v>
      </c>
      <c r="Q1777" s="4" t="str">
        <f>MID(Table1[[#This Row],[Category and Sub-Category]],SEARCH("/", N1777) +1, 20)</f>
        <v>photobooks</v>
      </c>
      <c r="R1777" s="4" t="str">
        <f t="shared" si="54"/>
        <v>photography</v>
      </c>
      <c r="S1777" s="14">
        <f>Table1[[#This Row],[Date Ended Conversion]]+Table1[[#This Row],[Date Ended Conversion]]</f>
        <v>83873.952777777784</v>
      </c>
      <c r="T1777" s="14">
        <f t="shared" si="55"/>
        <v>41936.976388888892</v>
      </c>
    </row>
    <row r="1778" spans="1:20" ht="72" hidden="1" x14ac:dyDescent="0.6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>(Table1[[#This Row],[pledged]]/Table1[[#This Row],[goal]])*100</f>
        <v>6.7</v>
      </c>
      <c r="P1778" s="9">
        <f>Table1[[#This Row],[pledged]]/Table1[[#This Row],[backers_count]]</f>
        <v>83.75</v>
      </c>
      <c r="Q1778" s="4" t="str">
        <f>MID(Table1[[#This Row],[Category and Sub-Category]],SEARCH("/", N1778) +1, 20)</f>
        <v>photobooks</v>
      </c>
      <c r="R1778" s="4" t="str">
        <f t="shared" si="54"/>
        <v>photography</v>
      </c>
      <c r="S1778" s="14">
        <f>Table1[[#This Row],[Date Ended Conversion]]+Table1[[#This Row],[Date Ended Conversion]]</f>
        <v>83883.913680555561</v>
      </c>
      <c r="T1778" s="14">
        <f t="shared" si="55"/>
        <v>41941.95684027778</v>
      </c>
    </row>
    <row r="1779" spans="1:20" ht="72" hidden="1" x14ac:dyDescent="0.6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>(Table1[[#This Row],[pledged]]/Table1[[#This Row],[goal]])*100</f>
        <v>13.5625</v>
      </c>
      <c r="P1779" s="9">
        <f>Table1[[#This Row],[pledged]]/Table1[[#This Row],[backers_count]]</f>
        <v>65.099999999999994</v>
      </c>
      <c r="Q1779" s="4" t="str">
        <f>MID(Table1[[#This Row],[Category and Sub-Category]],SEARCH("/", N1779) +1, 20)</f>
        <v>photobooks</v>
      </c>
      <c r="R1779" s="4" t="str">
        <f t="shared" si="54"/>
        <v>photography</v>
      </c>
      <c r="S1779" s="14">
        <f>Table1[[#This Row],[Date Ended Conversion]]+Table1[[#This Row],[Date Ended Conversion]]</f>
        <v>84110.714189814811</v>
      </c>
      <c r="T1779" s="14">
        <f t="shared" si="55"/>
        <v>42055.357094907406</v>
      </c>
    </row>
    <row r="1780" spans="1:20" ht="72" hidden="1" x14ac:dyDescent="0.6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>(Table1[[#This Row],[pledged]]/Table1[[#This Row],[goal]])*100</f>
        <v>1.9900000000000002</v>
      </c>
      <c r="P1780" s="9">
        <f>Table1[[#This Row],[pledged]]/Table1[[#This Row],[backers_count]]</f>
        <v>66.333333333333329</v>
      </c>
      <c r="Q1780" s="4" t="str">
        <f>MID(Table1[[#This Row],[Category and Sub-Category]],SEARCH("/", N1780) +1, 20)</f>
        <v>photobooks</v>
      </c>
      <c r="R1780" s="4" t="str">
        <f t="shared" si="54"/>
        <v>photography</v>
      </c>
      <c r="S1780" s="14">
        <f>Table1[[#This Row],[Date Ended Conversion]]+Table1[[#This Row],[Date Ended Conversion]]</f>
        <v>84181.643402777787</v>
      </c>
      <c r="T1780" s="14">
        <f t="shared" si="55"/>
        <v>42090.821701388893</v>
      </c>
    </row>
    <row r="1781" spans="1:20" ht="72" hidden="1" x14ac:dyDescent="0.6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>(Table1[[#This Row],[pledged]]/Table1[[#This Row],[goal]])*100</f>
        <v>36.236363636363642</v>
      </c>
      <c r="P1781" s="9">
        <f>Table1[[#This Row],[pledged]]/Table1[[#This Row],[backers_count]]</f>
        <v>104.89473684210526</v>
      </c>
      <c r="Q1781" s="4" t="str">
        <f>MID(Table1[[#This Row],[Category and Sub-Category]],SEARCH("/", N1781) +1, 20)</f>
        <v>photobooks</v>
      </c>
      <c r="R1781" s="4" t="str">
        <f t="shared" si="54"/>
        <v>photography</v>
      </c>
      <c r="S1781" s="14">
        <f>Table1[[#This Row],[Date Ended Conversion]]+Table1[[#This Row],[Date Ended Conversion]]</f>
        <v>85231.383796296286</v>
      </c>
      <c r="T1781" s="14">
        <f t="shared" si="55"/>
        <v>42615.691898148143</v>
      </c>
    </row>
    <row r="1782" spans="1:20" ht="72" hidden="1" x14ac:dyDescent="0.6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>(Table1[[#This Row],[pledged]]/Table1[[#This Row],[goal]])*100</f>
        <v>39.743333333333339</v>
      </c>
      <c r="P1782" s="9">
        <f>Table1[[#This Row],[pledged]]/Table1[[#This Row],[backers_count]]</f>
        <v>78.440789473684205</v>
      </c>
      <c r="Q1782" s="4" t="str">
        <f>MID(Table1[[#This Row],[Category and Sub-Category]],SEARCH("/", N1782) +1, 20)</f>
        <v>photobooks</v>
      </c>
      <c r="R1782" s="4" t="str">
        <f t="shared" si="54"/>
        <v>photography</v>
      </c>
      <c r="S1782" s="14">
        <f>Table1[[#This Row],[Date Ended Conversion]]+Table1[[#This Row],[Date Ended Conversion]]</f>
        <v>85107.201620370382</v>
      </c>
      <c r="T1782" s="14">
        <f t="shared" si="55"/>
        <v>42553.600810185191</v>
      </c>
    </row>
    <row r="1783" spans="1:20" ht="72" hidden="1" x14ac:dyDescent="0.6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>(Table1[[#This Row],[pledged]]/Table1[[#This Row],[goal]])*100</f>
        <v>25.763636363636365</v>
      </c>
      <c r="P1783" s="9">
        <f>Table1[[#This Row],[pledged]]/Table1[[#This Row],[backers_count]]</f>
        <v>59.041666666666664</v>
      </c>
      <c r="Q1783" s="4" t="str">
        <f>MID(Table1[[#This Row],[Category and Sub-Category]],SEARCH("/", N1783) +1, 20)</f>
        <v>photobooks</v>
      </c>
      <c r="R1783" s="4" t="str">
        <f t="shared" si="54"/>
        <v>photography</v>
      </c>
      <c r="S1783" s="14">
        <f>Table1[[#This Row],[Date Ended Conversion]]+Table1[[#This Row],[Date Ended Conversion]]</f>
        <v>85257.234837962955</v>
      </c>
      <c r="T1783" s="14">
        <f t="shared" si="55"/>
        <v>42628.617418981477</v>
      </c>
    </row>
    <row r="1784" spans="1:20" ht="72" hidden="1" x14ac:dyDescent="0.6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>(Table1[[#This Row],[pledged]]/Table1[[#This Row],[goal]])*100</f>
        <v>15.491428571428573</v>
      </c>
      <c r="P1784" s="9">
        <f>Table1[[#This Row],[pledged]]/Table1[[#This Row],[backers_count]]</f>
        <v>71.34210526315789</v>
      </c>
      <c r="Q1784" s="4" t="str">
        <f>MID(Table1[[#This Row],[Category and Sub-Category]],SEARCH("/", N1784) +1, 20)</f>
        <v>photobooks</v>
      </c>
      <c r="R1784" s="4" t="str">
        <f t="shared" si="54"/>
        <v>photography</v>
      </c>
      <c r="S1784" s="14">
        <f>Table1[[#This Row],[Date Ended Conversion]]+Table1[[#This Row],[Date Ended Conversion]]</f>
        <v>84843.150208333333</v>
      </c>
      <c r="T1784" s="14">
        <f t="shared" si="55"/>
        <v>42421.575104166666</v>
      </c>
    </row>
    <row r="1785" spans="1:20" ht="72" hidden="1" x14ac:dyDescent="0.6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>(Table1[[#This Row],[pledged]]/Table1[[#This Row],[goal]])*100</f>
        <v>23.692499999999999</v>
      </c>
      <c r="P1785" s="9">
        <f>Table1[[#This Row],[pledged]]/Table1[[#This Row],[backers_count]]</f>
        <v>51.227027027027027</v>
      </c>
      <c r="Q1785" s="4" t="str">
        <f>MID(Table1[[#This Row],[Category and Sub-Category]],SEARCH("/", N1785) +1, 20)</f>
        <v>photobooks</v>
      </c>
      <c r="R1785" s="4" t="str">
        <f t="shared" si="54"/>
        <v>photography</v>
      </c>
      <c r="S1785" s="14">
        <f>Table1[[#This Row],[Date Ended Conversion]]+Table1[[#This Row],[Date Ended Conversion]]</f>
        <v>84291.899953703702</v>
      </c>
      <c r="T1785" s="14">
        <f t="shared" si="55"/>
        <v>42145.949976851851</v>
      </c>
    </row>
    <row r="1786" spans="1:20" ht="72" hidden="1" x14ac:dyDescent="0.6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>(Table1[[#This Row],[pledged]]/Table1[[#This Row],[goal]])*100</f>
        <v>39.76</v>
      </c>
      <c r="P1786" s="9">
        <f>Table1[[#This Row],[pledged]]/Table1[[#This Row],[backers_count]]</f>
        <v>60.242424242424242</v>
      </c>
      <c r="Q1786" s="4" t="str">
        <f>MID(Table1[[#This Row],[Category and Sub-Category]],SEARCH("/", N1786) +1, 20)</f>
        <v>photobooks</v>
      </c>
      <c r="R1786" s="4" t="str">
        <f t="shared" si="54"/>
        <v>photography</v>
      </c>
      <c r="S1786" s="14">
        <f>Table1[[#This Row],[Date Ended Conversion]]+Table1[[#This Row],[Date Ended Conversion]]</f>
        <v>84070.284722222219</v>
      </c>
      <c r="T1786" s="14">
        <f t="shared" si="55"/>
        <v>42035.142361111109</v>
      </c>
    </row>
    <row r="1787" spans="1:20" ht="72" hidden="1" x14ac:dyDescent="0.6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>(Table1[[#This Row],[pledged]]/Table1[[#This Row],[goal]])*100</f>
        <v>20.220833333333331</v>
      </c>
      <c r="P1787" s="9">
        <f>Table1[[#This Row],[pledged]]/Table1[[#This Row],[backers_count]]</f>
        <v>44.935185185185183</v>
      </c>
      <c r="Q1787" s="4" t="str">
        <f>MID(Table1[[#This Row],[Category and Sub-Category]],SEARCH("/", N1787) +1, 20)</f>
        <v>photobooks</v>
      </c>
      <c r="R1787" s="4" t="str">
        <f t="shared" si="54"/>
        <v>photography</v>
      </c>
      <c r="S1787" s="14">
        <f>Table1[[#This Row],[Date Ended Conversion]]+Table1[[#This Row],[Date Ended Conversion]]</f>
        <v>83856</v>
      </c>
      <c r="T1787" s="14">
        <f t="shared" si="55"/>
        <v>41928</v>
      </c>
    </row>
    <row r="1788" spans="1:20" ht="72" hidden="1" x14ac:dyDescent="0.6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>(Table1[[#This Row],[pledged]]/Table1[[#This Row],[goal]])*100</f>
        <v>47.631578947368418</v>
      </c>
      <c r="P1788" s="9">
        <f>Table1[[#This Row],[pledged]]/Table1[[#This Row],[backers_count]]</f>
        <v>31.206896551724139</v>
      </c>
      <c r="Q1788" s="4" t="str">
        <f>MID(Table1[[#This Row],[Category and Sub-Category]],SEARCH("/", N1788) +1, 20)</f>
        <v>photobooks</v>
      </c>
      <c r="R1788" s="4" t="str">
        <f t="shared" si="54"/>
        <v>photography</v>
      </c>
      <c r="S1788" s="14">
        <f>Table1[[#This Row],[Date Ended Conversion]]+Table1[[#This Row],[Date Ended Conversion]]</f>
        <v>83977.101319444453</v>
      </c>
      <c r="T1788" s="14">
        <f t="shared" si="55"/>
        <v>41988.550659722227</v>
      </c>
    </row>
    <row r="1789" spans="1:20" ht="54" hidden="1" x14ac:dyDescent="0.6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>(Table1[[#This Row],[pledged]]/Table1[[#This Row],[goal]])*100</f>
        <v>15.329999999999998</v>
      </c>
      <c r="P1789" s="9">
        <f>Table1[[#This Row],[pledged]]/Table1[[#This Row],[backers_count]]</f>
        <v>63.875</v>
      </c>
      <c r="Q1789" s="4" t="str">
        <f>MID(Table1[[#This Row],[Category and Sub-Category]],SEARCH("/", N1789) +1, 20)</f>
        <v>photobooks</v>
      </c>
      <c r="R1789" s="4" t="str">
        <f t="shared" si="54"/>
        <v>photography</v>
      </c>
      <c r="S1789" s="14">
        <f>Table1[[#This Row],[Date Ended Conversion]]+Table1[[#This Row],[Date Ended Conversion]]</f>
        <v>84197.227708333332</v>
      </c>
      <c r="T1789" s="14">
        <f t="shared" si="55"/>
        <v>42098.613854166666</v>
      </c>
    </row>
    <row r="1790" spans="1:20" ht="54" hidden="1" x14ac:dyDescent="0.6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>(Table1[[#This Row],[pledged]]/Table1[[#This Row],[goal]])*100</f>
        <v>1.3818181818181818</v>
      </c>
      <c r="P1790" s="9">
        <f>Table1[[#This Row],[pledged]]/Table1[[#This Row],[backers_count]]</f>
        <v>19</v>
      </c>
      <c r="Q1790" s="4" t="str">
        <f>MID(Table1[[#This Row],[Category and Sub-Category]],SEARCH("/", N1790) +1, 20)</f>
        <v>photobooks</v>
      </c>
      <c r="R1790" s="4" t="str">
        <f t="shared" si="54"/>
        <v>photography</v>
      </c>
      <c r="S1790" s="14">
        <f>Table1[[#This Row],[Date Ended Conversion]]+Table1[[#This Row],[Date Ended Conversion]]</f>
        <v>83887.89680555556</v>
      </c>
      <c r="T1790" s="14">
        <f t="shared" si="55"/>
        <v>41943.94840277778</v>
      </c>
    </row>
    <row r="1791" spans="1:20" ht="72" hidden="1" x14ac:dyDescent="0.6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>(Table1[[#This Row],[pledged]]/Table1[[#This Row],[goal]])*100</f>
        <v>0.5</v>
      </c>
      <c r="P1791" s="9">
        <f>Table1[[#This Row],[pledged]]/Table1[[#This Row],[backers_count]]</f>
        <v>10</v>
      </c>
      <c r="Q1791" s="4" t="str">
        <f>MID(Table1[[#This Row],[Category and Sub-Category]],SEARCH("/", N1791) +1, 20)</f>
        <v>photobooks</v>
      </c>
      <c r="R1791" s="4" t="str">
        <f t="shared" si="54"/>
        <v>photography</v>
      </c>
      <c r="S1791" s="14">
        <f>Table1[[#This Row],[Date Ended Conversion]]+Table1[[#This Row],[Date Ended Conversion]]</f>
        <v>84032.500069444446</v>
      </c>
      <c r="T1791" s="14">
        <f t="shared" si="55"/>
        <v>42016.250034722223</v>
      </c>
    </row>
    <row r="1792" spans="1:20" ht="54" hidden="1" x14ac:dyDescent="0.6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>(Table1[[#This Row],[pledged]]/Table1[[#This Row],[goal]])*100</f>
        <v>4.957575757575758</v>
      </c>
      <c r="P1792" s="9">
        <f>Table1[[#This Row],[pledged]]/Table1[[#This Row],[backers_count]]</f>
        <v>109.06666666666666</v>
      </c>
      <c r="Q1792" s="4" t="str">
        <f>MID(Table1[[#This Row],[Category and Sub-Category]],SEARCH("/", N1792) +1, 20)</f>
        <v>photobooks</v>
      </c>
      <c r="R1792" s="4" t="str">
        <f t="shared" si="54"/>
        <v>photography</v>
      </c>
      <c r="S1792" s="14">
        <f>Table1[[#This Row],[Date Ended Conversion]]+Table1[[#This Row],[Date Ended Conversion]]</f>
        <v>84081.349027777789</v>
      </c>
      <c r="T1792" s="14">
        <f t="shared" si="55"/>
        <v>42040.674513888895</v>
      </c>
    </row>
    <row r="1793" spans="1:20" ht="54" hidden="1" x14ac:dyDescent="0.6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>(Table1[[#This Row],[pledged]]/Table1[[#This Row],[goal]])*100</f>
        <v>3.5666666666666664</v>
      </c>
      <c r="P1793" s="9">
        <f>Table1[[#This Row],[pledged]]/Table1[[#This Row],[backers_count]]</f>
        <v>26.75</v>
      </c>
      <c r="Q1793" s="4" t="str">
        <f>MID(Table1[[#This Row],[Category and Sub-Category]],SEARCH("/", N1793) +1, 20)</f>
        <v>photobooks</v>
      </c>
      <c r="R1793" s="4" t="str">
        <f t="shared" si="54"/>
        <v>photography</v>
      </c>
      <c r="S1793" s="14">
        <f>Table1[[#This Row],[Date Ended Conversion]]+Table1[[#This Row],[Date Ended Conversion]]</f>
        <v>84067.480671296304</v>
      </c>
      <c r="T1793" s="14">
        <f t="shared" si="55"/>
        <v>42033.740335648152</v>
      </c>
    </row>
    <row r="1794" spans="1:20" ht="54" hidden="1" x14ac:dyDescent="0.6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>(Table1[[#This Row],[pledged]]/Table1[[#This Row],[goal]])*100</f>
        <v>61.124000000000002</v>
      </c>
      <c r="P1794" s="9">
        <f>Table1[[#This Row],[pledged]]/Table1[[#This Row],[backers_count]]</f>
        <v>109.93525179856115</v>
      </c>
      <c r="Q1794" s="4" t="str">
        <f>MID(Table1[[#This Row],[Category and Sub-Category]],SEARCH("/", N1794) +1, 20)</f>
        <v>photobooks</v>
      </c>
      <c r="R1794" s="4" t="str">
        <f t="shared" ref="R1794:R1857" si="56">LEFT(N1794,FIND("/",N1794,1)-1)</f>
        <v>photography</v>
      </c>
      <c r="S1794" s="14">
        <f>Table1[[#This Row],[Date Ended Conversion]]+Table1[[#This Row],[Date Ended Conversion]]</f>
        <v>84452.58194444445</v>
      </c>
      <c r="T1794" s="14">
        <f t="shared" ref="T1794:T1857" si="57">(((I1794/60)/60)/24)+DATE(1970,1,1)</f>
        <v>42226.290972222225</v>
      </c>
    </row>
    <row r="1795" spans="1:20" ht="72" hidden="1" x14ac:dyDescent="0.6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>(Table1[[#This Row],[pledged]]/Table1[[#This Row],[goal]])*100</f>
        <v>1.3333333333333335</v>
      </c>
      <c r="P1795" s="9">
        <f>Table1[[#This Row],[pledged]]/Table1[[#This Row],[backers_count]]</f>
        <v>20</v>
      </c>
      <c r="Q1795" s="4" t="str">
        <f>MID(Table1[[#This Row],[Category and Sub-Category]],SEARCH("/", N1795) +1, 20)</f>
        <v>photobooks</v>
      </c>
      <c r="R1795" s="4" t="str">
        <f t="shared" si="56"/>
        <v>photography</v>
      </c>
      <c r="S1795" s="14">
        <f>Table1[[#This Row],[Date Ended Conversion]]+Table1[[#This Row],[Date Ended Conversion]]</f>
        <v>83941.866666666669</v>
      </c>
      <c r="T1795" s="14">
        <f t="shared" si="57"/>
        <v>41970.933333333334</v>
      </c>
    </row>
    <row r="1796" spans="1:20" ht="72" hidden="1" x14ac:dyDescent="0.6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>(Table1[[#This Row],[pledged]]/Table1[[#This Row],[goal]])*100</f>
        <v>11.077777777777778</v>
      </c>
      <c r="P1796" s="9">
        <f>Table1[[#This Row],[pledged]]/Table1[[#This Row],[backers_count]]</f>
        <v>55.388888888888886</v>
      </c>
      <c r="Q1796" s="4" t="str">
        <f>MID(Table1[[#This Row],[Category and Sub-Category]],SEARCH("/", N1796) +1, 20)</f>
        <v>photobooks</v>
      </c>
      <c r="R1796" s="4" t="str">
        <f t="shared" si="56"/>
        <v>photography</v>
      </c>
      <c r="S1796" s="14">
        <f>Table1[[#This Row],[Date Ended Conversion]]+Table1[[#This Row],[Date Ended Conversion]]</f>
        <v>84093.102361111116</v>
      </c>
      <c r="T1796" s="14">
        <f t="shared" si="57"/>
        <v>42046.551180555558</v>
      </c>
    </row>
    <row r="1797" spans="1:20" ht="54" hidden="1" x14ac:dyDescent="0.6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>(Table1[[#This Row],[pledged]]/Table1[[#This Row],[goal]])*100</f>
        <v>38.735714285714288</v>
      </c>
      <c r="P1797" s="9">
        <f>Table1[[#This Row],[pledged]]/Table1[[#This Row],[backers_count]]</f>
        <v>133.90123456790124</v>
      </c>
      <c r="Q1797" s="4" t="str">
        <f>MID(Table1[[#This Row],[Category and Sub-Category]],SEARCH("/", N1797) +1, 20)</f>
        <v>photobooks</v>
      </c>
      <c r="R1797" s="4" t="str">
        <f t="shared" si="56"/>
        <v>photography</v>
      </c>
      <c r="S1797" s="14">
        <f>Table1[[#This Row],[Date Ended Conversion]]+Table1[[#This Row],[Date Ended Conversion]]</f>
        <v>85315.333333333343</v>
      </c>
      <c r="T1797" s="14">
        <f t="shared" si="57"/>
        <v>42657.666666666672</v>
      </c>
    </row>
    <row r="1798" spans="1:20" ht="90" hidden="1" x14ac:dyDescent="0.6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>(Table1[[#This Row],[pledged]]/Table1[[#This Row],[goal]])*100</f>
        <v>22.05263157894737</v>
      </c>
      <c r="P1798" s="9">
        <f>Table1[[#This Row],[pledged]]/Table1[[#This Row],[backers_count]]</f>
        <v>48.720930232558139</v>
      </c>
      <c r="Q1798" s="4" t="str">
        <f>MID(Table1[[#This Row],[Category and Sub-Category]],SEARCH("/", N1798) +1, 20)</f>
        <v>photobooks</v>
      </c>
      <c r="R1798" s="4" t="str">
        <f t="shared" si="56"/>
        <v>photography</v>
      </c>
      <c r="S1798" s="14">
        <f>Table1[[#This Row],[Date Ended Conversion]]+Table1[[#This Row],[Date Ended Conversion]]</f>
        <v>85150.878842592589</v>
      </c>
      <c r="T1798" s="14">
        <f t="shared" si="57"/>
        <v>42575.439421296294</v>
      </c>
    </row>
    <row r="1799" spans="1:20" ht="72" hidden="1" x14ac:dyDescent="0.6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>(Table1[[#This Row],[pledged]]/Table1[[#This Row],[goal]])*100</f>
        <v>67.55</v>
      </c>
      <c r="P1799" s="9">
        <f>Table1[[#This Row],[pledged]]/Table1[[#This Row],[backers_count]]</f>
        <v>48.25</v>
      </c>
      <c r="Q1799" s="4" t="str">
        <f>MID(Table1[[#This Row],[Category and Sub-Category]],SEARCH("/", N1799) +1, 20)</f>
        <v>photobooks</v>
      </c>
      <c r="R1799" s="4" t="str">
        <f t="shared" si="56"/>
        <v>photography</v>
      </c>
      <c r="S1799" s="14">
        <f>Table1[[#This Row],[Date Ended Conversion]]+Table1[[#This Row],[Date Ended Conversion]]</f>
        <v>85439.13863425926</v>
      </c>
      <c r="T1799" s="14">
        <f t="shared" si="57"/>
        <v>42719.56931712963</v>
      </c>
    </row>
    <row r="1800" spans="1:20" ht="72" hidden="1" x14ac:dyDescent="0.6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>(Table1[[#This Row],[pledged]]/Table1[[#This Row],[goal]])*100</f>
        <v>13.637499999999999</v>
      </c>
      <c r="P1800" s="9">
        <f>Table1[[#This Row],[pledged]]/Table1[[#This Row],[backers_count]]</f>
        <v>58.972972972972975</v>
      </c>
      <c r="Q1800" s="4" t="str">
        <f>MID(Table1[[#This Row],[Category and Sub-Category]],SEARCH("/", N1800) +1, 20)</f>
        <v>photobooks</v>
      </c>
      <c r="R1800" s="4" t="str">
        <f t="shared" si="56"/>
        <v>photography</v>
      </c>
      <c r="S1800" s="14">
        <f>Table1[[#This Row],[Date Ended Conversion]]+Table1[[#This Row],[Date Ended Conversion]]</f>
        <v>84808.653541666659</v>
      </c>
      <c r="T1800" s="14">
        <f t="shared" si="57"/>
        <v>42404.32677083333</v>
      </c>
    </row>
    <row r="1801" spans="1:20" ht="54" hidden="1" x14ac:dyDescent="0.6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>(Table1[[#This Row],[pledged]]/Table1[[#This Row],[goal]])*100</f>
        <v>1.7457500000000001</v>
      </c>
      <c r="P1801" s="9">
        <f>Table1[[#This Row],[pledged]]/Table1[[#This Row],[backers_count]]</f>
        <v>11.638333333333334</v>
      </c>
      <c r="Q1801" s="4" t="str">
        <f>MID(Table1[[#This Row],[Category and Sub-Category]],SEARCH("/", N1801) +1, 20)</f>
        <v>photobooks</v>
      </c>
      <c r="R1801" s="4" t="str">
        <f t="shared" si="56"/>
        <v>photography</v>
      </c>
      <c r="S1801" s="14">
        <f>Table1[[#This Row],[Date Ended Conversion]]+Table1[[#This Row],[Date Ended Conversion]]</f>
        <v>83909.76870370371</v>
      </c>
      <c r="T1801" s="14">
        <f t="shared" si="57"/>
        <v>41954.884351851855</v>
      </c>
    </row>
    <row r="1802" spans="1:20" ht="72" hidden="1" x14ac:dyDescent="0.6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>(Table1[[#This Row],[pledged]]/Table1[[#This Row],[goal]])*100</f>
        <v>20.44963251188932</v>
      </c>
      <c r="P1802" s="9">
        <f>Table1[[#This Row],[pledged]]/Table1[[#This Row],[backers_count]]</f>
        <v>83.716814159292042</v>
      </c>
      <c r="Q1802" s="4" t="str">
        <f>MID(Table1[[#This Row],[Category and Sub-Category]],SEARCH("/", N1802) +1, 20)</f>
        <v>photobooks</v>
      </c>
      <c r="R1802" s="4" t="str">
        <f t="shared" si="56"/>
        <v>photography</v>
      </c>
      <c r="S1802" s="14">
        <f>Table1[[#This Row],[Date Ended Conversion]]+Table1[[#This Row],[Date Ended Conversion]]</f>
        <v>85307.212268518517</v>
      </c>
      <c r="T1802" s="14">
        <f t="shared" si="57"/>
        <v>42653.606134259258</v>
      </c>
    </row>
    <row r="1803" spans="1:20" ht="72" hidden="1" x14ac:dyDescent="0.6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>(Table1[[#This Row],[pledged]]/Table1[[#This Row],[goal]])*100</f>
        <v>13.852941176470587</v>
      </c>
      <c r="P1803" s="9">
        <f>Table1[[#This Row],[pledged]]/Table1[[#This Row],[backers_count]]</f>
        <v>63.648648648648646</v>
      </c>
      <c r="Q1803" s="4" t="str">
        <f>MID(Table1[[#This Row],[Category and Sub-Category]],SEARCH("/", N1803) +1, 20)</f>
        <v>photobooks</v>
      </c>
      <c r="R1803" s="4" t="str">
        <f t="shared" si="56"/>
        <v>photography</v>
      </c>
      <c r="S1803" s="14">
        <f>Table1[[#This Row],[Date Ended Conversion]]+Table1[[#This Row],[Date Ended Conversion]]</f>
        <v>84707.013888888891</v>
      </c>
      <c r="T1803" s="14">
        <f t="shared" si="57"/>
        <v>42353.506944444445</v>
      </c>
    </row>
    <row r="1804" spans="1:20" ht="54" hidden="1" x14ac:dyDescent="0.6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>(Table1[[#This Row],[pledged]]/Table1[[#This Row],[goal]])*100</f>
        <v>48.485714285714288</v>
      </c>
      <c r="P1804" s="9">
        <f>Table1[[#This Row],[pledged]]/Table1[[#This Row],[backers_count]]</f>
        <v>94.277777777777771</v>
      </c>
      <c r="Q1804" s="4" t="str">
        <f>MID(Table1[[#This Row],[Category and Sub-Category]],SEARCH("/", N1804) +1, 20)</f>
        <v>photobooks</v>
      </c>
      <c r="R1804" s="4" t="str">
        <f t="shared" si="56"/>
        <v>photography</v>
      </c>
      <c r="S1804" s="14">
        <f>Table1[[#This Row],[Date Ended Conversion]]+Table1[[#This Row],[Date Ended Conversion]]</f>
        <v>84365.83194444445</v>
      </c>
      <c r="T1804" s="14">
        <f t="shared" si="57"/>
        <v>42182.915972222225</v>
      </c>
    </row>
    <row r="1805" spans="1:20" ht="72" hidden="1" x14ac:dyDescent="0.6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>(Table1[[#This Row],[pledged]]/Table1[[#This Row],[goal]])*100</f>
        <v>30.8</v>
      </c>
      <c r="P1805" s="9">
        <f>Table1[[#This Row],[pledged]]/Table1[[#This Row],[backers_count]]</f>
        <v>71.86666666666666</v>
      </c>
      <c r="Q1805" s="4" t="str">
        <f>MID(Table1[[#This Row],[Category and Sub-Category]],SEARCH("/", N1805) +1, 20)</f>
        <v>photobooks</v>
      </c>
      <c r="R1805" s="4" t="str">
        <f t="shared" si="56"/>
        <v>photography</v>
      </c>
      <c r="S1805" s="14">
        <f>Table1[[#This Row],[Date Ended Conversion]]+Table1[[#This Row],[Date Ended Conversion]]</f>
        <v>84098.143101851863</v>
      </c>
      <c r="T1805" s="14">
        <f t="shared" si="57"/>
        <v>42049.071550925932</v>
      </c>
    </row>
    <row r="1806" spans="1:20" ht="72" hidden="1" x14ac:dyDescent="0.6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>(Table1[[#This Row],[pledged]]/Table1[[#This Row],[goal]])*100</f>
        <v>35.174193548387095</v>
      </c>
      <c r="P1806" s="9">
        <f>Table1[[#This Row],[pledged]]/Table1[[#This Row],[backers_count]]</f>
        <v>104.84615384615384</v>
      </c>
      <c r="Q1806" s="4" t="str">
        <f>MID(Table1[[#This Row],[Category and Sub-Category]],SEARCH("/", N1806) +1, 20)</f>
        <v>photobooks</v>
      </c>
      <c r="R1806" s="4" t="str">
        <f t="shared" si="56"/>
        <v>photography</v>
      </c>
      <c r="S1806" s="14">
        <f>Table1[[#This Row],[Date Ended Conversion]]+Table1[[#This Row],[Date Ended Conversion]]</f>
        <v>84645.439907407417</v>
      </c>
      <c r="T1806" s="14">
        <f t="shared" si="57"/>
        <v>42322.719953703709</v>
      </c>
    </row>
    <row r="1807" spans="1:20" ht="72" hidden="1" x14ac:dyDescent="0.6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>(Table1[[#This Row],[pledged]]/Table1[[#This Row],[goal]])*100</f>
        <v>36.404444444444444</v>
      </c>
      <c r="P1807" s="9">
        <f>Table1[[#This Row],[pledged]]/Table1[[#This Row],[backers_count]]</f>
        <v>67.139344262295083</v>
      </c>
      <c r="Q1807" s="4" t="str">
        <f>MID(Table1[[#This Row],[Category and Sub-Category]],SEARCH("/", N1807) +1, 20)</f>
        <v>photobooks</v>
      </c>
      <c r="R1807" s="4" t="str">
        <f t="shared" si="56"/>
        <v>photography</v>
      </c>
      <c r="S1807" s="14">
        <f>Table1[[#This Row],[Date Ended Conversion]]+Table1[[#This Row],[Date Ended Conversion]]</f>
        <v>84559.5</v>
      </c>
      <c r="T1807" s="14">
        <f t="shared" si="57"/>
        <v>42279.75</v>
      </c>
    </row>
    <row r="1808" spans="1:20" ht="72" hidden="1" x14ac:dyDescent="0.6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>(Table1[[#This Row],[pledged]]/Table1[[#This Row],[goal]])*100</f>
        <v>2.9550000000000001</v>
      </c>
      <c r="P1808" s="9">
        <f>Table1[[#This Row],[pledged]]/Table1[[#This Row],[backers_count]]</f>
        <v>73.875</v>
      </c>
      <c r="Q1808" s="4" t="str">
        <f>MID(Table1[[#This Row],[Category and Sub-Category]],SEARCH("/", N1808) +1, 20)</f>
        <v>photobooks</v>
      </c>
      <c r="R1808" s="4" t="str">
        <f t="shared" si="56"/>
        <v>photography</v>
      </c>
      <c r="S1808" s="14">
        <f>Table1[[#This Row],[Date Ended Conversion]]+Table1[[#This Row],[Date Ended Conversion]]</f>
        <v>83825.276597222226</v>
      </c>
      <c r="T1808" s="14">
        <f t="shared" si="57"/>
        <v>41912.638298611113</v>
      </c>
    </row>
    <row r="1809" spans="1:20" ht="36" hidden="1" x14ac:dyDescent="0.6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>(Table1[[#This Row],[pledged]]/Table1[[#This Row],[goal]])*100</f>
        <v>11.06</v>
      </c>
      <c r="P1809" s="9">
        <f>Table1[[#This Row],[pledged]]/Table1[[#This Row],[backers_count]]</f>
        <v>69.125</v>
      </c>
      <c r="Q1809" s="4" t="str">
        <f>MID(Table1[[#This Row],[Category and Sub-Category]],SEARCH("/", N1809) +1, 20)</f>
        <v>photobooks</v>
      </c>
      <c r="R1809" s="4" t="str">
        <f t="shared" si="56"/>
        <v>photography</v>
      </c>
      <c r="S1809" s="14">
        <f>Table1[[#This Row],[Date Ended Conversion]]+Table1[[#This Row],[Date Ended Conversion]]</f>
        <v>83820.136874999997</v>
      </c>
      <c r="T1809" s="14">
        <f t="shared" si="57"/>
        <v>41910.068437499998</v>
      </c>
    </row>
    <row r="1810" spans="1:20" ht="72" hidden="1" x14ac:dyDescent="0.6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>(Table1[[#This Row],[pledged]]/Table1[[#This Row],[goal]])*100</f>
        <v>41.407142857142858</v>
      </c>
      <c r="P1810" s="9">
        <f>Table1[[#This Row],[pledged]]/Table1[[#This Row],[backers_count]]</f>
        <v>120.77083333333333</v>
      </c>
      <c r="Q1810" s="4" t="str">
        <f>MID(Table1[[#This Row],[Category and Sub-Category]],SEARCH("/", N1810) +1, 20)</f>
        <v>photobooks</v>
      </c>
      <c r="R1810" s="4" t="str">
        <f t="shared" si="56"/>
        <v>photography</v>
      </c>
      <c r="S1810" s="14">
        <f>Table1[[#This Row],[Date Ended Conversion]]+Table1[[#This Row],[Date Ended Conversion]]</f>
        <v>85555.361805555556</v>
      </c>
      <c r="T1810" s="14">
        <f t="shared" si="57"/>
        <v>42777.680902777778</v>
      </c>
    </row>
    <row r="1811" spans="1:20" ht="72" hidden="1" x14ac:dyDescent="0.6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>(Table1[[#This Row],[pledged]]/Table1[[#This Row],[goal]])*100</f>
        <v>10.857142857142858</v>
      </c>
      <c r="P1811" s="9">
        <f>Table1[[#This Row],[pledged]]/Table1[[#This Row],[backers_count]]</f>
        <v>42.222222222222221</v>
      </c>
      <c r="Q1811" s="4" t="str">
        <f>MID(Table1[[#This Row],[Category and Sub-Category]],SEARCH("/", N1811) +1, 20)</f>
        <v>photobooks</v>
      </c>
      <c r="R1811" s="4" t="str">
        <f t="shared" si="56"/>
        <v>photography</v>
      </c>
      <c r="S1811" s="14">
        <f>Table1[[#This Row],[Date Ended Conversion]]+Table1[[#This Row],[Date Ended Conversion]]</f>
        <v>84129.815717592603</v>
      </c>
      <c r="T1811" s="14">
        <f t="shared" si="57"/>
        <v>42064.907858796301</v>
      </c>
    </row>
    <row r="1812" spans="1:20" ht="54" hidden="1" x14ac:dyDescent="0.6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>(Table1[[#This Row],[pledged]]/Table1[[#This Row],[goal]])*100</f>
        <v>3.3333333333333335</v>
      </c>
      <c r="P1812" s="9">
        <f>Table1[[#This Row],[pledged]]/Table1[[#This Row],[backers_count]]</f>
        <v>7.5</v>
      </c>
      <c r="Q1812" s="4" t="str">
        <f>MID(Table1[[#This Row],[Category and Sub-Category]],SEARCH("/", N1812) +1, 20)</f>
        <v>photobooks</v>
      </c>
      <c r="R1812" s="4" t="str">
        <f t="shared" si="56"/>
        <v>photography</v>
      </c>
      <c r="S1812" s="14">
        <f>Table1[[#This Row],[Date Ended Conversion]]+Table1[[#This Row],[Date Ended Conversion]]</f>
        <v>83745.8200462963</v>
      </c>
      <c r="T1812" s="14">
        <f t="shared" si="57"/>
        <v>41872.91002314815</v>
      </c>
    </row>
    <row r="1813" spans="1:20" ht="54" hidden="1" x14ac:dyDescent="0.6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>(Table1[[#This Row],[pledged]]/Table1[[#This Row],[goal]])*100</f>
        <v>7.407407407407407E-2</v>
      </c>
      <c r="P1813" s="9">
        <f>Table1[[#This Row],[pledged]]/Table1[[#This Row],[backers_count]]</f>
        <v>1.5384615384615385</v>
      </c>
      <c r="Q1813" s="4" t="str">
        <f>MID(Table1[[#This Row],[Category and Sub-Category]],SEARCH("/", N1813) +1, 20)</f>
        <v>photobooks</v>
      </c>
      <c r="R1813" s="4" t="str">
        <f t="shared" si="56"/>
        <v>photography</v>
      </c>
      <c r="S1813" s="14">
        <f>Table1[[#This Row],[Date Ended Conversion]]+Table1[[#This Row],[Date Ended Conversion]]</f>
        <v>83872.333333333328</v>
      </c>
      <c r="T1813" s="14">
        <f t="shared" si="57"/>
        <v>41936.166666666664</v>
      </c>
    </row>
    <row r="1814" spans="1:20" ht="72" hidden="1" x14ac:dyDescent="0.6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>(Table1[[#This Row],[pledged]]/Table1[[#This Row],[goal]])*100</f>
        <v>13.307692307692307</v>
      </c>
      <c r="P1814" s="9">
        <f>Table1[[#This Row],[pledged]]/Table1[[#This Row],[backers_count]]</f>
        <v>37.608695652173914</v>
      </c>
      <c r="Q1814" s="4" t="str">
        <f>MID(Table1[[#This Row],[Category and Sub-Category]],SEARCH("/", N1814) +1, 20)</f>
        <v>photobooks</v>
      </c>
      <c r="R1814" s="4" t="str">
        <f t="shared" si="56"/>
        <v>photography</v>
      </c>
      <c r="S1814" s="14">
        <f>Table1[[#This Row],[Date Ended Conversion]]+Table1[[#This Row],[Date Ended Conversion]]</f>
        <v>85108.637407407397</v>
      </c>
      <c r="T1814" s="14">
        <f t="shared" si="57"/>
        <v>42554.318703703699</v>
      </c>
    </row>
    <row r="1815" spans="1:20" ht="54" hidden="1" x14ac:dyDescent="0.6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>(Table1[[#This Row],[pledged]]/Table1[[#This Row],[goal]])*100</f>
        <v>0</v>
      </c>
      <c r="P1815" s="9" t="e">
        <f>Table1[[#This Row],[pledged]]/Table1[[#This Row],[backers_count]]</f>
        <v>#DIV/0!</v>
      </c>
      <c r="Q1815" s="4" t="str">
        <f>MID(Table1[[#This Row],[Category and Sub-Category]],SEARCH("/", N1815) +1, 20)</f>
        <v>photobooks</v>
      </c>
      <c r="R1815" s="4" t="str">
        <f t="shared" si="56"/>
        <v>photography</v>
      </c>
      <c r="S1815" s="14">
        <f>Table1[[#This Row],[Date Ended Conversion]]+Table1[[#This Row],[Date Ended Conversion]]</f>
        <v>83719.778055555551</v>
      </c>
      <c r="T1815" s="14">
        <f t="shared" si="57"/>
        <v>41859.889027777775</v>
      </c>
    </row>
    <row r="1816" spans="1:20" ht="72" hidden="1" x14ac:dyDescent="0.6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>(Table1[[#This Row],[pledged]]/Table1[[#This Row],[goal]])*100</f>
        <v>49.183333333333337</v>
      </c>
      <c r="P1816" s="9">
        <f>Table1[[#This Row],[pledged]]/Table1[[#This Row],[backers_count]]</f>
        <v>42.157142857142858</v>
      </c>
      <c r="Q1816" s="4" t="str">
        <f>MID(Table1[[#This Row],[Category and Sub-Category]],SEARCH("/", N1816) +1, 20)</f>
        <v>photobooks</v>
      </c>
      <c r="R1816" s="4" t="str">
        <f t="shared" si="56"/>
        <v>photography</v>
      </c>
      <c r="S1816" s="14">
        <f>Table1[[#This Row],[Date Ended Conversion]]+Table1[[#This Row],[Date Ended Conversion]]</f>
        <v>84126.628148148156</v>
      </c>
      <c r="T1816" s="14">
        <f t="shared" si="57"/>
        <v>42063.314074074078</v>
      </c>
    </row>
    <row r="1817" spans="1:20" ht="72" hidden="1" x14ac:dyDescent="0.6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>(Table1[[#This Row],[pledged]]/Table1[[#This Row],[goal]])*100</f>
        <v>0</v>
      </c>
      <c r="P1817" s="9" t="e">
        <f>Table1[[#This Row],[pledged]]/Table1[[#This Row],[backers_count]]</f>
        <v>#DIV/0!</v>
      </c>
      <c r="Q1817" s="4" t="str">
        <f>MID(Table1[[#This Row],[Category and Sub-Category]],SEARCH("/", N1817) +1, 20)</f>
        <v>photobooks</v>
      </c>
      <c r="R1817" s="4" t="str">
        <f t="shared" si="56"/>
        <v>photography</v>
      </c>
      <c r="S1817" s="14">
        <f>Table1[[#This Row],[Date Ended Conversion]]+Table1[[#This Row],[Date Ended Conversion]]</f>
        <v>84373.813356481493</v>
      </c>
      <c r="T1817" s="14">
        <f t="shared" si="57"/>
        <v>42186.906678240746</v>
      </c>
    </row>
    <row r="1818" spans="1:20" ht="54" hidden="1" x14ac:dyDescent="0.6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>(Table1[[#This Row],[pledged]]/Table1[[#This Row],[goal]])*100</f>
        <v>2.036</v>
      </c>
      <c r="P1818" s="9">
        <f>Table1[[#This Row],[pledged]]/Table1[[#This Row],[backers_count]]</f>
        <v>84.833333333333329</v>
      </c>
      <c r="Q1818" s="4" t="str">
        <f>MID(Table1[[#This Row],[Category and Sub-Category]],SEARCH("/", N1818) +1, 20)</f>
        <v>photobooks</v>
      </c>
      <c r="R1818" s="4" t="str">
        <f t="shared" si="56"/>
        <v>photography</v>
      </c>
      <c r="S1818" s="14">
        <f>Table1[[#This Row],[Date Ended Conversion]]+Table1[[#This Row],[Date Ended Conversion]]</f>
        <v>85153.583333333343</v>
      </c>
      <c r="T1818" s="14">
        <f t="shared" si="57"/>
        <v>42576.791666666672</v>
      </c>
    </row>
    <row r="1819" spans="1:20" ht="54" hidden="1" x14ac:dyDescent="0.6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>(Table1[[#This Row],[pledged]]/Table1[[#This Row],[goal]])*100</f>
        <v>52.327777777777776</v>
      </c>
      <c r="P1819" s="9">
        <f>Table1[[#This Row],[pledged]]/Table1[[#This Row],[backers_count]]</f>
        <v>94.19</v>
      </c>
      <c r="Q1819" s="4" t="str">
        <f>MID(Table1[[#This Row],[Category and Sub-Category]],SEARCH("/", N1819) +1, 20)</f>
        <v>photobooks</v>
      </c>
      <c r="R1819" s="4" t="str">
        <f t="shared" si="56"/>
        <v>photography</v>
      </c>
      <c r="S1819" s="14">
        <f>Table1[[#This Row],[Date Ended Conversion]]+Table1[[#This Row],[Date Ended Conversion]]</f>
        <v>85530.58194444445</v>
      </c>
      <c r="T1819" s="14">
        <f t="shared" si="57"/>
        <v>42765.290972222225</v>
      </c>
    </row>
    <row r="1820" spans="1:20" ht="54" hidden="1" x14ac:dyDescent="0.6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>(Table1[[#This Row],[pledged]]/Table1[[#This Row],[goal]])*100</f>
        <v>0</v>
      </c>
      <c r="P1820" s="9" t="e">
        <f>Table1[[#This Row],[pledged]]/Table1[[#This Row],[backers_count]]</f>
        <v>#DIV/0!</v>
      </c>
      <c r="Q1820" s="4" t="str">
        <f>MID(Table1[[#This Row],[Category and Sub-Category]],SEARCH("/", N1820) +1, 20)</f>
        <v>photobooks</v>
      </c>
      <c r="R1820" s="4" t="str">
        <f t="shared" si="56"/>
        <v>photography</v>
      </c>
      <c r="S1820" s="14">
        <f>Table1[[#This Row],[Date Ended Conversion]]+Table1[[#This Row],[Date Ended Conversion]]</f>
        <v>84194.385416666657</v>
      </c>
      <c r="T1820" s="14">
        <f t="shared" si="57"/>
        <v>42097.192708333328</v>
      </c>
    </row>
    <row r="1821" spans="1:20" ht="72" hidden="1" x14ac:dyDescent="0.6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>(Table1[[#This Row],[pledged]]/Table1[[#This Row],[goal]])*100</f>
        <v>2.083333333333333</v>
      </c>
      <c r="P1821" s="9">
        <f>Table1[[#This Row],[pledged]]/Table1[[#This Row],[backers_count]]</f>
        <v>6.25</v>
      </c>
      <c r="Q1821" s="4" t="str">
        <f>MID(Table1[[#This Row],[Category and Sub-Category]],SEARCH("/", N1821) +1, 20)</f>
        <v>photobooks</v>
      </c>
      <c r="R1821" s="4" t="str">
        <f t="shared" si="56"/>
        <v>photography</v>
      </c>
      <c r="S1821" s="14">
        <f>Table1[[#This Row],[Date Ended Conversion]]+Table1[[#This Row],[Date Ended Conversion]]</f>
        <v>83701.504537037035</v>
      </c>
      <c r="T1821" s="14">
        <f t="shared" si="57"/>
        <v>41850.752268518518</v>
      </c>
    </row>
    <row r="1822" spans="1:20" ht="90" hidden="1" x14ac:dyDescent="0.6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>(Table1[[#This Row],[pledged]]/Table1[[#This Row],[goal]])*100</f>
        <v>6.565384615384616</v>
      </c>
      <c r="P1822" s="9">
        <f>Table1[[#This Row],[pledged]]/Table1[[#This Row],[backers_count]]</f>
        <v>213.375</v>
      </c>
      <c r="Q1822" s="4" t="str">
        <f>MID(Table1[[#This Row],[Category and Sub-Category]],SEARCH("/", N1822) +1, 20)</f>
        <v>photobooks</v>
      </c>
      <c r="R1822" s="4" t="str">
        <f t="shared" si="56"/>
        <v>photography</v>
      </c>
      <c r="S1822" s="14">
        <f>Table1[[#This Row],[Date Ended Conversion]]+Table1[[#This Row],[Date Ended Conversion]]</f>
        <v>84190.085416666669</v>
      </c>
      <c r="T1822" s="14">
        <f t="shared" si="57"/>
        <v>42095.042708333334</v>
      </c>
    </row>
    <row r="1823" spans="1:20" ht="72" hidden="1" x14ac:dyDescent="0.6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>(Table1[[#This Row],[pledged]]/Table1[[#This Row],[goal]])*100</f>
        <v>134.88999999999999</v>
      </c>
      <c r="P1823" s="9">
        <f>Table1[[#This Row],[pledged]]/Table1[[#This Row],[backers_count]]</f>
        <v>59.162280701754383</v>
      </c>
      <c r="Q1823" s="4" t="str">
        <f>MID(Table1[[#This Row],[Category and Sub-Category]],SEARCH("/", N1823) +1, 20)</f>
        <v>rock</v>
      </c>
      <c r="R1823" s="4" t="str">
        <f t="shared" si="56"/>
        <v>music</v>
      </c>
      <c r="S1823" s="14">
        <f>Table1[[#This Row],[Date Ended Conversion]]+Table1[[#This Row],[Date Ended Conversion]]</f>
        <v>81942.638124999998</v>
      </c>
      <c r="T1823" s="14">
        <f t="shared" si="57"/>
        <v>40971.319062499999</v>
      </c>
    </row>
    <row r="1824" spans="1:20" ht="54" hidden="1" x14ac:dyDescent="0.6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>(Table1[[#This Row],[pledged]]/Table1[[#This Row],[goal]])*100</f>
        <v>100</v>
      </c>
      <c r="P1824" s="9">
        <f>Table1[[#This Row],[pledged]]/Table1[[#This Row],[backers_count]]</f>
        <v>27.272727272727273</v>
      </c>
      <c r="Q1824" s="4" t="str">
        <f>MID(Table1[[#This Row],[Category and Sub-Category]],SEARCH("/", N1824) +1, 20)</f>
        <v>rock</v>
      </c>
      <c r="R1824" s="4" t="str">
        <f t="shared" si="56"/>
        <v>music</v>
      </c>
      <c r="S1824" s="14">
        <f>Table1[[#This Row],[Date Ended Conversion]]+Table1[[#This Row],[Date Ended Conversion]]</f>
        <v>83341.584722222222</v>
      </c>
      <c r="T1824" s="14">
        <f t="shared" si="57"/>
        <v>41670.792361111111</v>
      </c>
    </row>
    <row r="1825" spans="1:20" ht="72" hidden="1" x14ac:dyDescent="0.6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>(Table1[[#This Row],[pledged]]/Table1[[#This Row],[goal]])*100</f>
        <v>115.85714285714286</v>
      </c>
      <c r="P1825" s="9">
        <f>Table1[[#This Row],[pledged]]/Table1[[#This Row],[backers_count]]</f>
        <v>24.575757575757574</v>
      </c>
      <c r="Q1825" s="4" t="str">
        <f>MID(Table1[[#This Row],[Category and Sub-Category]],SEARCH("/", N1825) +1, 20)</f>
        <v>rock</v>
      </c>
      <c r="R1825" s="4" t="str">
        <f t="shared" si="56"/>
        <v>music</v>
      </c>
      <c r="S1825" s="14">
        <f>Table1[[#This Row],[Date Ended Conversion]]+Table1[[#This Row],[Date Ended Conversion]]</f>
        <v>82413.369814814811</v>
      </c>
      <c r="T1825" s="14">
        <f t="shared" si="57"/>
        <v>41206.684907407405</v>
      </c>
    </row>
    <row r="1826" spans="1:20" ht="18" hidden="1" x14ac:dyDescent="0.6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>(Table1[[#This Row],[pledged]]/Table1[[#This Row],[goal]])*100</f>
        <v>100.06666666666666</v>
      </c>
      <c r="P1826" s="9">
        <f>Table1[[#This Row],[pledged]]/Table1[[#This Row],[backers_count]]</f>
        <v>75.05</v>
      </c>
      <c r="Q1826" s="4" t="str">
        <f>MID(Table1[[#This Row],[Category and Sub-Category]],SEARCH("/", N1826) +1, 20)</f>
        <v>rock</v>
      </c>
      <c r="R1826" s="4" t="str">
        <f t="shared" si="56"/>
        <v>music</v>
      </c>
      <c r="S1826" s="14">
        <f>Table1[[#This Row],[Date Ended Conversion]]+Table1[[#This Row],[Date Ended Conversion]]</f>
        <v>83294.177777777775</v>
      </c>
      <c r="T1826" s="14">
        <f t="shared" si="57"/>
        <v>41647.088888888888</v>
      </c>
    </row>
    <row r="1827" spans="1:20" ht="72" hidden="1" x14ac:dyDescent="0.6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>(Table1[[#This Row],[pledged]]/Table1[[#This Row],[goal]])*100</f>
        <v>105.05</v>
      </c>
      <c r="P1827" s="9">
        <f>Table1[[#This Row],[pledged]]/Table1[[#This Row],[backers_count]]</f>
        <v>42.02</v>
      </c>
      <c r="Q1827" s="4" t="str">
        <f>MID(Table1[[#This Row],[Category and Sub-Category]],SEARCH("/", N1827) +1, 20)</f>
        <v>rock</v>
      </c>
      <c r="R1827" s="4" t="str">
        <f t="shared" si="56"/>
        <v>music</v>
      </c>
      <c r="S1827" s="14">
        <f>Table1[[#This Row],[Date Ended Conversion]]+Table1[[#This Row],[Date Ended Conversion]]</f>
        <v>82933.669050925921</v>
      </c>
      <c r="T1827" s="14">
        <f t="shared" si="57"/>
        <v>41466.83452546296</v>
      </c>
    </row>
    <row r="1828" spans="1:20" ht="36" hidden="1" x14ac:dyDescent="0.6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>(Table1[[#This Row],[pledged]]/Table1[[#This Row],[goal]])*100</f>
        <v>101</v>
      </c>
      <c r="P1828" s="9">
        <f>Table1[[#This Row],[pledged]]/Table1[[#This Row],[backers_count]]</f>
        <v>53.157894736842103</v>
      </c>
      <c r="Q1828" s="4" t="str">
        <f>MID(Table1[[#This Row],[Category and Sub-Category]],SEARCH("/", N1828) +1, 20)</f>
        <v>rock</v>
      </c>
      <c r="R1828" s="4" t="str">
        <f t="shared" si="56"/>
        <v>music</v>
      </c>
      <c r="S1828" s="14">
        <f>Table1[[#This Row],[Date Ended Conversion]]+Table1[[#This Row],[Date Ended Conversion]]</f>
        <v>83375.847615740742</v>
      </c>
      <c r="T1828" s="14">
        <f t="shared" si="57"/>
        <v>41687.923807870371</v>
      </c>
    </row>
    <row r="1829" spans="1:20" ht="72" hidden="1" x14ac:dyDescent="0.6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>(Table1[[#This Row],[pledged]]/Table1[[#This Row],[goal]])*100</f>
        <v>100.66250000000001</v>
      </c>
      <c r="P1829" s="9">
        <f>Table1[[#This Row],[pledged]]/Table1[[#This Row],[backers_count]]</f>
        <v>83.885416666666671</v>
      </c>
      <c r="Q1829" s="4" t="str">
        <f>MID(Table1[[#This Row],[Category and Sub-Category]],SEARCH("/", N1829) +1, 20)</f>
        <v>rock</v>
      </c>
      <c r="R1829" s="4" t="str">
        <f t="shared" si="56"/>
        <v>music</v>
      </c>
      <c r="S1829" s="14">
        <f>Table1[[#This Row],[Date Ended Conversion]]+Table1[[#This Row],[Date Ended Conversion]]</f>
        <v>81210.651874999996</v>
      </c>
      <c r="T1829" s="14">
        <f t="shared" si="57"/>
        <v>40605.325937499998</v>
      </c>
    </row>
    <row r="1830" spans="1:20" ht="72" hidden="1" x14ac:dyDescent="0.6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>(Table1[[#This Row],[pledged]]/Table1[[#This Row],[goal]])*100</f>
        <v>100.16000000000001</v>
      </c>
      <c r="P1830" s="9">
        <f>Table1[[#This Row],[pledged]]/Table1[[#This Row],[backers_count]]</f>
        <v>417.33333333333331</v>
      </c>
      <c r="Q1830" s="4" t="str">
        <f>MID(Table1[[#This Row],[Category and Sub-Category]],SEARCH("/", N1830) +1, 20)</f>
        <v>rock</v>
      </c>
      <c r="R1830" s="4" t="str">
        <f t="shared" si="56"/>
        <v>music</v>
      </c>
      <c r="S1830" s="14">
        <f>Table1[[#This Row],[Date Ended Conversion]]+Table1[[#This Row],[Date Ended Conversion]]</f>
        <v>83537.833333333328</v>
      </c>
      <c r="T1830" s="14">
        <f t="shared" si="57"/>
        <v>41768.916666666664</v>
      </c>
    </row>
    <row r="1831" spans="1:20" ht="54" hidden="1" x14ac:dyDescent="0.6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>(Table1[[#This Row],[pledged]]/Table1[[#This Row],[goal]])*100</f>
        <v>166.68333333333334</v>
      </c>
      <c r="P1831" s="9">
        <f>Table1[[#This Row],[pledged]]/Table1[[#This Row],[backers_count]]</f>
        <v>75.765151515151516</v>
      </c>
      <c r="Q1831" s="4" t="str">
        <f>MID(Table1[[#This Row],[Category and Sub-Category]],SEARCH("/", N1831) +1, 20)</f>
        <v>rock</v>
      </c>
      <c r="R1831" s="4" t="str">
        <f t="shared" si="56"/>
        <v>music</v>
      </c>
      <c r="S1831" s="14">
        <f>Table1[[#This Row],[Date Ended Conversion]]+Table1[[#This Row],[Date Ended Conversion]]</f>
        <v>81129.833333333328</v>
      </c>
      <c r="T1831" s="14">
        <f t="shared" si="57"/>
        <v>40564.916666666664</v>
      </c>
    </row>
    <row r="1832" spans="1:20" ht="72" hidden="1" x14ac:dyDescent="0.6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>(Table1[[#This Row],[pledged]]/Table1[[#This Row],[goal]])*100</f>
        <v>101.53333333333335</v>
      </c>
      <c r="P1832" s="9">
        <f>Table1[[#This Row],[pledged]]/Table1[[#This Row],[backers_count]]</f>
        <v>67.389380530973455</v>
      </c>
      <c r="Q1832" s="4" t="str">
        <f>MID(Table1[[#This Row],[Category and Sub-Category]],SEARCH("/", N1832) +1, 20)</f>
        <v>rock</v>
      </c>
      <c r="R1832" s="4" t="str">
        <f t="shared" si="56"/>
        <v>music</v>
      </c>
      <c r="S1832" s="14">
        <f>Table1[[#This Row],[Date Ended Conversion]]+Table1[[#This Row],[Date Ended Conversion]]</f>
        <v>83389.368217592593</v>
      </c>
      <c r="T1832" s="14">
        <f t="shared" si="57"/>
        <v>41694.684108796297</v>
      </c>
    </row>
    <row r="1833" spans="1:20" ht="72" hidden="1" x14ac:dyDescent="0.6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>(Table1[[#This Row],[pledged]]/Table1[[#This Row],[goal]])*100</f>
        <v>103</v>
      </c>
      <c r="P1833" s="9">
        <f>Table1[[#This Row],[pledged]]/Table1[[#This Row],[backers_count]]</f>
        <v>73.571428571428569</v>
      </c>
      <c r="Q1833" s="4" t="str">
        <f>MID(Table1[[#This Row],[Category and Sub-Category]],SEARCH("/", N1833) +1, 20)</f>
        <v>rock</v>
      </c>
      <c r="R1833" s="4" t="str">
        <f t="shared" si="56"/>
        <v>music</v>
      </c>
      <c r="S1833" s="14">
        <f>Table1[[#This Row],[Date Ended Conversion]]+Table1[[#This Row],[Date Ended Conversion]]</f>
        <v>82083.99219907407</v>
      </c>
      <c r="T1833" s="14">
        <f t="shared" si="57"/>
        <v>41041.996099537035</v>
      </c>
    </row>
    <row r="1834" spans="1:20" ht="72" hidden="1" x14ac:dyDescent="0.6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>(Table1[[#This Row],[pledged]]/Table1[[#This Row],[goal]])*100</f>
        <v>142.85714285714286</v>
      </c>
      <c r="P1834" s="9">
        <f>Table1[[#This Row],[pledged]]/Table1[[#This Row],[backers_count]]</f>
        <v>25</v>
      </c>
      <c r="Q1834" s="4" t="str">
        <f>MID(Table1[[#This Row],[Category and Sub-Category]],SEARCH("/", N1834) +1, 20)</f>
        <v>rock</v>
      </c>
      <c r="R1834" s="4" t="str">
        <f t="shared" si="56"/>
        <v>music</v>
      </c>
      <c r="S1834" s="14">
        <f>Table1[[#This Row],[Date Ended Conversion]]+Table1[[#This Row],[Date Ended Conversion]]</f>
        <v>81213.079328703709</v>
      </c>
      <c r="T1834" s="14">
        <f t="shared" si="57"/>
        <v>40606.539664351854</v>
      </c>
    </row>
    <row r="1835" spans="1:20" ht="72" hidden="1" x14ac:dyDescent="0.6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>(Table1[[#This Row],[pledged]]/Table1[[#This Row],[goal]])*100</f>
        <v>262.5</v>
      </c>
      <c r="P1835" s="9">
        <f>Table1[[#This Row],[pledged]]/Table1[[#This Row],[backers_count]]</f>
        <v>42</v>
      </c>
      <c r="Q1835" s="4" t="str">
        <f>MID(Table1[[#This Row],[Category and Sub-Category]],SEARCH("/", N1835) +1, 20)</f>
        <v>rock</v>
      </c>
      <c r="R1835" s="4" t="str">
        <f t="shared" si="56"/>
        <v>music</v>
      </c>
      <c r="S1835" s="14">
        <f>Table1[[#This Row],[Date Ended Conversion]]+Table1[[#This Row],[Date Ended Conversion]]</f>
        <v>82670.665277777778</v>
      </c>
      <c r="T1835" s="14">
        <f t="shared" si="57"/>
        <v>41335.332638888889</v>
      </c>
    </row>
    <row r="1836" spans="1:20" ht="36" hidden="1" x14ac:dyDescent="0.6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>(Table1[[#This Row],[pledged]]/Table1[[#This Row],[goal]])*100</f>
        <v>118.05000000000001</v>
      </c>
      <c r="P1836" s="9">
        <f>Table1[[#This Row],[pledged]]/Table1[[#This Row],[backers_count]]</f>
        <v>131.16666666666666</v>
      </c>
      <c r="Q1836" s="4" t="str">
        <f>MID(Table1[[#This Row],[Category and Sub-Category]],SEARCH("/", N1836) +1, 20)</f>
        <v>rock</v>
      </c>
      <c r="R1836" s="4" t="str">
        <f t="shared" si="56"/>
        <v>music</v>
      </c>
      <c r="S1836" s="14">
        <f>Table1[[#This Row],[Date Ended Conversion]]+Table1[[#This Row],[Date Ended Conversion]]</f>
        <v>84057.928125000006</v>
      </c>
      <c r="T1836" s="14">
        <f t="shared" si="57"/>
        <v>42028.964062500003</v>
      </c>
    </row>
    <row r="1837" spans="1:20" ht="108" hidden="1" x14ac:dyDescent="0.6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>(Table1[[#This Row],[pledged]]/Table1[[#This Row],[goal]])*100</f>
        <v>104</v>
      </c>
      <c r="P1837" s="9">
        <f>Table1[[#This Row],[pledged]]/Table1[[#This Row],[backers_count]]</f>
        <v>47.272727272727273</v>
      </c>
      <c r="Q1837" s="4" t="str">
        <f>MID(Table1[[#This Row],[Category and Sub-Category]],SEARCH("/", N1837) +1, 20)</f>
        <v>rock</v>
      </c>
      <c r="R1837" s="4" t="str">
        <f t="shared" si="56"/>
        <v>music</v>
      </c>
      <c r="S1837" s="14">
        <f>Table1[[#This Row],[Date Ended Conversion]]+Table1[[#This Row],[Date Ended Conversion]]</f>
        <v>84921.321087962962</v>
      </c>
      <c r="T1837" s="14">
        <f t="shared" si="57"/>
        <v>42460.660543981481</v>
      </c>
    </row>
    <row r="1838" spans="1:20" ht="36" hidden="1" x14ac:dyDescent="0.6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>(Table1[[#This Row],[pledged]]/Table1[[#This Row],[goal]])*100</f>
        <v>200.34</v>
      </c>
      <c r="P1838" s="9">
        <f>Table1[[#This Row],[pledged]]/Table1[[#This Row],[backers_count]]</f>
        <v>182.12727272727273</v>
      </c>
      <c r="Q1838" s="4" t="str">
        <f>MID(Table1[[#This Row],[Category and Sub-Category]],SEARCH("/", N1838) +1, 20)</f>
        <v>rock</v>
      </c>
      <c r="R1838" s="4" t="str">
        <f t="shared" si="56"/>
        <v>music</v>
      </c>
      <c r="S1838" s="14">
        <f>Table1[[#This Row],[Date Ended Conversion]]+Table1[[#This Row],[Date Ended Conversion]]</f>
        <v>82645.618726851855</v>
      </c>
      <c r="T1838" s="14">
        <f t="shared" si="57"/>
        <v>41322.809363425928</v>
      </c>
    </row>
    <row r="1839" spans="1:20" ht="72" hidden="1" x14ac:dyDescent="0.6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>(Table1[[#This Row],[pledged]]/Table1[[#This Row],[goal]])*100</f>
        <v>306.83333333333331</v>
      </c>
      <c r="P1839" s="9">
        <f>Table1[[#This Row],[pledged]]/Table1[[#This Row],[backers_count]]</f>
        <v>61.366666666666667</v>
      </c>
      <c r="Q1839" s="4" t="str">
        <f>MID(Table1[[#This Row],[Category and Sub-Category]],SEARCH("/", N1839) +1, 20)</f>
        <v>rock</v>
      </c>
      <c r="R1839" s="4" t="str">
        <f t="shared" si="56"/>
        <v>music</v>
      </c>
      <c r="S1839" s="14">
        <f>Table1[[#This Row],[Date Ended Conversion]]+Table1[[#This Row],[Date Ended Conversion]]</f>
        <v>81972.012384259258</v>
      </c>
      <c r="T1839" s="14">
        <f t="shared" si="57"/>
        <v>40986.006192129629</v>
      </c>
    </row>
    <row r="1840" spans="1:20" ht="72" hidden="1" x14ac:dyDescent="0.6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>(Table1[[#This Row],[pledged]]/Table1[[#This Row],[goal]])*100</f>
        <v>100.149</v>
      </c>
      <c r="P1840" s="9">
        <f>Table1[[#This Row],[pledged]]/Table1[[#This Row],[backers_count]]</f>
        <v>35.767499999999998</v>
      </c>
      <c r="Q1840" s="4" t="str">
        <f>MID(Table1[[#This Row],[Category and Sub-Category]],SEARCH("/", N1840) +1, 20)</f>
        <v>rock</v>
      </c>
      <c r="R1840" s="4" t="str">
        <f t="shared" si="56"/>
        <v>music</v>
      </c>
      <c r="S1840" s="14">
        <f>Table1[[#This Row],[Date Ended Conversion]]+Table1[[#This Row],[Date Ended Conversion]]</f>
        <v>81634.25</v>
      </c>
      <c r="T1840" s="14">
        <f t="shared" si="57"/>
        <v>40817.125</v>
      </c>
    </row>
    <row r="1841" spans="1:20" ht="72" hidden="1" x14ac:dyDescent="0.6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>(Table1[[#This Row],[pledged]]/Table1[[#This Row],[goal]])*100</f>
        <v>205.29999999999998</v>
      </c>
      <c r="P1841" s="9">
        <f>Table1[[#This Row],[pledged]]/Table1[[#This Row],[backers_count]]</f>
        <v>45.62222222222222</v>
      </c>
      <c r="Q1841" s="4" t="str">
        <f>MID(Table1[[#This Row],[Category and Sub-Category]],SEARCH("/", N1841) +1, 20)</f>
        <v>rock</v>
      </c>
      <c r="R1841" s="4" t="str">
        <f t="shared" si="56"/>
        <v>music</v>
      </c>
      <c r="S1841" s="14">
        <f>Table1[[#This Row],[Date Ended Conversion]]+Table1[[#This Row],[Date Ended Conversion]]</f>
        <v>85289.444027777776</v>
      </c>
      <c r="T1841" s="14">
        <f t="shared" si="57"/>
        <v>42644.722013888888</v>
      </c>
    </row>
    <row r="1842" spans="1:20" ht="72" hidden="1" x14ac:dyDescent="0.6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>(Table1[[#This Row],[pledged]]/Table1[[#This Row],[goal]])*100</f>
        <v>108.88888888888889</v>
      </c>
      <c r="P1842" s="9">
        <f>Table1[[#This Row],[pledged]]/Table1[[#This Row],[backers_count]]</f>
        <v>75.384615384615387</v>
      </c>
      <c r="Q1842" s="4" t="str">
        <f>MID(Table1[[#This Row],[Category and Sub-Category]],SEARCH("/", N1842) +1, 20)</f>
        <v>rock</v>
      </c>
      <c r="R1842" s="4" t="str">
        <f t="shared" si="56"/>
        <v>music</v>
      </c>
      <c r="S1842" s="14">
        <f>Table1[[#This Row],[Date Ended Conversion]]+Table1[[#This Row],[Date Ended Conversion]]</f>
        <v>82802.415277777778</v>
      </c>
      <c r="T1842" s="14">
        <f t="shared" si="57"/>
        <v>41401.207638888889</v>
      </c>
    </row>
    <row r="1843" spans="1:20" ht="54" hidden="1" x14ac:dyDescent="0.6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>(Table1[[#This Row],[pledged]]/Table1[[#This Row],[goal]])*100</f>
        <v>101.75</v>
      </c>
      <c r="P1843" s="9">
        <f>Table1[[#This Row],[pledged]]/Table1[[#This Row],[backers_count]]</f>
        <v>50.875</v>
      </c>
      <c r="Q1843" s="4" t="str">
        <f>MID(Table1[[#This Row],[Category and Sub-Category]],SEARCH("/", N1843) +1, 20)</f>
        <v>rock</v>
      </c>
      <c r="R1843" s="4" t="str">
        <f t="shared" si="56"/>
        <v>music</v>
      </c>
      <c r="S1843" s="14">
        <f>Table1[[#This Row],[Date Ended Conversion]]+Table1[[#This Row],[Date Ended Conversion]]</f>
        <v>83558.415277777778</v>
      </c>
      <c r="T1843" s="14">
        <f t="shared" si="57"/>
        <v>41779.207638888889</v>
      </c>
    </row>
    <row r="1844" spans="1:20" ht="72" hidden="1" x14ac:dyDescent="0.6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>(Table1[[#This Row],[pledged]]/Table1[[#This Row],[goal]])*100</f>
        <v>125.25</v>
      </c>
      <c r="P1844" s="9">
        <f>Table1[[#This Row],[pledged]]/Table1[[#This Row],[backers_count]]</f>
        <v>119.28571428571429</v>
      </c>
      <c r="Q1844" s="4" t="str">
        <f>MID(Table1[[#This Row],[Category and Sub-Category]],SEARCH("/", N1844) +1, 20)</f>
        <v>rock</v>
      </c>
      <c r="R1844" s="4" t="str">
        <f t="shared" si="56"/>
        <v>music</v>
      </c>
      <c r="S1844" s="14">
        <f>Table1[[#This Row],[Date Ended Conversion]]+Table1[[#This Row],[Date Ended Conversion]]</f>
        <v>84130.498611111107</v>
      </c>
      <c r="T1844" s="14">
        <f t="shared" si="57"/>
        <v>42065.249305555553</v>
      </c>
    </row>
    <row r="1845" spans="1:20" ht="72" hidden="1" x14ac:dyDescent="0.6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>(Table1[[#This Row],[pledged]]/Table1[[#This Row],[goal]])*100</f>
        <v>124.0061</v>
      </c>
      <c r="P1845" s="9">
        <f>Table1[[#This Row],[pledged]]/Table1[[#This Row],[backers_count]]</f>
        <v>92.541865671641801</v>
      </c>
      <c r="Q1845" s="4" t="str">
        <f>MID(Table1[[#This Row],[Category and Sub-Category]],SEARCH("/", N1845) +1, 20)</f>
        <v>rock</v>
      </c>
      <c r="R1845" s="4" t="str">
        <f t="shared" si="56"/>
        <v>music</v>
      </c>
      <c r="S1845" s="14">
        <f>Table1[[#This Row],[Date Ended Conversion]]+Table1[[#This Row],[Date Ended Conversion]]</f>
        <v>81189.989675925928</v>
      </c>
      <c r="T1845" s="14">
        <f t="shared" si="57"/>
        <v>40594.994837962964</v>
      </c>
    </row>
    <row r="1846" spans="1:20" ht="72" hidden="1" x14ac:dyDescent="0.6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>(Table1[[#This Row],[pledged]]/Table1[[#This Row],[goal]])*100</f>
        <v>101.4</v>
      </c>
      <c r="P1846" s="9">
        <f>Table1[[#This Row],[pledged]]/Table1[[#This Row],[backers_count]]</f>
        <v>76.05</v>
      </c>
      <c r="Q1846" s="4" t="str">
        <f>MID(Table1[[#This Row],[Category and Sub-Category]],SEARCH("/", N1846) +1, 20)</f>
        <v>rock</v>
      </c>
      <c r="R1846" s="4" t="str">
        <f t="shared" si="56"/>
        <v>music</v>
      </c>
      <c r="S1846" s="14">
        <f>Table1[[#This Row],[Date Ended Conversion]]+Table1[[#This Row],[Date Ended Conversion]]</f>
        <v>81410.25</v>
      </c>
      <c r="T1846" s="14">
        <f t="shared" si="57"/>
        <v>40705.125</v>
      </c>
    </row>
    <row r="1847" spans="1:20" ht="126" hidden="1" x14ac:dyDescent="0.6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>(Table1[[#This Row],[pledged]]/Table1[[#This Row],[goal]])*100</f>
        <v>100</v>
      </c>
      <c r="P1847" s="9">
        <f>Table1[[#This Row],[pledged]]/Table1[[#This Row],[backers_count]]</f>
        <v>52.631578947368418</v>
      </c>
      <c r="Q1847" s="4" t="str">
        <f>MID(Table1[[#This Row],[Category and Sub-Category]],SEARCH("/", N1847) +1, 20)</f>
        <v>rock</v>
      </c>
      <c r="R1847" s="4" t="str">
        <f t="shared" si="56"/>
        <v>music</v>
      </c>
      <c r="S1847" s="14">
        <f>Table1[[#This Row],[Date Ended Conversion]]+Table1[[#This Row],[Date Ended Conversion]]</f>
        <v>85076.409722222219</v>
      </c>
      <c r="T1847" s="14">
        <f t="shared" si="57"/>
        <v>42538.204861111109</v>
      </c>
    </row>
    <row r="1848" spans="1:20" ht="72" hidden="1" x14ac:dyDescent="0.6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>(Table1[[#This Row],[pledged]]/Table1[[#This Row],[goal]])*100</f>
        <v>137.92666666666668</v>
      </c>
      <c r="P1848" s="9">
        <f>Table1[[#This Row],[pledged]]/Table1[[#This Row],[backers_count]]</f>
        <v>98.990430622009569</v>
      </c>
      <c r="Q1848" s="4" t="str">
        <f>MID(Table1[[#This Row],[Category and Sub-Category]],SEARCH("/", N1848) +1, 20)</f>
        <v>rock</v>
      </c>
      <c r="R1848" s="4" t="str">
        <f t="shared" si="56"/>
        <v>music</v>
      </c>
      <c r="S1848" s="14">
        <f>Table1[[#This Row],[Date Ended Conversion]]+Table1[[#This Row],[Date Ended Conversion]]</f>
        <v>82517.300393518526</v>
      </c>
      <c r="T1848" s="14">
        <f t="shared" si="57"/>
        <v>41258.650196759263</v>
      </c>
    </row>
    <row r="1849" spans="1:20" ht="72" hidden="1" x14ac:dyDescent="0.6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>(Table1[[#This Row],[pledged]]/Table1[[#This Row],[goal]])*100</f>
        <v>120.88000000000001</v>
      </c>
      <c r="P1849" s="9">
        <f>Table1[[#This Row],[pledged]]/Table1[[#This Row],[backers_count]]</f>
        <v>79.526315789473685</v>
      </c>
      <c r="Q1849" s="4" t="str">
        <f>MID(Table1[[#This Row],[Category and Sub-Category]],SEARCH("/", N1849) +1, 20)</f>
        <v>rock</v>
      </c>
      <c r="R1849" s="4" t="str">
        <f t="shared" si="56"/>
        <v>music</v>
      </c>
      <c r="S1849" s="14">
        <f>Table1[[#This Row],[Date Ended Conversion]]+Table1[[#This Row],[Date Ended Conversion]]</f>
        <v>84230.472962962958</v>
      </c>
      <c r="T1849" s="14">
        <f t="shared" si="57"/>
        <v>42115.236481481479</v>
      </c>
    </row>
    <row r="1850" spans="1:20" ht="72" hidden="1" x14ac:dyDescent="0.6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>(Table1[[#This Row],[pledged]]/Table1[[#This Row],[goal]])*100</f>
        <v>107.36666666666667</v>
      </c>
      <c r="P1850" s="9">
        <f>Table1[[#This Row],[pledged]]/Table1[[#This Row],[backers_count]]</f>
        <v>134.20833333333334</v>
      </c>
      <c r="Q1850" s="4" t="str">
        <f>MID(Table1[[#This Row],[Category and Sub-Category]],SEARCH("/", N1850) +1, 20)</f>
        <v>rock</v>
      </c>
      <c r="R1850" s="4" t="str">
        <f t="shared" si="56"/>
        <v>music</v>
      </c>
      <c r="S1850" s="14">
        <f>Table1[[#This Row],[Date Ended Conversion]]+Table1[[#This Row],[Date Ended Conversion]]</f>
        <v>81510.58194444445</v>
      </c>
      <c r="T1850" s="14">
        <f t="shared" si="57"/>
        <v>40755.290972222225</v>
      </c>
    </row>
    <row r="1851" spans="1:20" ht="54" hidden="1" x14ac:dyDescent="0.6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>(Table1[[#This Row],[pledged]]/Table1[[#This Row],[goal]])*100</f>
        <v>100.33333333333334</v>
      </c>
      <c r="P1851" s="9">
        <f>Table1[[#This Row],[pledged]]/Table1[[#This Row],[backers_count]]</f>
        <v>37.625</v>
      </c>
      <c r="Q1851" s="4" t="str">
        <f>MID(Table1[[#This Row],[Category and Sub-Category]],SEARCH("/", N1851) +1, 20)</f>
        <v>rock</v>
      </c>
      <c r="R1851" s="4" t="str">
        <f t="shared" si="56"/>
        <v>music</v>
      </c>
      <c r="S1851" s="14">
        <f>Table1[[#This Row],[Date Ended Conversion]]+Table1[[#This Row],[Date Ended Conversion]]</f>
        <v>82399.691180555557</v>
      </c>
      <c r="T1851" s="14">
        <f t="shared" si="57"/>
        <v>41199.845590277779</v>
      </c>
    </row>
    <row r="1852" spans="1:20" ht="72" hidden="1" x14ac:dyDescent="0.6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>(Table1[[#This Row],[pledged]]/Table1[[#This Row],[goal]])*100</f>
        <v>101.52222222222223</v>
      </c>
      <c r="P1852" s="9">
        <f>Table1[[#This Row],[pledged]]/Table1[[#This Row],[backers_count]]</f>
        <v>51.044692737430168</v>
      </c>
      <c r="Q1852" s="4" t="str">
        <f>MID(Table1[[#This Row],[Category and Sub-Category]],SEARCH("/", N1852) +1, 20)</f>
        <v>rock</v>
      </c>
      <c r="R1852" s="4" t="str">
        <f t="shared" si="56"/>
        <v>music</v>
      </c>
      <c r="S1852" s="14">
        <f>Table1[[#This Row],[Date Ended Conversion]]+Table1[[#This Row],[Date Ended Conversion]]</f>
        <v>83661.918981481489</v>
      </c>
      <c r="T1852" s="14">
        <f t="shared" si="57"/>
        <v>41830.959490740745</v>
      </c>
    </row>
    <row r="1853" spans="1:20" ht="72" hidden="1" x14ac:dyDescent="0.6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>(Table1[[#This Row],[pledged]]/Table1[[#This Row],[goal]])*100</f>
        <v>100.07692307692308</v>
      </c>
      <c r="P1853" s="9">
        <f>Table1[[#This Row],[pledged]]/Table1[[#This Row],[backers_count]]</f>
        <v>50.03846153846154</v>
      </c>
      <c r="Q1853" s="4" t="str">
        <f>MID(Table1[[#This Row],[Category and Sub-Category]],SEARCH("/", N1853) +1, 20)</f>
        <v>rock</v>
      </c>
      <c r="R1853" s="4" t="str">
        <f t="shared" si="56"/>
        <v>music</v>
      </c>
      <c r="S1853" s="14">
        <f>Table1[[#This Row],[Date Ended Conversion]]+Table1[[#This Row],[Date Ended Conversion]]</f>
        <v>83696.083333333328</v>
      </c>
      <c r="T1853" s="14">
        <f t="shared" si="57"/>
        <v>41848.041666666664</v>
      </c>
    </row>
    <row r="1854" spans="1:20" ht="72" hidden="1" x14ac:dyDescent="0.6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>(Table1[[#This Row],[pledged]]/Table1[[#This Row],[goal]])*100</f>
        <v>116.96666666666667</v>
      </c>
      <c r="P1854" s="9">
        <f>Table1[[#This Row],[pledged]]/Table1[[#This Row],[backers_count]]</f>
        <v>133.93129770992365</v>
      </c>
      <c r="Q1854" s="4" t="str">
        <f>MID(Table1[[#This Row],[Category and Sub-Category]],SEARCH("/", N1854) +1, 20)</f>
        <v>rock</v>
      </c>
      <c r="R1854" s="4" t="str">
        <f t="shared" si="56"/>
        <v>music</v>
      </c>
      <c r="S1854" s="14">
        <f>Table1[[#This Row],[Date Ended Conversion]]+Table1[[#This Row],[Date Ended Conversion]]</f>
        <v>84238</v>
      </c>
      <c r="T1854" s="14">
        <f t="shared" si="57"/>
        <v>42119</v>
      </c>
    </row>
    <row r="1855" spans="1:20" ht="72" hidden="1" x14ac:dyDescent="0.6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>(Table1[[#This Row],[pledged]]/Table1[[#This Row],[goal]])*100</f>
        <v>101.875</v>
      </c>
      <c r="P1855" s="9">
        <f>Table1[[#This Row],[pledged]]/Table1[[#This Row],[backers_count]]</f>
        <v>58.214285714285715</v>
      </c>
      <c r="Q1855" s="4" t="str">
        <f>MID(Table1[[#This Row],[Category and Sub-Category]],SEARCH("/", N1855) +1, 20)</f>
        <v>rock</v>
      </c>
      <c r="R1855" s="4" t="str">
        <f t="shared" si="56"/>
        <v>music</v>
      </c>
      <c r="S1855" s="14">
        <f>Table1[[#This Row],[Date Ended Conversion]]+Table1[[#This Row],[Date Ended Conversion]]</f>
        <v>82454.204097222217</v>
      </c>
      <c r="T1855" s="14">
        <f t="shared" si="57"/>
        <v>41227.102048611108</v>
      </c>
    </row>
    <row r="1856" spans="1:20" ht="72" hidden="1" x14ac:dyDescent="0.6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>(Table1[[#This Row],[pledged]]/Table1[[#This Row],[goal]])*100</f>
        <v>102.12366666666665</v>
      </c>
      <c r="P1856" s="9">
        <f>Table1[[#This Row],[pledged]]/Table1[[#This Row],[backers_count]]</f>
        <v>88.037643678160919</v>
      </c>
      <c r="Q1856" s="4" t="str">
        <f>MID(Table1[[#This Row],[Category and Sub-Category]],SEARCH("/", N1856) +1, 20)</f>
        <v>rock</v>
      </c>
      <c r="R1856" s="4" t="str">
        <f t="shared" si="56"/>
        <v>music</v>
      </c>
      <c r="S1856" s="14">
        <f>Table1[[#This Row],[Date Ended Conversion]]+Table1[[#This Row],[Date Ended Conversion]]</f>
        <v>82836.042523148149</v>
      </c>
      <c r="T1856" s="14">
        <f t="shared" si="57"/>
        <v>41418.021261574075</v>
      </c>
    </row>
    <row r="1857" spans="1:20" ht="72" hidden="1" x14ac:dyDescent="0.6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>(Table1[[#This Row],[pledged]]/Table1[[#This Row],[goal]])*100</f>
        <v>154.05897142857143</v>
      </c>
      <c r="P1857" s="9">
        <f>Table1[[#This Row],[pledged]]/Table1[[#This Row],[backers_count]]</f>
        <v>70.576753926701571</v>
      </c>
      <c r="Q1857" s="4" t="str">
        <f>MID(Table1[[#This Row],[Category and Sub-Category]],SEARCH("/", N1857) +1, 20)</f>
        <v>rock</v>
      </c>
      <c r="R1857" s="4" t="str">
        <f t="shared" si="56"/>
        <v>music</v>
      </c>
      <c r="S1857" s="14">
        <f>Table1[[#This Row],[Date Ended Conversion]]+Table1[[#This Row],[Date Ended Conversion]]</f>
        <v>83291.077314814815</v>
      </c>
      <c r="T1857" s="14">
        <f t="shared" si="57"/>
        <v>41645.538657407407</v>
      </c>
    </row>
    <row r="1858" spans="1:20" ht="72" hidden="1" x14ac:dyDescent="0.6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>(Table1[[#This Row],[pledged]]/Table1[[#This Row],[goal]])*100</f>
        <v>101.25</v>
      </c>
      <c r="P1858" s="9">
        <f>Table1[[#This Row],[pledged]]/Table1[[#This Row],[backers_count]]</f>
        <v>53.289473684210527</v>
      </c>
      <c r="Q1858" s="4" t="str">
        <f>MID(Table1[[#This Row],[Category and Sub-Category]],SEARCH("/", N1858) +1, 20)</f>
        <v>rock</v>
      </c>
      <c r="R1858" s="4" t="str">
        <f t="shared" ref="R1858:R1921" si="58">LEFT(N1858,FIND("/",N1858,1)-1)</f>
        <v>music</v>
      </c>
      <c r="S1858" s="14">
        <f>Table1[[#This Row],[Date Ended Conversion]]+Table1[[#This Row],[Date Ended Conversion]]</f>
        <v>83677.709999999992</v>
      </c>
      <c r="T1858" s="14">
        <f t="shared" ref="T1858:T1921" si="59">(((I1858/60)/60)/24)+DATE(1970,1,1)</f>
        <v>41838.854999999996</v>
      </c>
    </row>
    <row r="1859" spans="1:20" ht="72" hidden="1" x14ac:dyDescent="0.6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>(Table1[[#This Row],[pledged]]/Table1[[#This Row],[goal]])*100</f>
        <v>100</v>
      </c>
      <c r="P1859" s="9">
        <f>Table1[[#This Row],[pledged]]/Table1[[#This Row],[backers_count]]</f>
        <v>136.36363636363637</v>
      </c>
      <c r="Q1859" s="4" t="str">
        <f>MID(Table1[[#This Row],[Category and Sub-Category]],SEARCH("/", N1859) +1, 20)</f>
        <v>rock</v>
      </c>
      <c r="R1859" s="4" t="str">
        <f t="shared" si="58"/>
        <v>music</v>
      </c>
      <c r="S1859" s="14">
        <f>Table1[[#This Row],[Date Ended Conversion]]+Table1[[#This Row],[Date Ended Conversion]]</f>
        <v>83789.53733796296</v>
      </c>
      <c r="T1859" s="14">
        <f t="shared" si="59"/>
        <v>41894.76866898148</v>
      </c>
    </row>
    <row r="1860" spans="1:20" ht="72" hidden="1" x14ac:dyDescent="0.6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>(Table1[[#This Row],[pledged]]/Table1[[#This Row],[goal]])*100</f>
        <v>108.74800874800874</v>
      </c>
      <c r="P1860" s="9">
        <f>Table1[[#This Row],[pledged]]/Table1[[#This Row],[backers_count]]</f>
        <v>40.547315436241611</v>
      </c>
      <c r="Q1860" s="4" t="str">
        <f>MID(Table1[[#This Row],[Category and Sub-Category]],SEARCH("/", N1860) +1, 20)</f>
        <v>rock</v>
      </c>
      <c r="R1860" s="4" t="str">
        <f t="shared" si="58"/>
        <v>music</v>
      </c>
      <c r="S1860" s="14">
        <f>Table1[[#This Row],[Date Ended Conversion]]+Table1[[#This Row],[Date Ended Conversion]]</f>
        <v>81786.484282407415</v>
      </c>
      <c r="T1860" s="14">
        <f t="shared" si="59"/>
        <v>40893.242141203707</v>
      </c>
    </row>
    <row r="1861" spans="1:20" ht="36" hidden="1" x14ac:dyDescent="0.6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>(Table1[[#This Row],[pledged]]/Table1[[#This Row],[goal]])*100</f>
        <v>131.83333333333334</v>
      </c>
      <c r="P1861" s="9">
        <f>Table1[[#This Row],[pledged]]/Table1[[#This Row],[backers_count]]</f>
        <v>70.625</v>
      </c>
      <c r="Q1861" s="4" t="str">
        <f>MID(Table1[[#This Row],[Category and Sub-Category]],SEARCH("/", N1861) +1, 20)</f>
        <v>rock</v>
      </c>
      <c r="R1861" s="4" t="str">
        <f t="shared" si="58"/>
        <v>music</v>
      </c>
      <c r="S1861" s="14">
        <f>Table1[[#This Row],[Date Ended Conversion]]+Table1[[#This Row],[Date Ended Conversion]]</f>
        <v>81617.540023148147</v>
      </c>
      <c r="T1861" s="14">
        <f t="shared" si="59"/>
        <v>40808.770011574074</v>
      </c>
    </row>
    <row r="1862" spans="1:20" ht="54" hidden="1" x14ac:dyDescent="0.6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>(Table1[[#This Row],[pledged]]/Table1[[#This Row],[goal]])*100</f>
        <v>133.46666666666667</v>
      </c>
      <c r="P1862" s="9">
        <f>Table1[[#This Row],[pledged]]/Table1[[#This Row],[backers_count]]</f>
        <v>52.684210526315788</v>
      </c>
      <c r="Q1862" s="4" t="str">
        <f>MID(Table1[[#This Row],[Category and Sub-Category]],SEARCH("/", N1862) +1, 20)</f>
        <v>rock</v>
      </c>
      <c r="R1862" s="4" t="str">
        <f t="shared" si="58"/>
        <v>music</v>
      </c>
      <c r="S1862" s="14">
        <f>Table1[[#This Row],[Date Ended Conversion]]+Table1[[#This Row],[Date Ended Conversion]]</f>
        <v>83353.418611111105</v>
      </c>
      <c r="T1862" s="14">
        <f t="shared" si="59"/>
        <v>41676.709305555552</v>
      </c>
    </row>
    <row r="1863" spans="1:20" ht="72" hidden="1" x14ac:dyDescent="0.6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>(Table1[[#This Row],[pledged]]/Table1[[#This Row],[goal]])*100</f>
        <v>0</v>
      </c>
      <c r="P1863" s="9" t="e">
        <f>Table1[[#This Row],[pledged]]/Table1[[#This Row],[backers_count]]</f>
        <v>#DIV/0!</v>
      </c>
      <c r="Q1863" s="4" t="str">
        <f>MID(Table1[[#This Row],[Category and Sub-Category]],SEARCH("/", N1863) +1, 20)</f>
        <v>mobile games</v>
      </c>
      <c r="R1863" s="4" t="str">
        <f t="shared" si="58"/>
        <v>games</v>
      </c>
      <c r="S1863" s="14">
        <f>Table1[[#This Row],[Date Ended Conversion]]+Table1[[#This Row],[Date Ended Conversion]]</f>
        <v>84060.600486111114</v>
      </c>
      <c r="T1863" s="14">
        <f t="shared" si="59"/>
        <v>42030.300243055557</v>
      </c>
    </row>
    <row r="1864" spans="1:20" ht="72" hidden="1" x14ac:dyDescent="0.6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>(Table1[[#This Row],[pledged]]/Table1[[#This Row],[goal]])*100</f>
        <v>8.0833333333333321</v>
      </c>
      <c r="P1864" s="9">
        <f>Table1[[#This Row],[pledged]]/Table1[[#This Row],[backers_count]]</f>
        <v>90.9375</v>
      </c>
      <c r="Q1864" s="4" t="str">
        <f>MID(Table1[[#This Row],[Category and Sub-Category]],SEARCH("/", N1864) +1, 20)</f>
        <v>mobile games</v>
      </c>
      <c r="R1864" s="4" t="str">
        <f t="shared" si="58"/>
        <v>games</v>
      </c>
      <c r="S1864" s="14">
        <f>Table1[[#This Row],[Date Ended Conversion]]+Table1[[#This Row],[Date Ended Conversion]]</f>
        <v>85604.625</v>
      </c>
      <c r="T1864" s="14">
        <f t="shared" si="59"/>
        <v>42802.3125</v>
      </c>
    </row>
    <row r="1865" spans="1:20" ht="54" hidden="1" x14ac:dyDescent="0.6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>(Table1[[#This Row],[pledged]]/Table1[[#This Row],[goal]])*100</f>
        <v>0.4</v>
      </c>
      <c r="P1865" s="9">
        <f>Table1[[#This Row],[pledged]]/Table1[[#This Row],[backers_count]]</f>
        <v>5</v>
      </c>
      <c r="Q1865" s="4" t="str">
        <f>MID(Table1[[#This Row],[Category and Sub-Category]],SEARCH("/", N1865) +1, 20)</f>
        <v>mobile games</v>
      </c>
      <c r="R1865" s="4" t="str">
        <f t="shared" si="58"/>
        <v>games</v>
      </c>
      <c r="S1865" s="14">
        <f>Table1[[#This Row],[Date Ended Conversion]]+Table1[[#This Row],[Date Ended Conversion]]</f>
        <v>83605.594560185185</v>
      </c>
      <c r="T1865" s="14">
        <f t="shared" si="59"/>
        <v>41802.797280092593</v>
      </c>
    </row>
    <row r="1866" spans="1:20" ht="90" hidden="1" x14ac:dyDescent="0.6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>(Table1[[#This Row],[pledged]]/Table1[[#This Row],[goal]])*100</f>
        <v>42.892307692307689</v>
      </c>
      <c r="P1866" s="9">
        <f>Table1[[#This Row],[pledged]]/Table1[[#This Row],[backers_count]]</f>
        <v>58.083333333333336</v>
      </c>
      <c r="Q1866" s="4" t="str">
        <f>MID(Table1[[#This Row],[Category and Sub-Category]],SEARCH("/", N1866) +1, 20)</f>
        <v>mobile games</v>
      </c>
      <c r="R1866" s="4" t="str">
        <f t="shared" si="58"/>
        <v>games</v>
      </c>
      <c r="S1866" s="14">
        <f>Table1[[#This Row],[Date Ended Conversion]]+Table1[[#This Row],[Date Ended Conversion]]</f>
        <v>83527.432870370365</v>
      </c>
      <c r="T1866" s="14">
        <f t="shared" si="59"/>
        <v>41763.716435185182</v>
      </c>
    </row>
    <row r="1867" spans="1:20" ht="72" hidden="1" x14ac:dyDescent="0.6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>(Table1[[#This Row],[pledged]]/Table1[[#This Row],[goal]])*100</f>
        <v>3.6363636363636364E-3</v>
      </c>
      <c r="P1867" s="9">
        <f>Table1[[#This Row],[pledged]]/Table1[[#This Row],[backers_count]]</f>
        <v>2</v>
      </c>
      <c r="Q1867" s="4" t="str">
        <f>MID(Table1[[#This Row],[Category and Sub-Category]],SEARCH("/", N1867) +1, 20)</f>
        <v>mobile games</v>
      </c>
      <c r="R1867" s="4" t="str">
        <f t="shared" si="58"/>
        <v>games</v>
      </c>
      <c r="S1867" s="14">
        <f>Table1[[#This Row],[Date Ended Conversion]]+Table1[[#This Row],[Date Ended Conversion]]</f>
        <v>85360.818217592605</v>
      </c>
      <c r="T1867" s="14">
        <f t="shared" si="59"/>
        <v>42680.409108796302</v>
      </c>
    </row>
    <row r="1868" spans="1:20" ht="72" hidden="1" x14ac:dyDescent="0.6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>(Table1[[#This Row],[pledged]]/Table1[[#This Row],[goal]])*100</f>
        <v>0.5</v>
      </c>
      <c r="P1868" s="9">
        <f>Table1[[#This Row],[pledged]]/Table1[[#This Row],[backers_count]]</f>
        <v>62.5</v>
      </c>
      <c r="Q1868" s="4" t="str">
        <f>MID(Table1[[#This Row],[Category and Sub-Category]],SEARCH("/", N1868) +1, 20)</f>
        <v>mobile games</v>
      </c>
      <c r="R1868" s="4" t="str">
        <f t="shared" si="58"/>
        <v>games</v>
      </c>
      <c r="S1868" s="14">
        <f>Table1[[#This Row],[Date Ended Conversion]]+Table1[[#This Row],[Date Ended Conversion]]</f>
        <v>85590.333333333343</v>
      </c>
      <c r="T1868" s="14">
        <f t="shared" si="59"/>
        <v>42795.166666666672</v>
      </c>
    </row>
    <row r="1869" spans="1:20" ht="72" hidden="1" x14ac:dyDescent="0.6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>(Table1[[#This Row],[pledged]]/Table1[[#This Row],[goal]])*100</f>
        <v>0.05</v>
      </c>
      <c r="P1869" s="9">
        <f>Table1[[#This Row],[pledged]]/Table1[[#This Row],[backers_count]]</f>
        <v>10</v>
      </c>
      <c r="Q1869" s="4" t="str">
        <f>MID(Table1[[#This Row],[Category and Sub-Category]],SEARCH("/", N1869) +1, 20)</f>
        <v>mobile games</v>
      </c>
      <c r="R1869" s="4" t="str">
        <f t="shared" si="58"/>
        <v>games</v>
      </c>
      <c r="S1869" s="14">
        <f>Table1[[#This Row],[Date Ended Conversion]]+Table1[[#This Row],[Date Ended Conversion]]</f>
        <v>85359.849814814806</v>
      </c>
      <c r="T1869" s="14">
        <f t="shared" si="59"/>
        <v>42679.924907407403</v>
      </c>
    </row>
    <row r="1870" spans="1:20" ht="72" hidden="1" x14ac:dyDescent="0.6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>(Table1[[#This Row],[pledged]]/Table1[[#This Row],[goal]])*100</f>
        <v>4.8680000000000003</v>
      </c>
      <c r="P1870" s="9">
        <f>Table1[[#This Row],[pledged]]/Table1[[#This Row],[backers_count]]</f>
        <v>71.588235294117652</v>
      </c>
      <c r="Q1870" s="4" t="str">
        <f>MID(Table1[[#This Row],[Category and Sub-Category]],SEARCH("/", N1870) +1, 20)</f>
        <v>mobile games</v>
      </c>
      <c r="R1870" s="4" t="str">
        <f t="shared" si="58"/>
        <v>games</v>
      </c>
      <c r="S1870" s="14">
        <f>Table1[[#This Row],[Date Ended Conversion]]+Table1[[#This Row],[Date Ended Conversion]]</f>
        <v>84706.665277777778</v>
      </c>
      <c r="T1870" s="14">
        <f t="shared" si="59"/>
        <v>42353.332638888889</v>
      </c>
    </row>
    <row r="1871" spans="1:20" ht="72" hidden="1" x14ac:dyDescent="0.6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>(Table1[[#This Row],[pledged]]/Table1[[#This Row],[goal]])*100</f>
        <v>0</v>
      </c>
      <c r="P1871" s="9" t="e">
        <f>Table1[[#This Row],[pledged]]/Table1[[#This Row],[backers_count]]</f>
        <v>#DIV/0!</v>
      </c>
      <c r="Q1871" s="4" t="str">
        <f>MID(Table1[[#This Row],[Category and Sub-Category]],SEARCH("/", N1871) +1, 20)</f>
        <v>mobile games</v>
      </c>
      <c r="R1871" s="4" t="str">
        <f t="shared" si="58"/>
        <v>games</v>
      </c>
      <c r="S1871" s="14">
        <f>Table1[[#This Row],[Date Ended Conversion]]+Table1[[#This Row],[Date Ended Conversion]]</f>
        <v>85478.005763888883</v>
      </c>
      <c r="T1871" s="14">
        <f t="shared" si="59"/>
        <v>42739.002881944441</v>
      </c>
    </row>
    <row r="1872" spans="1:20" ht="72" hidden="1" x14ac:dyDescent="0.6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>(Table1[[#This Row],[pledged]]/Table1[[#This Row],[goal]])*100</f>
        <v>10.314285714285715</v>
      </c>
      <c r="P1872" s="9">
        <f>Table1[[#This Row],[pledged]]/Table1[[#This Row],[backers_count]]</f>
        <v>32.81818181818182</v>
      </c>
      <c r="Q1872" s="4" t="str">
        <f>MID(Table1[[#This Row],[Category and Sub-Category]],SEARCH("/", N1872) +1, 20)</f>
        <v>mobile games</v>
      </c>
      <c r="R1872" s="4" t="str">
        <f t="shared" si="58"/>
        <v>games</v>
      </c>
      <c r="S1872" s="14">
        <f>Table1[[#This Row],[Date Ended Conversion]]+Table1[[#This Row],[Date Ended Conversion]]</f>
        <v>84800.356944444444</v>
      </c>
      <c r="T1872" s="14">
        <f t="shared" si="59"/>
        <v>42400.178472222222</v>
      </c>
    </row>
    <row r="1873" spans="1:20" ht="72" hidden="1" x14ac:dyDescent="0.6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>(Table1[[#This Row],[pledged]]/Table1[[#This Row],[goal]])*100</f>
        <v>71.784615384615378</v>
      </c>
      <c r="P1873" s="9">
        <f>Table1[[#This Row],[pledged]]/Table1[[#This Row],[backers_count]]</f>
        <v>49.11578947368421</v>
      </c>
      <c r="Q1873" s="4" t="str">
        <f>MID(Table1[[#This Row],[Category and Sub-Category]],SEARCH("/", N1873) +1, 20)</f>
        <v>mobile games</v>
      </c>
      <c r="R1873" s="4" t="str">
        <f t="shared" si="58"/>
        <v>games</v>
      </c>
      <c r="S1873" s="14">
        <f>Table1[[#This Row],[Date Ended Conversion]]+Table1[[#This Row],[Date Ended Conversion]]</f>
        <v>83927.650486111117</v>
      </c>
      <c r="T1873" s="14">
        <f t="shared" si="59"/>
        <v>41963.825243055559</v>
      </c>
    </row>
    <row r="1874" spans="1:20" ht="72" hidden="1" x14ac:dyDescent="0.6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>(Table1[[#This Row],[pledged]]/Table1[[#This Row],[goal]])*100</f>
        <v>1.06</v>
      </c>
      <c r="P1874" s="9">
        <f>Table1[[#This Row],[pledged]]/Table1[[#This Row],[backers_count]]</f>
        <v>16.307692307692307</v>
      </c>
      <c r="Q1874" s="4" t="str">
        <f>MID(Table1[[#This Row],[Category and Sub-Category]],SEARCH("/", N1874) +1, 20)</f>
        <v>mobile games</v>
      </c>
      <c r="R1874" s="4" t="str">
        <f t="shared" si="58"/>
        <v>games</v>
      </c>
      <c r="S1874" s="14">
        <f>Table1[[#This Row],[Date Ended Conversion]]+Table1[[#This Row],[Date Ended Conversion]]</f>
        <v>84370.259305555548</v>
      </c>
      <c r="T1874" s="14">
        <f t="shared" si="59"/>
        <v>42185.129652777774</v>
      </c>
    </row>
    <row r="1875" spans="1:20" ht="72" hidden="1" x14ac:dyDescent="0.6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>(Table1[[#This Row],[pledged]]/Table1[[#This Row],[goal]])*100</f>
        <v>0.44999999999999996</v>
      </c>
      <c r="P1875" s="9">
        <f>Table1[[#This Row],[pledged]]/Table1[[#This Row],[backers_count]]</f>
        <v>18</v>
      </c>
      <c r="Q1875" s="4" t="str">
        <f>MID(Table1[[#This Row],[Category and Sub-Category]],SEARCH("/", N1875) +1, 20)</f>
        <v>mobile games</v>
      </c>
      <c r="R1875" s="4" t="str">
        <f t="shared" si="58"/>
        <v>games</v>
      </c>
      <c r="S1875" s="14">
        <f>Table1[[#This Row],[Date Ended Conversion]]+Table1[[#This Row],[Date Ended Conversion]]</f>
        <v>84387.395833333343</v>
      </c>
      <c r="T1875" s="14">
        <f t="shared" si="59"/>
        <v>42193.697916666672</v>
      </c>
    </row>
    <row r="1876" spans="1:20" ht="72" hidden="1" x14ac:dyDescent="0.6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>(Table1[[#This Row],[pledged]]/Table1[[#This Row],[goal]])*100</f>
        <v>1.6250000000000001E-2</v>
      </c>
      <c r="P1876" s="9">
        <f>Table1[[#This Row],[pledged]]/Table1[[#This Row],[backers_count]]</f>
        <v>13</v>
      </c>
      <c r="Q1876" s="4" t="str">
        <f>MID(Table1[[#This Row],[Category and Sub-Category]],SEARCH("/", N1876) +1, 20)</f>
        <v>mobile games</v>
      </c>
      <c r="R1876" s="4" t="str">
        <f t="shared" si="58"/>
        <v>games</v>
      </c>
      <c r="S1876" s="14">
        <f>Table1[[#This Row],[Date Ended Conversion]]+Table1[[#This Row],[Date Ended Conversion]]</f>
        <v>85099.938263888878</v>
      </c>
      <c r="T1876" s="14">
        <f t="shared" si="59"/>
        <v>42549.969131944439</v>
      </c>
    </row>
    <row r="1877" spans="1:20" ht="54" hidden="1" x14ac:dyDescent="0.6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>(Table1[[#This Row],[pledged]]/Table1[[#This Row],[goal]])*100</f>
        <v>0.51</v>
      </c>
      <c r="P1877" s="9">
        <f>Table1[[#This Row],[pledged]]/Table1[[#This Row],[backers_count]]</f>
        <v>17</v>
      </c>
      <c r="Q1877" s="4" t="str">
        <f>MID(Table1[[#This Row],[Category and Sub-Category]],SEARCH("/", N1877) +1, 20)</f>
        <v>mobile games</v>
      </c>
      <c r="R1877" s="4" t="str">
        <f t="shared" si="58"/>
        <v>games</v>
      </c>
      <c r="S1877" s="14">
        <f>Table1[[#This Row],[Date Ended Conversion]]+Table1[[#This Row],[Date Ended Conversion]]</f>
        <v>85177.798796296294</v>
      </c>
      <c r="T1877" s="14">
        <f t="shared" si="59"/>
        <v>42588.899398148147</v>
      </c>
    </row>
    <row r="1878" spans="1:20" ht="72" hidden="1" x14ac:dyDescent="0.6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>(Table1[[#This Row],[pledged]]/Table1[[#This Row],[goal]])*100</f>
        <v>0</v>
      </c>
      <c r="P1878" s="9" t="e">
        <f>Table1[[#This Row],[pledged]]/Table1[[#This Row],[backers_count]]</f>
        <v>#DIV/0!</v>
      </c>
      <c r="Q1878" s="4" t="str">
        <f>MID(Table1[[#This Row],[Category and Sub-Category]],SEARCH("/", N1878) +1, 20)</f>
        <v>mobile games</v>
      </c>
      <c r="R1878" s="4" t="str">
        <f t="shared" si="58"/>
        <v>games</v>
      </c>
      <c r="S1878" s="14">
        <f>Table1[[#This Row],[Date Ended Conversion]]+Table1[[#This Row],[Date Ended Conversion]]</f>
        <v>83612.569560185177</v>
      </c>
      <c r="T1878" s="14">
        <f t="shared" si="59"/>
        <v>41806.284780092588</v>
      </c>
    </row>
    <row r="1879" spans="1:20" ht="54" hidden="1" x14ac:dyDescent="0.6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>(Table1[[#This Row],[pledged]]/Table1[[#This Row],[goal]])*100</f>
        <v>0</v>
      </c>
      <c r="P1879" s="9" t="e">
        <f>Table1[[#This Row],[pledged]]/Table1[[#This Row],[backers_count]]</f>
        <v>#DIV/0!</v>
      </c>
      <c r="Q1879" s="4" t="str">
        <f>MID(Table1[[#This Row],[Category and Sub-Category]],SEARCH("/", N1879) +1, 20)</f>
        <v>mobile games</v>
      </c>
      <c r="R1879" s="4" t="str">
        <f t="shared" si="58"/>
        <v>games</v>
      </c>
      <c r="S1879" s="14">
        <f>Table1[[#This Row],[Date Ended Conversion]]+Table1[[#This Row],[Date Ended Conversion]]</f>
        <v>84128.058449074073</v>
      </c>
      <c r="T1879" s="14">
        <f t="shared" si="59"/>
        <v>42064.029224537036</v>
      </c>
    </row>
    <row r="1880" spans="1:20" ht="90" hidden="1" x14ac:dyDescent="0.6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>(Table1[[#This Row],[pledged]]/Table1[[#This Row],[goal]])*100</f>
        <v>0</v>
      </c>
      <c r="P1880" s="9" t="e">
        <f>Table1[[#This Row],[pledged]]/Table1[[#This Row],[backers_count]]</f>
        <v>#DIV/0!</v>
      </c>
      <c r="Q1880" s="4" t="str">
        <f>MID(Table1[[#This Row],[Category and Sub-Category]],SEARCH("/", N1880) +1, 20)</f>
        <v>mobile games</v>
      </c>
      <c r="R1880" s="4" t="str">
        <f t="shared" si="58"/>
        <v>games</v>
      </c>
      <c r="S1880" s="14">
        <f>Table1[[#This Row],[Date Ended Conversion]]+Table1[[#This Row],[Date Ended Conversion]]</f>
        <v>83606.017476851848</v>
      </c>
      <c r="T1880" s="14">
        <f t="shared" si="59"/>
        <v>41803.008738425924</v>
      </c>
    </row>
    <row r="1881" spans="1:20" ht="72" hidden="1" x14ac:dyDescent="0.6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>(Table1[[#This Row],[pledged]]/Table1[[#This Row],[goal]])*100</f>
        <v>0.12</v>
      </c>
      <c r="P1881" s="9">
        <f>Table1[[#This Row],[pledged]]/Table1[[#This Row],[backers_count]]</f>
        <v>3</v>
      </c>
      <c r="Q1881" s="4" t="str">
        <f>MID(Table1[[#This Row],[Category and Sub-Category]],SEARCH("/", N1881) +1, 20)</f>
        <v>mobile games</v>
      </c>
      <c r="R1881" s="4" t="str">
        <f t="shared" si="58"/>
        <v>games</v>
      </c>
      <c r="S1881" s="14">
        <f>Table1[[#This Row],[Date Ended Conversion]]+Table1[[#This Row],[Date Ended Conversion]]</f>
        <v>84887.215949074074</v>
      </c>
      <c r="T1881" s="14">
        <f t="shared" si="59"/>
        <v>42443.607974537037</v>
      </c>
    </row>
    <row r="1882" spans="1:20" ht="54" hidden="1" x14ac:dyDescent="0.6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>(Table1[[#This Row],[pledged]]/Table1[[#This Row],[goal]])*100</f>
        <v>20.080000000000002</v>
      </c>
      <c r="P1882" s="9">
        <f>Table1[[#This Row],[pledged]]/Table1[[#This Row],[backers_count]]</f>
        <v>41.833333333333336</v>
      </c>
      <c r="Q1882" s="4" t="str">
        <f>MID(Table1[[#This Row],[Category and Sub-Category]],SEARCH("/", N1882) +1, 20)</f>
        <v>mobile games</v>
      </c>
      <c r="R1882" s="4" t="str">
        <f t="shared" si="58"/>
        <v>games</v>
      </c>
      <c r="S1882" s="14">
        <f>Table1[[#This Row],[Date Ended Conversion]]+Table1[[#This Row],[Date Ended Conversion]]</f>
        <v>84919.050462962972</v>
      </c>
      <c r="T1882" s="14">
        <f t="shared" si="59"/>
        <v>42459.525231481486</v>
      </c>
    </row>
    <row r="1883" spans="1:20" ht="54" hidden="1" x14ac:dyDescent="0.6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>(Table1[[#This Row],[pledged]]/Table1[[#This Row],[goal]])*100</f>
        <v>172.68449999999999</v>
      </c>
      <c r="P1883" s="9">
        <f>Table1[[#This Row],[pledged]]/Table1[[#This Row],[backers_count]]</f>
        <v>49.338428571428572</v>
      </c>
      <c r="Q1883" s="4" t="str">
        <f>MID(Table1[[#This Row],[Category and Sub-Category]],SEARCH("/", N1883) +1, 20)</f>
        <v>indie rock</v>
      </c>
      <c r="R1883" s="4" t="str">
        <f t="shared" si="58"/>
        <v>music</v>
      </c>
      <c r="S1883" s="14">
        <f>Table1[[#This Row],[Date Ended Conversion]]+Table1[[#This Row],[Date Ended Conversion]]</f>
        <v>84146.221967592603</v>
      </c>
      <c r="T1883" s="14">
        <f t="shared" si="59"/>
        <v>42073.110983796301</v>
      </c>
    </row>
    <row r="1884" spans="1:20" ht="72" hidden="1" x14ac:dyDescent="0.6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>(Table1[[#This Row],[pledged]]/Table1[[#This Row],[goal]])*100</f>
        <v>100.8955223880597</v>
      </c>
      <c r="P1884" s="9">
        <f>Table1[[#This Row],[pledged]]/Table1[[#This Row],[backers_count]]</f>
        <v>41.728395061728392</v>
      </c>
      <c r="Q1884" s="4" t="str">
        <f>MID(Table1[[#This Row],[Category and Sub-Category]],SEARCH("/", N1884) +1, 20)</f>
        <v>indie rock</v>
      </c>
      <c r="R1884" s="4" t="str">
        <f t="shared" si="58"/>
        <v>music</v>
      </c>
      <c r="S1884" s="14">
        <f>Table1[[#This Row],[Date Ended Conversion]]+Table1[[#This Row],[Date Ended Conversion]]</f>
        <v>82201.983333333337</v>
      </c>
      <c r="T1884" s="14">
        <f t="shared" si="59"/>
        <v>41100.991666666669</v>
      </c>
    </row>
    <row r="1885" spans="1:20" ht="72" hidden="1" x14ac:dyDescent="0.6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>(Table1[[#This Row],[pledged]]/Table1[[#This Row],[goal]])*100</f>
        <v>104.8048048048048</v>
      </c>
      <c r="P1885" s="9">
        <f>Table1[[#This Row],[pledged]]/Table1[[#This Row],[backers_count]]</f>
        <v>32.71875</v>
      </c>
      <c r="Q1885" s="4" t="str">
        <f>MID(Table1[[#This Row],[Category and Sub-Category]],SEARCH("/", N1885) +1, 20)</f>
        <v>indie rock</v>
      </c>
      <c r="R1885" s="4" t="str">
        <f t="shared" si="58"/>
        <v>music</v>
      </c>
      <c r="S1885" s="14">
        <f>Table1[[#This Row],[Date Ended Conversion]]+Table1[[#This Row],[Date Ended Conversion]]</f>
        <v>82015.812685185185</v>
      </c>
      <c r="T1885" s="14">
        <f t="shared" si="59"/>
        <v>41007.906342592592</v>
      </c>
    </row>
    <row r="1886" spans="1:20" ht="72" hidden="1" x14ac:dyDescent="0.6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>(Table1[[#This Row],[pledged]]/Table1[[#This Row],[goal]])*100</f>
        <v>135.1</v>
      </c>
      <c r="P1886" s="9">
        <f>Table1[[#This Row],[pledged]]/Table1[[#This Row],[backers_count]]</f>
        <v>51.96153846153846</v>
      </c>
      <c r="Q1886" s="4" t="str">
        <f>MID(Table1[[#This Row],[Category and Sub-Category]],SEARCH("/", N1886) +1, 20)</f>
        <v>indie rock</v>
      </c>
      <c r="R1886" s="4" t="str">
        <f t="shared" si="58"/>
        <v>music</v>
      </c>
      <c r="S1886" s="14">
        <f>Table1[[#This Row],[Date Ended Conversion]]+Table1[[#This Row],[Date Ended Conversion]]</f>
        <v>82481</v>
      </c>
      <c r="T1886" s="14">
        <f t="shared" si="59"/>
        <v>41240.5</v>
      </c>
    </row>
    <row r="1887" spans="1:20" ht="72" hidden="1" x14ac:dyDescent="0.6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>(Table1[[#This Row],[pledged]]/Table1[[#This Row],[goal]])*100</f>
        <v>116.32786885245903</v>
      </c>
      <c r="P1887" s="9">
        <f>Table1[[#This Row],[pledged]]/Table1[[#This Row],[backers_count]]</f>
        <v>50.685714285714283</v>
      </c>
      <c r="Q1887" s="4" t="str">
        <f>MID(Table1[[#This Row],[Category and Sub-Category]],SEARCH("/", N1887) +1, 20)</f>
        <v>indie rock</v>
      </c>
      <c r="R1887" s="4" t="str">
        <f t="shared" si="58"/>
        <v>music</v>
      </c>
      <c r="S1887" s="14">
        <f>Table1[[#This Row],[Date Ended Conversion]]+Table1[[#This Row],[Date Ended Conversion]]</f>
        <v>82263.833333333328</v>
      </c>
      <c r="T1887" s="14">
        <f t="shared" si="59"/>
        <v>41131.916666666664</v>
      </c>
    </row>
    <row r="1888" spans="1:20" ht="72" hidden="1" x14ac:dyDescent="0.6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>(Table1[[#This Row],[pledged]]/Table1[[#This Row],[goal]])*100</f>
        <v>102.08333333333333</v>
      </c>
      <c r="P1888" s="9">
        <f>Table1[[#This Row],[pledged]]/Table1[[#This Row],[backers_count]]</f>
        <v>42.241379310344826</v>
      </c>
      <c r="Q1888" s="4" t="str">
        <f>MID(Table1[[#This Row],[Category and Sub-Category]],SEARCH("/", N1888) +1, 20)</f>
        <v>indie rock</v>
      </c>
      <c r="R1888" s="4" t="str">
        <f t="shared" si="58"/>
        <v>music</v>
      </c>
      <c r="S1888" s="14">
        <f>Table1[[#This Row],[Date Ended Conversion]]+Table1[[#This Row],[Date Ended Conversion]]</f>
        <v>83911.89671296296</v>
      </c>
      <c r="T1888" s="14">
        <f t="shared" si="59"/>
        <v>41955.94835648148</v>
      </c>
    </row>
    <row r="1889" spans="1:20" ht="72" hidden="1" x14ac:dyDescent="0.6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>(Table1[[#This Row],[pledged]]/Table1[[#This Row],[goal]])*100</f>
        <v>111.16666666666666</v>
      </c>
      <c r="P1889" s="9">
        <f>Table1[[#This Row],[pledged]]/Table1[[#This Row],[backers_count]]</f>
        <v>416.875</v>
      </c>
      <c r="Q1889" s="4" t="str">
        <f>MID(Table1[[#This Row],[Category and Sub-Category]],SEARCH("/", N1889) +1, 20)</f>
        <v>indie rock</v>
      </c>
      <c r="R1889" s="4" t="str">
        <f t="shared" si="58"/>
        <v>music</v>
      </c>
      <c r="S1889" s="14">
        <f>Table1[[#This Row],[Date Ended Conversion]]+Table1[[#This Row],[Date Ended Conversion]]</f>
        <v>84683.791666666657</v>
      </c>
      <c r="T1889" s="14">
        <f t="shared" si="59"/>
        <v>42341.895833333328</v>
      </c>
    </row>
    <row r="1890" spans="1:20" ht="72" hidden="1" x14ac:dyDescent="0.6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>(Table1[[#This Row],[pledged]]/Table1[[#This Row],[goal]])*100</f>
        <v>166.08</v>
      </c>
      <c r="P1890" s="9">
        <f>Table1[[#This Row],[pledged]]/Table1[[#This Row],[backers_count]]</f>
        <v>46.651685393258425</v>
      </c>
      <c r="Q1890" s="4" t="str">
        <f>MID(Table1[[#This Row],[Category and Sub-Category]],SEARCH("/", N1890) +1, 20)</f>
        <v>indie rock</v>
      </c>
      <c r="R1890" s="4" t="str">
        <f t="shared" si="58"/>
        <v>music</v>
      </c>
      <c r="S1890" s="14">
        <f>Table1[[#This Row],[Date Ended Conversion]]+Table1[[#This Row],[Date Ended Conversion]]</f>
        <v>80660.415277777778</v>
      </c>
      <c r="T1890" s="14">
        <f t="shared" si="59"/>
        <v>40330.207638888889</v>
      </c>
    </row>
    <row r="1891" spans="1:20" ht="72" hidden="1" x14ac:dyDescent="0.6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>(Table1[[#This Row],[pledged]]/Table1[[#This Row],[goal]])*100</f>
        <v>106.60000000000001</v>
      </c>
      <c r="P1891" s="9">
        <f>Table1[[#This Row],[pledged]]/Table1[[#This Row],[backers_count]]</f>
        <v>48.454545454545453</v>
      </c>
      <c r="Q1891" s="4" t="str">
        <f>MID(Table1[[#This Row],[Category and Sub-Category]],SEARCH("/", N1891) +1, 20)</f>
        <v>indie rock</v>
      </c>
      <c r="R1891" s="4" t="str">
        <f t="shared" si="58"/>
        <v>music</v>
      </c>
      <c r="S1891" s="14">
        <f>Table1[[#This Row],[Date Ended Conversion]]+Table1[[#This Row],[Date Ended Conversion]]</f>
        <v>82689.503379629634</v>
      </c>
      <c r="T1891" s="14">
        <f t="shared" si="59"/>
        <v>41344.751689814817</v>
      </c>
    </row>
    <row r="1892" spans="1:20" ht="72" hidden="1" x14ac:dyDescent="0.6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>(Table1[[#This Row],[pledged]]/Table1[[#This Row],[goal]])*100</f>
        <v>144.58441666666667</v>
      </c>
      <c r="P1892" s="9">
        <f>Table1[[#This Row],[pledged]]/Table1[[#This Row],[backers_count]]</f>
        <v>70.5289837398374</v>
      </c>
      <c r="Q1892" s="4" t="str">
        <f>MID(Table1[[#This Row],[Category and Sub-Category]],SEARCH("/", N1892) +1, 20)</f>
        <v>indie rock</v>
      </c>
      <c r="R1892" s="4" t="str">
        <f t="shared" si="58"/>
        <v>music</v>
      </c>
      <c r="S1892" s="14">
        <f>Table1[[#This Row],[Date Ended Conversion]]+Table1[[#This Row],[Date Ended Conversion]]</f>
        <v>82517.57240740741</v>
      </c>
      <c r="T1892" s="14">
        <f t="shared" si="59"/>
        <v>41258.786203703705</v>
      </c>
    </row>
    <row r="1893" spans="1:20" ht="90" hidden="1" x14ac:dyDescent="0.6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>(Table1[[#This Row],[pledged]]/Table1[[#This Row],[goal]])*100</f>
        <v>105.55000000000001</v>
      </c>
      <c r="P1893" s="9">
        <f>Table1[[#This Row],[pledged]]/Table1[[#This Row],[backers_count]]</f>
        <v>87.958333333333329</v>
      </c>
      <c r="Q1893" s="4" t="str">
        <f>MID(Table1[[#This Row],[Category and Sub-Category]],SEARCH("/", N1893) +1, 20)</f>
        <v>indie rock</v>
      </c>
      <c r="R1893" s="4" t="str">
        <f t="shared" si="58"/>
        <v>music</v>
      </c>
      <c r="S1893" s="14">
        <f>Table1[[#This Row],[Date Ended Conversion]]+Table1[[#This Row],[Date Ended Conversion]]</f>
        <v>80762.5</v>
      </c>
      <c r="T1893" s="14">
        <f t="shared" si="59"/>
        <v>40381.25</v>
      </c>
    </row>
    <row r="1894" spans="1:20" ht="54" hidden="1" x14ac:dyDescent="0.6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>(Table1[[#This Row],[pledged]]/Table1[[#This Row],[goal]])*100</f>
        <v>136.60000000000002</v>
      </c>
      <c r="P1894" s="9">
        <f>Table1[[#This Row],[pledged]]/Table1[[#This Row],[backers_count]]</f>
        <v>26.26923076923077</v>
      </c>
      <c r="Q1894" s="4" t="str">
        <f>MID(Table1[[#This Row],[Category and Sub-Category]],SEARCH("/", N1894) +1, 20)</f>
        <v>indie rock</v>
      </c>
      <c r="R1894" s="4" t="str">
        <f t="shared" si="58"/>
        <v>music</v>
      </c>
      <c r="S1894" s="14">
        <f>Table1[[#This Row],[Date Ended Conversion]]+Table1[[#This Row],[Date Ended Conversion]]</f>
        <v>81403.275023148148</v>
      </c>
      <c r="T1894" s="14">
        <f t="shared" si="59"/>
        <v>40701.637511574074</v>
      </c>
    </row>
    <row r="1895" spans="1:20" ht="72" hidden="1" x14ac:dyDescent="0.6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>(Table1[[#This Row],[pledged]]/Table1[[#This Row],[goal]])*100</f>
        <v>104</v>
      </c>
      <c r="P1895" s="9">
        <f>Table1[[#This Row],[pledged]]/Table1[[#This Row],[backers_count]]</f>
        <v>57.777777777777779</v>
      </c>
      <c r="Q1895" s="4" t="str">
        <f>MID(Table1[[#This Row],[Category and Sub-Category]],SEARCH("/", N1895) +1, 20)</f>
        <v>indie rock</v>
      </c>
      <c r="R1895" s="4" t="str">
        <f t="shared" si="58"/>
        <v>music</v>
      </c>
      <c r="S1895" s="14">
        <f>Table1[[#This Row],[Date Ended Conversion]]+Table1[[#This Row],[Date Ended Conversion]]</f>
        <v>81298.33194444445</v>
      </c>
      <c r="T1895" s="14">
        <f t="shared" si="59"/>
        <v>40649.165972222225</v>
      </c>
    </row>
    <row r="1896" spans="1:20" ht="36" hidden="1" x14ac:dyDescent="0.6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>(Table1[[#This Row],[pledged]]/Table1[[#This Row],[goal]])*100</f>
        <v>114.5</v>
      </c>
      <c r="P1896" s="9">
        <f>Table1[[#This Row],[pledged]]/Table1[[#This Row],[backers_count]]</f>
        <v>57.25</v>
      </c>
      <c r="Q1896" s="4" t="str">
        <f>MID(Table1[[#This Row],[Category and Sub-Category]],SEARCH("/", N1896) +1, 20)</f>
        <v>indie rock</v>
      </c>
      <c r="R1896" s="4" t="str">
        <f t="shared" si="58"/>
        <v>music</v>
      </c>
      <c r="S1896" s="14">
        <f>Table1[[#This Row],[Date Ended Conversion]]+Table1[[#This Row],[Date Ended Conversion]]</f>
        <v>81903.809791666674</v>
      </c>
      <c r="T1896" s="14">
        <f t="shared" si="59"/>
        <v>40951.904895833337</v>
      </c>
    </row>
    <row r="1897" spans="1:20" ht="72" hidden="1" x14ac:dyDescent="0.6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>(Table1[[#This Row],[pledged]]/Table1[[#This Row],[goal]])*100</f>
        <v>101.71957671957672</v>
      </c>
      <c r="P1897" s="9">
        <f>Table1[[#This Row],[pledged]]/Table1[[#This Row],[backers_count]]</f>
        <v>196.34042553191489</v>
      </c>
      <c r="Q1897" s="4" t="str">
        <f>MID(Table1[[#This Row],[Category and Sub-Category]],SEARCH("/", N1897) +1, 20)</f>
        <v>indie rock</v>
      </c>
      <c r="R1897" s="4" t="str">
        <f t="shared" si="58"/>
        <v>music</v>
      </c>
      <c r="S1897" s="14">
        <f>Table1[[#This Row],[Date Ended Conversion]]+Table1[[#This Row],[Date Ended Conversion]]</f>
        <v>84595.493564814824</v>
      </c>
      <c r="T1897" s="14">
        <f t="shared" si="59"/>
        <v>42297.746782407412</v>
      </c>
    </row>
    <row r="1898" spans="1:20" ht="72" hidden="1" x14ac:dyDescent="0.6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>(Table1[[#This Row],[pledged]]/Table1[[#This Row],[goal]])*100</f>
        <v>123.94678492239468</v>
      </c>
      <c r="P1898" s="9">
        <f>Table1[[#This Row],[pledged]]/Table1[[#This Row],[backers_count]]</f>
        <v>43</v>
      </c>
      <c r="Q1898" s="4" t="str">
        <f>MID(Table1[[#This Row],[Category and Sub-Category]],SEARCH("/", N1898) +1, 20)</f>
        <v>indie rock</v>
      </c>
      <c r="R1898" s="4" t="str">
        <f t="shared" si="58"/>
        <v>music</v>
      </c>
      <c r="S1898" s="14">
        <f>Table1[[#This Row],[Date Ended Conversion]]+Table1[[#This Row],[Date Ended Conversion]]</f>
        <v>82023.420486111107</v>
      </c>
      <c r="T1898" s="14">
        <f t="shared" si="59"/>
        <v>41011.710243055553</v>
      </c>
    </row>
    <row r="1899" spans="1:20" ht="72" hidden="1" x14ac:dyDescent="0.6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>(Table1[[#This Row],[pledged]]/Table1[[#This Row],[goal]])*100</f>
        <v>102.45669291338582</v>
      </c>
      <c r="P1899" s="9">
        <f>Table1[[#This Row],[pledged]]/Table1[[#This Row],[backers_count]]</f>
        <v>35.551912568306008</v>
      </c>
      <c r="Q1899" s="4" t="str">
        <f>MID(Table1[[#This Row],[Category and Sub-Category]],SEARCH("/", N1899) +1, 20)</f>
        <v>indie rock</v>
      </c>
      <c r="R1899" s="4" t="str">
        <f t="shared" si="58"/>
        <v>music</v>
      </c>
      <c r="S1899" s="14">
        <f>Table1[[#This Row],[Date Ended Conversion]]+Table1[[#This Row],[Date Ended Conversion]]</f>
        <v>83405.75</v>
      </c>
      <c r="T1899" s="14">
        <f t="shared" si="59"/>
        <v>41702.875</v>
      </c>
    </row>
    <row r="1900" spans="1:20" ht="72" hidden="1" x14ac:dyDescent="0.6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>(Table1[[#This Row],[pledged]]/Table1[[#This Row],[goal]])*100</f>
        <v>144.5</v>
      </c>
      <c r="P1900" s="9">
        <f>Table1[[#This Row],[pledged]]/Table1[[#This Row],[backers_count]]</f>
        <v>68.80952380952381</v>
      </c>
      <c r="Q1900" s="4" t="str">
        <f>MID(Table1[[#This Row],[Category and Sub-Category]],SEARCH("/", N1900) +1, 20)</f>
        <v>indie rock</v>
      </c>
      <c r="R1900" s="4" t="str">
        <f t="shared" si="58"/>
        <v>music</v>
      </c>
      <c r="S1900" s="14">
        <f>Table1[[#This Row],[Date Ended Conversion]]+Table1[[#This Row],[Date Ended Conversion]]</f>
        <v>84803.5</v>
      </c>
      <c r="T1900" s="14">
        <f t="shared" si="59"/>
        <v>42401.75</v>
      </c>
    </row>
    <row r="1901" spans="1:20" ht="72" hidden="1" x14ac:dyDescent="0.6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>(Table1[[#This Row],[pledged]]/Table1[[#This Row],[goal]])*100</f>
        <v>133.33333333333331</v>
      </c>
      <c r="P1901" s="9">
        <f>Table1[[#This Row],[pledged]]/Table1[[#This Row],[backers_count]]</f>
        <v>28.571428571428573</v>
      </c>
      <c r="Q1901" s="4" t="str">
        <f>MID(Table1[[#This Row],[Category and Sub-Category]],SEARCH("/", N1901) +1, 20)</f>
        <v>indie rock</v>
      </c>
      <c r="R1901" s="4" t="str">
        <f t="shared" si="58"/>
        <v>music</v>
      </c>
      <c r="S1901" s="14">
        <f>Table1[[#This Row],[Date Ended Conversion]]+Table1[[#This Row],[Date Ended Conversion]]</f>
        <v>84177.800138888881</v>
      </c>
      <c r="T1901" s="14">
        <f t="shared" si="59"/>
        <v>42088.90006944444</v>
      </c>
    </row>
    <row r="1902" spans="1:20" ht="72" hidden="1" x14ac:dyDescent="0.6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>(Table1[[#This Row],[pledged]]/Table1[[#This Row],[goal]])*100</f>
        <v>109.3644</v>
      </c>
      <c r="P1902" s="9">
        <f>Table1[[#This Row],[pledged]]/Table1[[#This Row],[backers_count]]</f>
        <v>50.631666666666668</v>
      </c>
      <c r="Q1902" s="4" t="str">
        <f>MID(Table1[[#This Row],[Category and Sub-Category]],SEARCH("/", N1902) +1, 20)</f>
        <v>indie rock</v>
      </c>
      <c r="R1902" s="4" t="str">
        <f t="shared" si="58"/>
        <v>music</v>
      </c>
      <c r="S1902" s="14">
        <f>Table1[[#This Row],[Date Ended Conversion]]+Table1[[#This Row],[Date Ended Conversion]]</f>
        <v>82376.83194444445</v>
      </c>
      <c r="T1902" s="14">
        <f t="shared" si="59"/>
        <v>41188.415972222225</v>
      </c>
    </row>
    <row r="1903" spans="1:20" ht="72" hidden="1" x14ac:dyDescent="0.6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>(Table1[[#This Row],[pledged]]/Table1[[#This Row],[goal]])*100</f>
        <v>2.6969696969696968</v>
      </c>
      <c r="P1903" s="9">
        <f>Table1[[#This Row],[pledged]]/Table1[[#This Row],[backers_count]]</f>
        <v>106.8</v>
      </c>
      <c r="Q1903" s="4" t="str">
        <f>MID(Table1[[#This Row],[Category and Sub-Category]],SEARCH("/", N1903) +1, 20)</f>
        <v>gadgets</v>
      </c>
      <c r="R1903" s="4" t="str">
        <f t="shared" si="58"/>
        <v>technology</v>
      </c>
      <c r="S1903" s="14">
        <f>Table1[[#This Row],[Date Ended Conversion]]+Table1[[#This Row],[Date Ended Conversion]]</f>
        <v>84293.083333333343</v>
      </c>
      <c r="T1903" s="14">
        <f t="shared" si="59"/>
        <v>42146.541666666672</v>
      </c>
    </row>
    <row r="1904" spans="1:20" ht="72" hidden="1" x14ac:dyDescent="0.6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>(Table1[[#This Row],[pledged]]/Table1[[#This Row],[goal]])*100</f>
        <v>1.2</v>
      </c>
      <c r="P1904" s="9">
        <f>Table1[[#This Row],[pledged]]/Table1[[#This Row],[backers_count]]</f>
        <v>4</v>
      </c>
      <c r="Q1904" s="4" t="str">
        <f>MID(Table1[[#This Row],[Category and Sub-Category]],SEARCH("/", N1904) +1, 20)</f>
        <v>gadgets</v>
      </c>
      <c r="R1904" s="4" t="str">
        <f t="shared" si="58"/>
        <v>technology</v>
      </c>
      <c r="S1904" s="14">
        <f>Table1[[#This Row],[Date Ended Conversion]]+Table1[[#This Row],[Date Ended Conversion]]</f>
        <v>84135.579791666663</v>
      </c>
      <c r="T1904" s="14">
        <f t="shared" si="59"/>
        <v>42067.789895833332</v>
      </c>
    </row>
    <row r="1905" spans="1:20" ht="72" hidden="1" x14ac:dyDescent="0.6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>(Table1[[#This Row],[pledged]]/Table1[[#This Row],[goal]])*100</f>
        <v>46.6</v>
      </c>
      <c r="P1905" s="9">
        <f>Table1[[#This Row],[pledged]]/Table1[[#This Row],[backers_count]]</f>
        <v>34.097560975609753</v>
      </c>
      <c r="Q1905" s="4" t="str">
        <f>MID(Table1[[#This Row],[Category and Sub-Category]],SEARCH("/", N1905) +1, 20)</f>
        <v>gadgets</v>
      </c>
      <c r="R1905" s="4" t="str">
        <f t="shared" si="58"/>
        <v>technology</v>
      </c>
      <c r="S1905" s="14">
        <f>Table1[[#This Row],[Date Ended Conversion]]+Table1[[#This Row],[Date Ended Conversion]]</f>
        <v>85525.541458333333</v>
      </c>
      <c r="T1905" s="14">
        <f t="shared" si="59"/>
        <v>42762.770729166667</v>
      </c>
    </row>
    <row r="1906" spans="1:20" ht="72" hidden="1" x14ac:dyDescent="0.6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>(Table1[[#This Row],[pledged]]/Table1[[#This Row],[goal]])*100</f>
        <v>0.1</v>
      </c>
      <c r="P1906" s="9">
        <f>Table1[[#This Row],[pledged]]/Table1[[#This Row],[backers_count]]</f>
        <v>25</v>
      </c>
      <c r="Q1906" s="4" t="str">
        <f>MID(Table1[[#This Row],[Category and Sub-Category]],SEARCH("/", N1906) +1, 20)</f>
        <v>gadgets</v>
      </c>
      <c r="R1906" s="4" t="str">
        <f t="shared" si="58"/>
        <v>technology</v>
      </c>
      <c r="S1906" s="14">
        <f>Table1[[#This Row],[Date Ended Conversion]]+Table1[[#This Row],[Date Ended Conversion]]</f>
        <v>84743.370856481488</v>
      </c>
      <c r="T1906" s="14">
        <f t="shared" si="59"/>
        <v>42371.685428240744</v>
      </c>
    </row>
    <row r="1907" spans="1:20" ht="72" hidden="1" x14ac:dyDescent="0.6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>(Table1[[#This Row],[pledged]]/Table1[[#This Row],[goal]])*100</f>
        <v>0.16800000000000001</v>
      </c>
      <c r="P1907" s="9">
        <f>Table1[[#This Row],[pledged]]/Table1[[#This Row],[backers_count]]</f>
        <v>10.5</v>
      </c>
      <c r="Q1907" s="4" t="str">
        <f>MID(Table1[[#This Row],[Category and Sub-Category]],SEARCH("/", N1907) +1, 20)</f>
        <v>gadgets</v>
      </c>
      <c r="R1907" s="4" t="str">
        <f t="shared" si="58"/>
        <v>technology</v>
      </c>
      <c r="S1907" s="14">
        <f>Table1[[#This Row],[Date Ended Conversion]]+Table1[[#This Row],[Date Ended Conversion]]</f>
        <v>83779.851712962962</v>
      </c>
      <c r="T1907" s="14">
        <f t="shared" si="59"/>
        <v>41889.925856481481</v>
      </c>
    </row>
    <row r="1908" spans="1:20" ht="72" hidden="1" x14ac:dyDescent="0.6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>(Table1[[#This Row],[pledged]]/Table1[[#This Row],[goal]])*100</f>
        <v>42.76</v>
      </c>
      <c r="P1908" s="9">
        <f>Table1[[#This Row],[pledged]]/Table1[[#This Row],[backers_count]]</f>
        <v>215.95959595959596</v>
      </c>
      <c r="Q1908" s="4" t="str">
        <f>MID(Table1[[#This Row],[Category and Sub-Category]],SEARCH("/", N1908) +1, 20)</f>
        <v>gadgets</v>
      </c>
      <c r="R1908" s="4" t="str">
        <f t="shared" si="58"/>
        <v>technology</v>
      </c>
      <c r="S1908" s="14">
        <f>Table1[[#This Row],[Date Ended Conversion]]+Table1[[#This Row],[Date Ended Conversion]]</f>
        <v>85089.342199074075</v>
      </c>
      <c r="T1908" s="14">
        <f t="shared" si="59"/>
        <v>42544.671099537038</v>
      </c>
    </row>
    <row r="1909" spans="1:20" ht="72" hidden="1" x14ac:dyDescent="0.6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>(Table1[[#This Row],[pledged]]/Table1[[#This Row],[goal]])*100</f>
        <v>0.28333333333333333</v>
      </c>
      <c r="P1909" s="9">
        <f>Table1[[#This Row],[pledged]]/Table1[[#This Row],[backers_count]]</f>
        <v>21.25</v>
      </c>
      <c r="Q1909" s="4" t="str">
        <f>MID(Table1[[#This Row],[Category and Sub-Category]],SEARCH("/", N1909) +1, 20)</f>
        <v>gadgets</v>
      </c>
      <c r="R1909" s="4" t="str">
        <f t="shared" si="58"/>
        <v>technology</v>
      </c>
      <c r="S1909" s="14">
        <f>Table1[[#This Row],[Date Ended Conversion]]+Table1[[#This Row],[Date Ended Conversion]]</f>
        <v>83565.174189814818</v>
      </c>
      <c r="T1909" s="14">
        <f t="shared" si="59"/>
        <v>41782.587094907409</v>
      </c>
    </row>
    <row r="1910" spans="1:20" ht="72" hidden="1" x14ac:dyDescent="0.6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>(Table1[[#This Row],[pledged]]/Table1[[#This Row],[goal]])*100</f>
        <v>1.7319999999999998</v>
      </c>
      <c r="P1910" s="9">
        <f>Table1[[#This Row],[pledged]]/Table1[[#This Row],[backers_count]]</f>
        <v>108.25</v>
      </c>
      <c r="Q1910" s="4" t="str">
        <f>MID(Table1[[#This Row],[Category and Sub-Category]],SEARCH("/", N1910) +1, 20)</f>
        <v>gadgets</v>
      </c>
      <c r="R1910" s="4" t="str">
        <f t="shared" si="58"/>
        <v>technology</v>
      </c>
      <c r="S1910" s="14">
        <f>Table1[[#This Row],[Date Ended Conversion]]+Table1[[#This Row],[Date Ended Conversion]]</f>
        <v>85467.835648148146</v>
      </c>
      <c r="T1910" s="14">
        <f t="shared" si="59"/>
        <v>42733.917824074073</v>
      </c>
    </row>
    <row r="1911" spans="1:20" ht="72" hidden="1" x14ac:dyDescent="0.6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>(Table1[[#This Row],[pledged]]/Table1[[#This Row],[goal]])*100</f>
        <v>14.111428571428572</v>
      </c>
      <c r="P1911" s="9">
        <f>Table1[[#This Row],[pledged]]/Table1[[#This Row],[backers_count]]</f>
        <v>129.97368421052633</v>
      </c>
      <c r="Q1911" s="4" t="str">
        <f>MID(Table1[[#This Row],[Category and Sub-Category]],SEARCH("/", N1911) +1, 20)</f>
        <v>gadgets</v>
      </c>
      <c r="R1911" s="4" t="str">
        <f t="shared" si="58"/>
        <v>technology</v>
      </c>
      <c r="S1911" s="14">
        <f>Table1[[#This Row],[Date Ended Conversion]]+Table1[[#This Row],[Date Ended Conversion]]</f>
        <v>83870.858310185184</v>
      </c>
      <c r="T1911" s="14">
        <f t="shared" si="59"/>
        <v>41935.429155092592</v>
      </c>
    </row>
    <row r="1912" spans="1:20" ht="72" hidden="1" x14ac:dyDescent="0.6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>(Table1[[#This Row],[pledged]]/Table1[[#This Row],[goal]])*100</f>
        <v>39.395294117647055</v>
      </c>
      <c r="P1912" s="9">
        <f>Table1[[#This Row],[pledged]]/Table1[[#This Row],[backers_count]]</f>
        <v>117.49473684210527</v>
      </c>
      <c r="Q1912" s="4" t="str">
        <f>MID(Table1[[#This Row],[Category and Sub-Category]],SEARCH("/", N1912) +1, 20)</f>
        <v>gadgets</v>
      </c>
      <c r="R1912" s="4" t="str">
        <f t="shared" si="58"/>
        <v>technology</v>
      </c>
      <c r="S1912" s="14">
        <f>Table1[[#This Row],[Date Ended Conversion]]+Table1[[#This Row],[Date Ended Conversion]]</f>
        <v>84617.895833333343</v>
      </c>
      <c r="T1912" s="14">
        <f t="shared" si="59"/>
        <v>42308.947916666672</v>
      </c>
    </row>
    <row r="1913" spans="1:20" ht="72" hidden="1" x14ac:dyDescent="0.6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>(Table1[[#This Row],[pledged]]/Table1[[#This Row],[goal]])*100</f>
        <v>2.3529411764705882E-2</v>
      </c>
      <c r="P1913" s="9">
        <f>Table1[[#This Row],[pledged]]/Table1[[#This Row],[backers_count]]</f>
        <v>10</v>
      </c>
      <c r="Q1913" s="4" t="str">
        <f>MID(Table1[[#This Row],[Category and Sub-Category]],SEARCH("/", N1913) +1, 20)</f>
        <v>gadgets</v>
      </c>
      <c r="R1913" s="4" t="str">
        <f t="shared" si="58"/>
        <v>technology</v>
      </c>
      <c r="S1913" s="14">
        <f>Table1[[#This Row],[Date Ended Conversion]]+Table1[[#This Row],[Date Ended Conversion]]</f>
        <v>83720.067916666667</v>
      </c>
      <c r="T1913" s="14">
        <f t="shared" si="59"/>
        <v>41860.033958333333</v>
      </c>
    </row>
    <row r="1914" spans="1:20" ht="72" hidden="1" x14ac:dyDescent="0.6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>(Table1[[#This Row],[pledged]]/Table1[[#This Row],[goal]])*100</f>
        <v>59.3</v>
      </c>
      <c r="P1914" s="9">
        <f>Table1[[#This Row],[pledged]]/Table1[[#This Row],[backers_count]]</f>
        <v>70.595238095238102</v>
      </c>
      <c r="Q1914" s="4" t="str">
        <f>MID(Table1[[#This Row],[Category and Sub-Category]],SEARCH("/", N1914) +1, 20)</f>
        <v>gadgets</v>
      </c>
      <c r="R1914" s="4" t="str">
        <f t="shared" si="58"/>
        <v>technology</v>
      </c>
      <c r="S1914" s="14">
        <f>Table1[[#This Row],[Date Ended Conversion]]+Table1[[#This Row],[Date Ended Conversion]]</f>
        <v>84318.452777777769</v>
      </c>
      <c r="T1914" s="14">
        <f t="shared" si="59"/>
        <v>42159.226388888885</v>
      </c>
    </row>
    <row r="1915" spans="1:20" ht="36" hidden="1" x14ac:dyDescent="0.6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>(Table1[[#This Row],[pledged]]/Table1[[#This Row],[goal]])*100</f>
        <v>1.3270833333333334</v>
      </c>
      <c r="P1915" s="9">
        <f>Table1[[#This Row],[pledged]]/Table1[[#This Row],[backers_count]]</f>
        <v>24.5</v>
      </c>
      <c r="Q1915" s="4" t="str">
        <f>MID(Table1[[#This Row],[Category and Sub-Category]],SEARCH("/", N1915) +1, 20)</f>
        <v>gadgets</v>
      </c>
      <c r="R1915" s="4" t="str">
        <f t="shared" si="58"/>
        <v>technology</v>
      </c>
      <c r="S1915" s="14">
        <f>Table1[[#This Row],[Date Ended Conversion]]+Table1[[#This Row],[Date Ended Conversion]]</f>
        <v>83841.022638888884</v>
      </c>
      <c r="T1915" s="14">
        <f t="shared" si="59"/>
        <v>41920.511319444442</v>
      </c>
    </row>
    <row r="1916" spans="1:20" ht="72" hidden="1" x14ac:dyDescent="0.6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>(Table1[[#This Row],[pledged]]/Table1[[#This Row],[goal]])*100</f>
        <v>9.0090090090090094</v>
      </c>
      <c r="P1916" s="9">
        <f>Table1[[#This Row],[pledged]]/Table1[[#This Row],[backers_count]]</f>
        <v>30</v>
      </c>
      <c r="Q1916" s="4" t="str">
        <f>MID(Table1[[#This Row],[Category and Sub-Category]],SEARCH("/", N1916) +1, 20)</f>
        <v>gadgets</v>
      </c>
      <c r="R1916" s="4" t="str">
        <f t="shared" si="58"/>
        <v>technology</v>
      </c>
      <c r="S1916" s="14">
        <f>Table1[[#This Row],[Date Ended Conversion]]+Table1[[#This Row],[Date Ended Conversion]]</f>
        <v>83888.33194444445</v>
      </c>
      <c r="T1916" s="14">
        <f t="shared" si="59"/>
        <v>41944.165972222225</v>
      </c>
    </row>
    <row r="1917" spans="1:20" ht="72" hidden="1" x14ac:dyDescent="0.6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>(Table1[[#This Row],[pledged]]/Table1[[#This Row],[goal]])*100</f>
        <v>1.6</v>
      </c>
      <c r="P1917" s="9">
        <f>Table1[[#This Row],[pledged]]/Table1[[#This Row],[backers_count]]</f>
        <v>2</v>
      </c>
      <c r="Q1917" s="4" t="str">
        <f>MID(Table1[[#This Row],[Category and Sub-Category]],SEARCH("/", N1917) +1, 20)</f>
        <v>gadgets</v>
      </c>
      <c r="R1917" s="4" t="str">
        <f t="shared" si="58"/>
        <v>technology</v>
      </c>
      <c r="S1917" s="14">
        <f>Table1[[#This Row],[Date Ended Conversion]]+Table1[[#This Row],[Date Ended Conversion]]</f>
        <v>83768.097731481481</v>
      </c>
      <c r="T1917" s="14">
        <f t="shared" si="59"/>
        <v>41884.04886574074</v>
      </c>
    </row>
    <row r="1918" spans="1:20" ht="36" hidden="1" x14ac:dyDescent="0.6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>(Table1[[#This Row],[pledged]]/Table1[[#This Row],[goal]])*100</f>
        <v>0.51</v>
      </c>
      <c r="P1918" s="9">
        <f>Table1[[#This Row],[pledged]]/Table1[[#This Row],[backers_count]]</f>
        <v>17</v>
      </c>
      <c r="Q1918" s="4" t="str">
        <f>MID(Table1[[#This Row],[Category and Sub-Category]],SEARCH("/", N1918) +1, 20)</f>
        <v>gadgets</v>
      </c>
      <c r="R1918" s="4" t="str">
        <f t="shared" si="58"/>
        <v>technology</v>
      </c>
      <c r="S1918" s="14">
        <f>Table1[[#This Row],[Date Ended Conversion]]+Table1[[#This Row],[Date Ended Conversion]]</f>
        <v>85363.517939814818</v>
      </c>
      <c r="T1918" s="14">
        <f t="shared" si="59"/>
        <v>42681.758969907409</v>
      </c>
    </row>
    <row r="1919" spans="1:20" ht="36" hidden="1" x14ac:dyDescent="0.6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>(Table1[[#This Row],[pledged]]/Table1[[#This Row],[goal]])*100</f>
        <v>52.570512820512818</v>
      </c>
      <c r="P1919" s="9">
        <f>Table1[[#This Row],[pledged]]/Table1[[#This Row],[backers_count]]</f>
        <v>2928.9285714285716</v>
      </c>
      <c r="Q1919" s="4" t="str">
        <f>MID(Table1[[#This Row],[Category and Sub-Category]],SEARCH("/", N1919) +1, 20)</f>
        <v>gadgets</v>
      </c>
      <c r="R1919" s="4" t="str">
        <f t="shared" si="58"/>
        <v>technology</v>
      </c>
      <c r="S1919" s="14">
        <f>Table1[[#This Row],[Date Ended Conversion]]+Table1[[#This Row],[Date Ended Conversion]]</f>
        <v>85552.540115740732</v>
      </c>
      <c r="T1919" s="14">
        <f t="shared" si="59"/>
        <v>42776.270057870366</v>
      </c>
    </row>
    <row r="1920" spans="1:20" ht="72" hidden="1" x14ac:dyDescent="0.6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>(Table1[[#This Row],[pledged]]/Table1[[#This Row],[goal]])*100</f>
        <v>1.04</v>
      </c>
      <c r="P1920" s="9">
        <f>Table1[[#This Row],[pledged]]/Table1[[#This Row],[backers_count]]</f>
        <v>28.888888888888889</v>
      </c>
      <c r="Q1920" s="4" t="str">
        <f>MID(Table1[[#This Row],[Category and Sub-Category]],SEARCH("/", N1920) +1, 20)</f>
        <v>gadgets</v>
      </c>
      <c r="R1920" s="4" t="str">
        <f t="shared" si="58"/>
        <v>technology</v>
      </c>
      <c r="S1920" s="14">
        <f>Table1[[#This Row],[Date Ended Conversion]]+Table1[[#This Row],[Date Ended Conversion]]</f>
        <v>83727.579884259263</v>
      </c>
      <c r="T1920" s="14">
        <f t="shared" si="59"/>
        <v>41863.789942129632</v>
      </c>
    </row>
    <row r="1921" spans="1:20" ht="72" hidden="1" x14ac:dyDescent="0.6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>(Table1[[#This Row],[pledged]]/Table1[[#This Row],[goal]])*100</f>
        <v>47.4</v>
      </c>
      <c r="P1921" s="9">
        <f>Table1[[#This Row],[pledged]]/Table1[[#This Row],[backers_count]]</f>
        <v>29.625</v>
      </c>
      <c r="Q1921" s="4" t="str">
        <f>MID(Table1[[#This Row],[Category and Sub-Category]],SEARCH("/", N1921) +1, 20)</f>
        <v>gadgets</v>
      </c>
      <c r="R1921" s="4" t="str">
        <f t="shared" si="58"/>
        <v>technology</v>
      </c>
      <c r="S1921" s="14">
        <f>Table1[[#This Row],[Date Ended Conversion]]+Table1[[#This Row],[Date Ended Conversion]]</f>
        <v>84287.751134259248</v>
      </c>
      <c r="T1921" s="14">
        <f t="shared" si="59"/>
        <v>42143.875567129624</v>
      </c>
    </row>
    <row r="1922" spans="1:20" ht="54" hidden="1" x14ac:dyDescent="0.6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>(Table1[[#This Row],[pledged]]/Table1[[#This Row],[goal]])*100</f>
        <v>43.03</v>
      </c>
      <c r="P1922" s="9">
        <f>Table1[[#This Row],[pledged]]/Table1[[#This Row],[backers_count]]</f>
        <v>40.980952380952381</v>
      </c>
      <c r="Q1922" s="4" t="str">
        <f>MID(Table1[[#This Row],[Category and Sub-Category]],SEARCH("/", N1922) +1, 20)</f>
        <v>gadgets</v>
      </c>
      <c r="R1922" s="4" t="str">
        <f t="shared" ref="R1922:R1985" si="60">LEFT(N1922,FIND("/",N1922,1)-1)</f>
        <v>technology</v>
      </c>
      <c r="S1922" s="14">
        <f>Table1[[#This Row],[Date Ended Conversion]]+Table1[[#This Row],[Date Ended Conversion]]</f>
        <v>84597.916666666657</v>
      </c>
      <c r="T1922" s="14">
        <f t="shared" ref="T1922:T1985" si="61">(((I1922/60)/60)/24)+DATE(1970,1,1)</f>
        <v>42298.958333333328</v>
      </c>
    </row>
    <row r="1923" spans="1:20" ht="36" hidden="1" x14ac:dyDescent="0.6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>(Table1[[#This Row],[pledged]]/Table1[[#This Row],[goal]])*100</f>
        <v>136.80000000000001</v>
      </c>
      <c r="P1923" s="9">
        <f>Table1[[#This Row],[pledged]]/Table1[[#This Row],[backers_count]]</f>
        <v>54</v>
      </c>
      <c r="Q1923" s="4" t="str">
        <f>MID(Table1[[#This Row],[Category and Sub-Category]],SEARCH("/", N1923) +1, 20)</f>
        <v>indie rock</v>
      </c>
      <c r="R1923" s="4" t="str">
        <f t="shared" si="60"/>
        <v>music</v>
      </c>
      <c r="S1923" s="14">
        <f>Table1[[#This Row],[Date Ended Conversion]]+Table1[[#This Row],[Date Ended Conversion]]</f>
        <v>82208.443125000005</v>
      </c>
      <c r="T1923" s="14">
        <f t="shared" si="61"/>
        <v>41104.221562500003</v>
      </c>
    </row>
    <row r="1924" spans="1:20" ht="72" hidden="1" x14ac:dyDescent="0.6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>(Table1[[#This Row],[pledged]]/Table1[[#This Row],[goal]])*100</f>
        <v>115.55</v>
      </c>
      <c r="P1924" s="9">
        <f>Table1[[#This Row],[pledged]]/Table1[[#This Row],[backers_count]]</f>
        <v>36.109375</v>
      </c>
      <c r="Q1924" s="4" t="str">
        <f>MID(Table1[[#This Row],[Category and Sub-Category]],SEARCH("/", N1924) +1, 20)</f>
        <v>indie rock</v>
      </c>
      <c r="R1924" s="4" t="str">
        <f t="shared" si="60"/>
        <v>music</v>
      </c>
      <c r="S1924" s="14">
        <f>Table1[[#This Row],[Date Ended Conversion]]+Table1[[#This Row],[Date Ended Conversion]]</f>
        <v>83240.511736111104</v>
      </c>
      <c r="T1924" s="14">
        <f t="shared" si="61"/>
        <v>41620.255868055552</v>
      </c>
    </row>
    <row r="1925" spans="1:20" ht="54" hidden="1" x14ac:dyDescent="0.6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>(Table1[[#This Row],[pledged]]/Table1[[#This Row],[goal]])*100</f>
        <v>240.79999999999998</v>
      </c>
      <c r="P1925" s="9">
        <f>Table1[[#This Row],[pledged]]/Table1[[#This Row],[backers_count]]</f>
        <v>23.153846153846153</v>
      </c>
      <c r="Q1925" s="4" t="str">
        <f>MID(Table1[[#This Row],[Category and Sub-Category]],SEARCH("/", N1925) +1, 20)</f>
        <v>indie rock</v>
      </c>
      <c r="R1925" s="4" t="str">
        <f t="shared" si="60"/>
        <v>music</v>
      </c>
      <c r="S1925" s="14">
        <f>Table1[[#This Row],[Date Ended Conversion]]+Table1[[#This Row],[Date Ended Conversion]]</f>
        <v>81626.415277777778</v>
      </c>
      <c r="T1925" s="14">
        <f t="shared" si="61"/>
        <v>40813.207638888889</v>
      </c>
    </row>
    <row r="1926" spans="1:20" ht="90" hidden="1" x14ac:dyDescent="0.6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>(Table1[[#This Row],[pledged]]/Table1[[#This Row],[goal]])*100</f>
        <v>114.39999999999999</v>
      </c>
      <c r="P1926" s="9">
        <f>Table1[[#This Row],[pledged]]/Table1[[#This Row],[backers_count]]</f>
        <v>104</v>
      </c>
      <c r="Q1926" s="4" t="str">
        <f>MID(Table1[[#This Row],[Category and Sub-Category]],SEARCH("/", N1926) +1, 20)</f>
        <v>indie rock</v>
      </c>
      <c r="R1926" s="4" t="str">
        <f t="shared" si="60"/>
        <v>music</v>
      </c>
      <c r="S1926" s="14">
        <f>Table1[[#This Row],[Date Ended Conversion]]+Table1[[#This Row],[Date Ended Conversion]]</f>
        <v>83309.629166666666</v>
      </c>
      <c r="T1926" s="14">
        <f t="shared" si="61"/>
        <v>41654.814583333333</v>
      </c>
    </row>
    <row r="1927" spans="1:20" ht="54" hidden="1" x14ac:dyDescent="0.6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>(Table1[[#This Row],[pledged]]/Table1[[#This Row],[goal]])*100</f>
        <v>110.33333333333333</v>
      </c>
      <c r="P1927" s="9">
        <f>Table1[[#This Row],[pledged]]/Table1[[#This Row],[backers_count]]</f>
        <v>31.826923076923077</v>
      </c>
      <c r="Q1927" s="4" t="str">
        <f>MID(Table1[[#This Row],[Category and Sub-Category]],SEARCH("/", N1927) +1, 20)</f>
        <v>indie rock</v>
      </c>
      <c r="R1927" s="4" t="str">
        <f t="shared" si="60"/>
        <v>music</v>
      </c>
      <c r="S1927" s="14">
        <f>Table1[[#This Row],[Date Ended Conversion]]+Table1[[#This Row],[Date Ended Conversion]]</f>
        <v>83116</v>
      </c>
      <c r="T1927" s="14">
        <f t="shared" si="61"/>
        <v>41558</v>
      </c>
    </row>
    <row r="1928" spans="1:20" ht="90" hidden="1" x14ac:dyDescent="0.6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>(Table1[[#This Row],[pledged]]/Table1[[#This Row],[goal]])*100</f>
        <v>195.37933333333334</v>
      </c>
      <c r="P1928" s="9">
        <f>Table1[[#This Row],[pledged]]/Table1[[#This Row],[backers_count]]</f>
        <v>27.3896261682243</v>
      </c>
      <c r="Q1928" s="4" t="str">
        <f>MID(Table1[[#This Row],[Category and Sub-Category]],SEARCH("/", N1928) +1, 20)</f>
        <v>indie rock</v>
      </c>
      <c r="R1928" s="4" t="str">
        <f t="shared" si="60"/>
        <v>music</v>
      </c>
      <c r="S1928" s="14">
        <f>Table1[[#This Row],[Date Ended Conversion]]+Table1[[#This Row],[Date Ended Conversion]]</f>
        <v>80968.036111111112</v>
      </c>
      <c r="T1928" s="14">
        <f t="shared" si="61"/>
        <v>40484.018055555556</v>
      </c>
    </row>
    <row r="1929" spans="1:20" ht="18" hidden="1" x14ac:dyDescent="0.6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>(Table1[[#This Row],[pledged]]/Table1[[#This Row],[goal]])*100</f>
        <v>103.33333333333334</v>
      </c>
      <c r="P1929" s="9">
        <f>Table1[[#This Row],[pledged]]/Table1[[#This Row],[backers_count]]</f>
        <v>56.363636363636367</v>
      </c>
      <c r="Q1929" s="4" t="str">
        <f>MID(Table1[[#This Row],[Category and Sub-Category]],SEARCH("/", N1929) +1, 20)</f>
        <v>indie rock</v>
      </c>
      <c r="R1929" s="4" t="str">
        <f t="shared" si="60"/>
        <v>music</v>
      </c>
      <c r="S1929" s="14">
        <f>Table1[[#This Row],[Date Ended Conversion]]+Table1[[#This Row],[Date Ended Conversion]]</f>
        <v>81952.415277777778</v>
      </c>
      <c r="T1929" s="14">
        <f t="shared" si="61"/>
        <v>40976.207638888889</v>
      </c>
    </row>
    <row r="1930" spans="1:20" ht="36" hidden="1" x14ac:dyDescent="0.6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>(Table1[[#This Row],[pledged]]/Table1[[#This Row],[goal]])*100</f>
        <v>103.1372549019608</v>
      </c>
      <c r="P1930" s="9">
        <f>Table1[[#This Row],[pledged]]/Table1[[#This Row],[backers_count]]</f>
        <v>77.352941176470594</v>
      </c>
      <c r="Q1930" s="4" t="str">
        <f>MID(Table1[[#This Row],[Category and Sub-Category]],SEARCH("/", N1930) +1, 20)</f>
        <v>indie rock</v>
      </c>
      <c r="R1930" s="4" t="str">
        <f t="shared" si="60"/>
        <v>music</v>
      </c>
      <c r="S1930" s="14">
        <f>Table1[[#This Row],[Date Ended Conversion]]+Table1[[#This Row],[Date Ended Conversion]]</f>
        <v>82803.296157407414</v>
      </c>
      <c r="T1930" s="14">
        <f t="shared" si="61"/>
        <v>41401.648078703707</v>
      </c>
    </row>
    <row r="1931" spans="1:20" ht="54" hidden="1" x14ac:dyDescent="0.6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>(Table1[[#This Row],[pledged]]/Table1[[#This Row],[goal]])*100</f>
        <v>100.3125</v>
      </c>
      <c r="P1931" s="9">
        <f>Table1[[#This Row],[pledged]]/Table1[[#This Row],[backers_count]]</f>
        <v>42.8</v>
      </c>
      <c r="Q1931" s="4" t="str">
        <f>MID(Table1[[#This Row],[Category and Sub-Category]],SEARCH("/", N1931) +1, 20)</f>
        <v>indie rock</v>
      </c>
      <c r="R1931" s="4" t="str">
        <f t="shared" si="60"/>
        <v>music</v>
      </c>
      <c r="S1931" s="14">
        <f>Table1[[#This Row],[Date Ended Conversion]]+Table1[[#This Row],[Date Ended Conversion]]</f>
        <v>81458.043194444443</v>
      </c>
      <c r="T1931" s="14">
        <f t="shared" si="61"/>
        <v>40729.021597222221</v>
      </c>
    </row>
    <row r="1932" spans="1:20" ht="54" hidden="1" x14ac:dyDescent="0.6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>(Table1[[#This Row],[pledged]]/Table1[[#This Row],[goal]])*100</f>
        <v>127</v>
      </c>
      <c r="P1932" s="9">
        <f>Table1[[#This Row],[pledged]]/Table1[[#This Row],[backers_count]]</f>
        <v>48.846153846153847</v>
      </c>
      <c r="Q1932" s="4" t="str">
        <f>MID(Table1[[#This Row],[Category and Sub-Category]],SEARCH("/", N1932) +1, 20)</f>
        <v>indie rock</v>
      </c>
      <c r="R1932" s="4" t="str">
        <f t="shared" si="60"/>
        <v>music</v>
      </c>
      <c r="S1932" s="14">
        <f>Table1[[#This Row],[Date Ended Conversion]]+Table1[[#This Row],[Date Ended Conversion]]</f>
        <v>82925.117638888885</v>
      </c>
      <c r="T1932" s="14">
        <f t="shared" si="61"/>
        <v>41462.558819444443</v>
      </c>
    </row>
    <row r="1933" spans="1:20" ht="54" hidden="1" x14ac:dyDescent="0.6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>(Table1[[#This Row],[pledged]]/Table1[[#This Row],[goal]])*100</f>
        <v>120.601</v>
      </c>
      <c r="P1933" s="9">
        <f>Table1[[#This Row],[pledged]]/Table1[[#This Row],[backers_count]]</f>
        <v>48.240400000000001</v>
      </c>
      <c r="Q1933" s="4" t="str">
        <f>MID(Table1[[#This Row],[Category and Sub-Category]],SEARCH("/", N1933) +1, 20)</f>
        <v>indie rock</v>
      </c>
      <c r="R1933" s="4" t="str">
        <f t="shared" si="60"/>
        <v>music</v>
      </c>
      <c r="S1933" s="14">
        <f>Table1[[#This Row],[Date Ended Conversion]]+Table1[[#This Row],[Date Ended Conversion]]</f>
        <v>82102.291666666672</v>
      </c>
      <c r="T1933" s="14">
        <f t="shared" si="61"/>
        <v>41051.145833333336</v>
      </c>
    </row>
    <row r="1934" spans="1:20" ht="72" hidden="1" x14ac:dyDescent="0.6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>(Table1[[#This Row],[pledged]]/Table1[[#This Row],[goal]])*100</f>
        <v>106.99047619047619</v>
      </c>
      <c r="P1934" s="9">
        <f>Table1[[#This Row],[pledged]]/Table1[[#This Row],[backers_count]]</f>
        <v>70.212500000000006</v>
      </c>
      <c r="Q1934" s="4" t="str">
        <f>MID(Table1[[#This Row],[Category and Sub-Category]],SEARCH("/", N1934) +1, 20)</f>
        <v>indie rock</v>
      </c>
      <c r="R1934" s="4" t="str">
        <f t="shared" si="60"/>
        <v>music</v>
      </c>
      <c r="S1934" s="14">
        <f>Table1[[#This Row],[Date Ended Conversion]]+Table1[[#This Row],[Date Ended Conversion]]</f>
        <v>81865.619745370364</v>
      </c>
      <c r="T1934" s="14">
        <f t="shared" si="61"/>
        <v>40932.809872685182</v>
      </c>
    </row>
    <row r="1935" spans="1:20" ht="72" hidden="1" x14ac:dyDescent="0.6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>(Table1[[#This Row],[pledged]]/Table1[[#This Row],[goal]])*100</f>
        <v>172.43333333333334</v>
      </c>
      <c r="P1935" s="9">
        <f>Table1[[#This Row],[pledged]]/Table1[[#This Row],[backers_count]]</f>
        <v>94.054545454545448</v>
      </c>
      <c r="Q1935" s="4" t="str">
        <f>MID(Table1[[#This Row],[Category and Sub-Category]],SEARCH("/", N1935) +1, 20)</f>
        <v>indie rock</v>
      </c>
      <c r="R1935" s="4" t="str">
        <f t="shared" si="60"/>
        <v>music</v>
      </c>
      <c r="S1935" s="14">
        <f>Table1[[#This Row],[Date Ended Conversion]]+Table1[[#This Row],[Date Ended Conversion]]</f>
        <v>83818.261736111104</v>
      </c>
      <c r="T1935" s="14">
        <f t="shared" si="61"/>
        <v>41909.130868055552</v>
      </c>
    </row>
    <row r="1936" spans="1:20" ht="72" hidden="1" x14ac:dyDescent="0.6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>(Table1[[#This Row],[pledged]]/Table1[[#This Row],[goal]])*100</f>
        <v>123.61999999999999</v>
      </c>
      <c r="P1936" s="9">
        <f>Table1[[#This Row],[pledged]]/Table1[[#This Row],[backers_count]]</f>
        <v>80.272727272727266</v>
      </c>
      <c r="Q1936" s="4" t="str">
        <f>MID(Table1[[#This Row],[Category and Sub-Category]],SEARCH("/", N1936) +1, 20)</f>
        <v>indie rock</v>
      </c>
      <c r="R1936" s="4" t="str">
        <f t="shared" si="60"/>
        <v>music</v>
      </c>
      <c r="S1936" s="14">
        <f>Table1[[#This Row],[Date Ended Conversion]]+Table1[[#This Row],[Date Ended Conversion]]</f>
        <v>81804.416666666672</v>
      </c>
      <c r="T1936" s="14">
        <f t="shared" si="61"/>
        <v>40902.208333333336</v>
      </c>
    </row>
    <row r="1937" spans="1:20" ht="72" hidden="1" x14ac:dyDescent="0.6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>(Table1[[#This Row],[pledged]]/Table1[[#This Row],[goal]])*100</f>
        <v>108.4</v>
      </c>
      <c r="P1937" s="9">
        <f>Table1[[#This Row],[pledged]]/Table1[[#This Row],[backers_count]]</f>
        <v>54.2</v>
      </c>
      <c r="Q1937" s="4" t="str">
        <f>MID(Table1[[#This Row],[Category and Sub-Category]],SEARCH("/", N1937) +1, 20)</f>
        <v>indie rock</v>
      </c>
      <c r="R1937" s="4" t="str">
        <f t="shared" si="60"/>
        <v>music</v>
      </c>
      <c r="S1937" s="14">
        <f>Table1[[#This Row],[Date Ended Conversion]]+Table1[[#This Row],[Date Ended Conversion]]</f>
        <v>83622.415277777778</v>
      </c>
      <c r="T1937" s="14">
        <f t="shared" si="61"/>
        <v>41811.207638888889</v>
      </c>
    </row>
    <row r="1938" spans="1:20" ht="72" hidden="1" x14ac:dyDescent="0.6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>(Table1[[#This Row],[pledged]]/Table1[[#This Row],[goal]])*100</f>
        <v>116.52013333333333</v>
      </c>
      <c r="P1938" s="9">
        <f>Table1[[#This Row],[pledged]]/Table1[[#This Row],[backers_count]]</f>
        <v>60.26903448275862</v>
      </c>
      <c r="Q1938" s="4" t="str">
        <f>MID(Table1[[#This Row],[Category and Sub-Category]],SEARCH("/", N1938) +1, 20)</f>
        <v>indie rock</v>
      </c>
      <c r="R1938" s="4" t="str">
        <f t="shared" si="60"/>
        <v>music</v>
      </c>
      <c r="S1938" s="14">
        <f>Table1[[#This Row],[Date Ended Conversion]]+Table1[[#This Row],[Date Ended Conversion]]</f>
        <v>81766.498611111107</v>
      </c>
      <c r="T1938" s="14">
        <f t="shared" si="61"/>
        <v>40883.249305555553</v>
      </c>
    </row>
    <row r="1939" spans="1:20" ht="72" hidden="1" x14ac:dyDescent="0.6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>(Table1[[#This Row],[pledged]]/Table1[[#This Row],[goal]])*100</f>
        <v>187.245</v>
      </c>
      <c r="P1939" s="9">
        <f>Table1[[#This Row],[pledged]]/Table1[[#This Row],[backers_count]]</f>
        <v>38.740344827586206</v>
      </c>
      <c r="Q1939" s="4" t="str">
        <f>MID(Table1[[#This Row],[Category and Sub-Category]],SEARCH("/", N1939) +1, 20)</f>
        <v>indie rock</v>
      </c>
      <c r="R1939" s="4" t="str">
        <f t="shared" si="60"/>
        <v>music</v>
      </c>
      <c r="S1939" s="14">
        <f>Table1[[#This Row],[Date Ended Conversion]]+Table1[[#This Row],[Date Ended Conversion]]</f>
        <v>82150.33194444445</v>
      </c>
      <c r="T1939" s="14">
        <f t="shared" si="61"/>
        <v>41075.165972222225</v>
      </c>
    </row>
    <row r="1940" spans="1:20" ht="72" hidden="1" x14ac:dyDescent="0.6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>(Table1[[#This Row],[pledged]]/Table1[[#This Row],[goal]])*100</f>
        <v>115.93333333333334</v>
      </c>
      <c r="P1940" s="9">
        <f>Table1[[#This Row],[pledged]]/Table1[[#This Row],[backers_count]]</f>
        <v>152.54385964912279</v>
      </c>
      <c r="Q1940" s="4" t="str">
        <f>MID(Table1[[#This Row],[Category and Sub-Category]],SEARCH("/", N1940) +1, 20)</f>
        <v>indie rock</v>
      </c>
      <c r="R1940" s="4" t="str">
        <f t="shared" si="60"/>
        <v>music</v>
      </c>
      <c r="S1940" s="14">
        <f>Table1[[#This Row],[Date Ended Conversion]]+Table1[[#This Row],[Date Ended Conversion]]</f>
        <v>82914.416666666672</v>
      </c>
      <c r="T1940" s="14">
        <f t="shared" si="61"/>
        <v>41457.208333333336</v>
      </c>
    </row>
    <row r="1941" spans="1:20" ht="72" hidden="1" x14ac:dyDescent="0.6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>(Table1[[#This Row],[pledged]]/Table1[[#This Row],[goal]])*100</f>
        <v>110.7</v>
      </c>
      <c r="P1941" s="9">
        <f>Table1[[#This Row],[pledged]]/Table1[[#This Row],[backers_count]]</f>
        <v>115.3125</v>
      </c>
      <c r="Q1941" s="4" t="str">
        <f>MID(Table1[[#This Row],[Category and Sub-Category]],SEARCH("/", N1941) +1, 20)</f>
        <v>indie rock</v>
      </c>
      <c r="R1941" s="4" t="str">
        <f t="shared" si="60"/>
        <v>music</v>
      </c>
      <c r="S1941" s="14">
        <f>Table1[[#This Row],[Date Ended Conversion]]+Table1[[#This Row],[Date Ended Conversion]]</f>
        <v>82687.886759259258</v>
      </c>
      <c r="T1941" s="14">
        <f t="shared" si="61"/>
        <v>41343.943379629629</v>
      </c>
    </row>
    <row r="1942" spans="1:20" ht="72" hidden="1" x14ac:dyDescent="0.6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>(Table1[[#This Row],[pledged]]/Table1[[#This Row],[goal]])*100</f>
        <v>170.92307692307693</v>
      </c>
      <c r="P1942" s="9">
        <f>Table1[[#This Row],[pledged]]/Table1[[#This Row],[backers_count]]</f>
        <v>35.838709677419352</v>
      </c>
      <c r="Q1942" s="4" t="str">
        <f>MID(Table1[[#This Row],[Category and Sub-Category]],SEARCH("/", N1942) +1, 20)</f>
        <v>indie rock</v>
      </c>
      <c r="R1942" s="4" t="str">
        <f t="shared" si="60"/>
        <v>music</v>
      </c>
      <c r="S1942" s="14">
        <f>Table1[[#This Row],[Date Ended Conversion]]+Table1[[#This Row],[Date Ended Conversion]]</f>
        <v>81418.33194444445</v>
      </c>
      <c r="T1942" s="14">
        <f t="shared" si="61"/>
        <v>40709.165972222225</v>
      </c>
    </row>
    <row r="1943" spans="1:20" ht="90" hidden="1" x14ac:dyDescent="0.6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>(Table1[[#This Row],[pledged]]/Table1[[#This Row],[goal]])*100</f>
        <v>126.11835600000001</v>
      </c>
      <c r="P1943" s="9">
        <f>Table1[[#This Row],[pledged]]/Table1[[#This Row],[backers_count]]</f>
        <v>64.570118779438872</v>
      </c>
      <c r="Q1943" s="4" t="str">
        <f>MID(Table1[[#This Row],[Category and Sub-Category]],SEARCH("/", N1943) +1, 20)</f>
        <v>hardware</v>
      </c>
      <c r="R1943" s="4" t="str">
        <f t="shared" si="60"/>
        <v>technology</v>
      </c>
      <c r="S1943" s="14">
        <f>Table1[[#This Row],[Date Ended Conversion]]+Table1[[#This Row],[Date Ended Conversion]]</f>
        <v>83548.581736111111</v>
      </c>
      <c r="T1943" s="14">
        <f t="shared" si="61"/>
        <v>41774.290868055556</v>
      </c>
    </row>
    <row r="1944" spans="1:20" ht="72" hidden="1" x14ac:dyDescent="0.6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>(Table1[[#This Row],[pledged]]/Table1[[#This Row],[goal]])*100</f>
        <v>138.44033333333334</v>
      </c>
      <c r="P1944" s="9">
        <f>Table1[[#This Row],[pledged]]/Table1[[#This Row],[backers_count]]</f>
        <v>87.436000000000007</v>
      </c>
      <c r="Q1944" s="4" t="str">
        <f>MID(Table1[[#This Row],[Category and Sub-Category]],SEARCH("/", N1944) +1, 20)</f>
        <v>hardware</v>
      </c>
      <c r="R1944" s="4" t="str">
        <f t="shared" si="60"/>
        <v>technology</v>
      </c>
      <c r="S1944" s="14">
        <f>Table1[[#This Row],[Date Ended Conversion]]+Table1[[#This Row],[Date Ended Conversion]]</f>
        <v>81457.656018518523</v>
      </c>
      <c r="T1944" s="14">
        <f t="shared" si="61"/>
        <v>40728.828009259261</v>
      </c>
    </row>
    <row r="1945" spans="1:20" ht="72" hidden="1" x14ac:dyDescent="0.6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>(Table1[[#This Row],[pledged]]/Table1[[#This Row],[goal]])*100</f>
        <v>1705.2499999999998</v>
      </c>
      <c r="P1945" s="9">
        <f>Table1[[#This Row],[pledged]]/Table1[[#This Row],[backers_count]]</f>
        <v>68.815577078288939</v>
      </c>
      <c r="Q1945" s="4" t="str">
        <f>MID(Table1[[#This Row],[Category and Sub-Category]],SEARCH("/", N1945) +1, 20)</f>
        <v>hardware</v>
      </c>
      <c r="R1945" s="4" t="str">
        <f t="shared" si="60"/>
        <v>technology</v>
      </c>
      <c r="S1945" s="14">
        <f>Table1[[#This Row],[Date Ended Conversion]]+Table1[[#This Row],[Date Ended Conversion]]</f>
        <v>85186.539722222224</v>
      </c>
      <c r="T1945" s="14">
        <f t="shared" si="61"/>
        <v>42593.269861111112</v>
      </c>
    </row>
    <row r="1946" spans="1:20" ht="72" hidden="1" x14ac:dyDescent="0.6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>(Table1[[#This Row],[pledged]]/Table1[[#This Row],[goal]])*100</f>
        <v>788.05550000000005</v>
      </c>
      <c r="P1946" s="9">
        <f>Table1[[#This Row],[pledged]]/Table1[[#This Row],[backers_count]]</f>
        <v>176.200223588597</v>
      </c>
      <c r="Q1946" s="4" t="str">
        <f>MID(Table1[[#This Row],[Category and Sub-Category]],SEARCH("/", N1946) +1, 20)</f>
        <v>hardware</v>
      </c>
      <c r="R1946" s="4" t="str">
        <f t="shared" si="60"/>
        <v>technology</v>
      </c>
      <c r="S1946" s="14">
        <f>Table1[[#This Row],[Date Ended Conversion]]+Table1[[#This Row],[Date Ended Conversion]]</f>
        <v>83521.168749999997</v>
      </c>
      <c r="T1946" s="14">
        <f t="shared" si="61"/>
        <v>41760.584374999999</v>
      </c>
    </row>
    <row r="1947" spans="1:20" ht="72" hidden="1" x14ac:dyDescent="0.6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>(Table1[[#This Row],[pledged]]/Table1[[#This Row],[goal]])*100</f>
        <v>348.01799999999997</v>
      </c>
      <c r="P1947" s="9">
        <f>Table1[[#This Row],[pledged]]/Table1[[#This Row],[backers_count]]</f>
        <v>511.79117647058825</v>
      </c>
      <c r="Q1947" s="4" t="str">
        <f>MID(Table1[[#This Row],[Category and Sub-Category]],SEARCH("/", N1947) +1, 20)</f>
        <v>hardware</v>
      </c>
      <c r="R1947" s="4" t="str">
        <f t="shared" si="60"/>
        <v>technology</v>
      </c>
      <c r="S1947" s="14">
        <f>Table1[[#This Row],[Date Ended Conversion]]+Table1[[#This Row],[Date Ended Conversion]]</f>
        <v>84394.503657407418</v>
      </c>
      <c r="T1947" s="14">
        <f t="shared" si="61"/>
        <v>42197.251828703709</v>
      </c>
    </row>
    <row r="1948" spans="1:20" ht="72" hidden="1" x14ac:dyDescent="0.6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>(Table1[[#This Row],[pledged]]/Table1[[#This Row],[goal]])*100</f>
        <v>149.74666666666667</v>
      </c>
      <c r="P1948" s="9">
        <f>Table1[[#This Row],[pledged]]/Table1[[#This Row],[backers_count]]</f>
        <v>160.44285714285715</v>
      </c>
      <c r="Q1948" s="4" t="str">
        <f>MID(Table1[[#This Row],[Category and Sub-Category]],SEARCH("/", N1948) +1, 20)</f>
        <v>hardware</v>
      </c>
      <c r="R1948" s="4" t="str">
        <f t="shared" si="60"/>
        <v>technology</v>
      </c>
      <c r="S1948" s="14">
        <f>Table1[[#This Row],[Date Ended Conversion]]+Table1[[#This Row],[Date Ended Conversion]]</f>
        <v>83498.216689814813</v>
      </c>
      <c r="T1948" s="14">
        <f t="shared" si="61"/>
        <v>41749.108344907407</v>
      </c>
    </row>
    <row r="1949" spans="1:20" ht="90" hidden="1" x14ac:dyDescent="0.6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>(Table1[[#This Row],[pledged]]/Table1[[#This Row],[goal]])*100</f>
        <v>100.63375000000001</v>
      </c>
      <c r="P1949" s="9">
        <f>Table1[[#This Row],[pledged]]/Table1[[#This Row],[backers_count]]</f>
        <v>35.003043478260871</v>
      </c>
      <c r="Q1949" s="4" t="str">
        <f>MID(Table1[[#This Row],[Category and Sub-Category]],SEARCH("/", N1949) +1, 20)</f>
        <v>hardware</v>
      </c>
      <c r="R1949" s="4" t="str">
        <f t="shared" si="60"/>
        <v>technology</v>
      </c>
      <c r="S1949" s="14">
        <f>Table1[[#This Row],[Date Ended Conversion]]+Table1[[#This Row],[Date Ended Conversion]]</f>
        <v>80280.498611111107</v>
      </c>
      <c r="T1949" s="14">
        <f t="shared" si="61"/>
        <v>40140.249305555553</v>
      </c>
    </row>
    <row r="1950" spans="1:20" ht="36" hidden="1" x14ac:dyDescent="0.6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>(Table1[[#This Row],[pledged]]/Table1[[#This Row],[goal]])*100</f>
        <v>800.21100000000001</v>
      </c>
      <c r="P1950" s="9">
        <f>Table1[[#This Row],[pledged]]/Table1[[#This Row],[backers_count]]</f>
        <v>188.50671378091872</v>
      </c>
      <c r="Q1950" s="4" t="str">
        <f>MID(Table1[[#This Row],[Category and Sub-Category]],SEARCH("/", N1950) +1, 20)</f>
        <v>hardware</v>
      </c>
      <c r="R1950" s="4" t="str">
        <f t="shared" si="60"/>
        <v>technology</v>
      </c>
      <c r="S1950" s="14">
        <f>Table1[[#This Row],[Date Ended Conversion]]+Table1[[#This Row],[Date Ended Conversion]]</f>
        <v>85055.419444444444</v>
      </c>
      <c r="T1950" s="14">
        <f t="shared" si="61"/>
        <v>42527.709722222222</v>
      </c>
    </row>
    <row r="1951" spans="1:20" ht="72" hidden="1" x14ac:dyDescent="0.6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>(Table1[[#This Row],[pledged]]/Table1[[#This Row],[goal]])*100</f>
        <v>106.00260000000002</v>
      </c>
      <c r="P1951" s="9">
        <f>Table1[[#This Row],[pledged]]/Table1[[#This Row],[backers_count]]</f>
        <v>56.204984093319197</v>
      </c>
      <c r="Q1951" s="4" t="str">
        <f>MID(Table1[[#This Row],[Category and Sub-Category]],SEARCH("/", N1951) +1, 20)</f>
        <v>hardware</v>
      </c>
      <c r="R1951" s="4" t="str">
        <f t="shared" si="60"/>
        <v>technology</v>
      </c>
      <c r="S1951" s="14">
        <f>Table1[[#This Row],[Date Ended Conversion]]+Table1[[#This Row],[Date Ended Conversion]]</f>
        <v>83660.846087962957</v>
      </c>
      <c r="T1951" s="14">
        <f t="shared" si="61"/>
        <v>41830.423043981478</v>
      </c>
    </row>
    <row r="1952" spans="1:20" ht="54" hidden="1" x14ac:dyDescent="0.6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>(Table1[[#This Row],[pledged]]/Table1[[#This Row],[goal]])*100</f>
        <v>200.51866666666669</v>
      </c>
      <c r="P1952" s="9">
        <f>Table1[[#This Row],[pledged]]/Table1[[#This Row],[backers_count]]</f>
        <v>51.3054157782516</v>
      </c>
      <c r="Q1952" s="4" t="str">
        <f>MID(Table1[[#This Row],[Category and Sub-Category]],SEARCH("/", N1952) +1, 20)</f>
        <v>hardware</v>
      </c>
      <c r="R1952" s="4" t="str">
        <f t="shared" si="60"/>
        <v>technology</v>
      </c>
      <c r="S1952" s="14">
        <f>Table1[[#This Row],[Date Ended Conversion]]+Table1[[#This Row],[Date Ended Conversion]]</f>
        <v>81310.362800925926</v>
      </c>
      <c r="T1952" s="14">
        <f t="shared" si="61"/>
        <v>40655.181400462963</v>
      </c>
    </row>
    <row r="1953" spans="1:20" ht="72" hidden="1" x14ac:dyDescent="0.6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>(Table1[[#This Row],[pledged]]/Table1[[#This Row],[goal]])*100</f>
        <v>212.44399999999999</v>
      </c>
      <c r="P1953" s="9">
        <f>Table1[[#This Row],[pledged]]/Table1[[#This Row],[backers_count]]</f>
        <v>127.36450839328538</v>
      </c>
      <c r="Q1953" s="4" t="str">
        <f>MID(Table1[[#This Row],[Category and Sub-Category]],SEARCH("/", N1953) +1, 20)</f>
        <v>hardware</v>
      </c>
      <c r="R1953" s="4" t="str">
        <f t="shared" si="60"/>
        <v>technology</v>
      </c>
      <c r="S1953" s="14">
        <f>Table1[[#This Row],[Date Ended Conversion]]+Table1[[#This Row],[Date Ended Conversion]]</f>
        <v>85362.924467592587</v>
      </c>
      <c r="T1953" s="14">
        <f t="shared" si="61"/>
        <v>42681.462233796294</v>
      </c>
    </row>
    <row r="1954" spans="1:20" ht="72" hidden="1" x14ac:dyDescent="0.6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>(Table1[[#This Row],[pledged]]/Table1[[#This Row],[goal]])*100</f>
        <v>198.47237142857145</v>
      </c>
      <c r="P1954" s="9">
        <f>Table1[[#This Row],[pledged]]/Table1[[#This Row],[backers_count]]</f>
        <v>101.85532258064516</v>
      </c>
      <c r="Q1954" s="4" t="str">
        <f>MID(Table1[[#This Row],[Category and Sub-Category]],SEARCH("/", N1954) +1, 20)</f>
        <v>hardware</v>
      </c>
      <c r="R1954" s="4" t="str">
        <f t="shared" si="60"/>
        <v>technology</v>
      </c>
      <c r="S1954" s="14">
        <f>Table1[[#This Row],[Date Ended Conversion]]+Table1[[#This Row],[Date Ended Conversion]]</f>
        <v>83127.21331018518</v>
      </c>
      <c r="T1954" s="14">
        <f t="shared" si="61"/>
        <v>41563.60665509259</v>
      </c>
    </row>
    <row r="1955" spans="1:20" ht="72" hidden="1" x14ac:dyDescent="0.6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>(Table1[[#This Row],[pledged]]/Table1[[#This Row],[goal]])*100</f>
        <v>225.94666666666666</v>
      </c>
      <c r="P1955" s="9">
        <f>Table1[[#This Row],[pledged]]/Table1[[#This Row],[backers_count]]</f>
        <v>230.55782312925169</v>
      </c>
      <c r="Q1955" s="4" t="str">
        <f>MID(Table1[[#This Row],[Category and Sub-Category]],SEARCH("/", N1955) +1, 20)</f>
        <v>hardware</v>
      </c>
      <c r="R1955" s="4" t="str">
        <f t="shared" si="60"/>
        <v>technology</v>
      </c>
      <c r="S1955" s="14">
        <f>Table1[[#This Row],[Date Ended Conversion]]+Table1[[#This Row],[Date Ended Conversion]]</f>
        <v>81940.25</v>
      </c>
      <c r="T1955" s="14">
        <f t="shared" si="61"/>
        <v>40970.125</v>
      </c>
    </row>
    <row r="1956" spans="1:20" ht="36" hidden="1" x14ac:dyDescent="0.6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>(Table1[[#This Row],[pledged]]/Table1[[#This Row],[goal]])*100</f>
        <v>698.94800000000009</v>
      </c>
      <c r="P1956" s="9">
        <f>Table1[[#This Row],[pledged]]/Table1[[#This Row],[backers_count]]</f>
        <v>842.10602409638557</v>
      </c>
      <c r="Q1956" s="4" t="str">
        <f>MID(Table1[[#This Row],[Category and Sub-Category]],SEARCH("/", N1956) +1, 20)</f>
        <v>hardware</v>
      </c>
      <c r="R1956" s="4" t="str">
        <f t="shared" si="60"/>
        <v>technology</v>
      </c>
      <c r="S1956" s="14">
        <f>Table1[[#This Row],[Date Ended Conversion]]+Table1[[#This Row],[Date Ended Conversion]]</f>
        <v>84882.416666666657</v>
      </c>
      <c r="T1956" s="14">
        <f t="shared" si="61"/>
        <v>42441.208333333328</v>
      </c>
    </row>
    <row r="1957" spans="1:20" ht="72" hidden="1" x14ac:dyDescent="0.6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>(Table1[[#This Row],[pledged]]/Table1[[#This Row],[goal]])*100</f>
        <v>398.59528571428569</v>
      </c>
      <c r="P1957" s="9">
        <f>Table1[[#This Row],[pledged]]/Table1[[#This Row],[backers_count]]</f>
        <v>577.27593103448271</v>
      </c>
      <c r="Q1957" s="4" t="str">
        <f>MID(Table1[[#This Row],[Category and Sub-Category]],SEARCH("/", N1957) +1, 20)</f>
        <v>hardware</v>
      </c>
      <c r="R1957" s="4" t="str">
        <f t="shared" si="60"/>
        <v>technology</v>
      </c>
      <c r="S1957" s="14">
        <f>Table1[[#This Row],[Date Ended Conversion]]+Table1[[#This Row],[Date Ended Conversion]]</f>
        <v>82105.583333333328</v>
      </c>
      <c r="T1957" s="14">
        <f t="shared" si="61"/>
        <v>41052.791666666664</v>
      </c>
    </row>
    <row r="1958" spans="1:20" ht="72" hidden="1" x14ac:dyDescent="0.6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>(Table1[[#This Row],[pledged]]/Table1[[#This Row],[goal]])*100</f>
        <v>294.0333333333333</v>
      </c>
      <c r="P1958" s="9">
        <f>Table1[[#This Row],[pledged]]/Table1[[#This Row],[backers_count]]</f>
        <v>483.34246575342468</v>
      </c>
      <c r="Q1958" s="4" t="str">
        <f>MID(Table1[[#This Row],[Category and Sub-Category]],SEARCH("/", N1958) +1, 20)</f>
        <v>hardware</v>
      </c>
      <c r="R1958" s="4" t="str">
        <f t="shared" si="60"/>
        <v>technology</v>
      </c>
      <c r="S1958" s="14">
        <f>Table1[[#This Row],[Date Ended Conversion]]+Table1[[#This Row],[Date Ended Conversion]]</f>
        <v>84225.764004629629</v>
      </c>
      <c r="T1958" s="14">
        <f t="shared" si="61"/>
        <v>42112.882002314815</v>
      </c>
    </row>
    <row r="1959" spans="1:20" ht="36" hidden="1" x14ac:dyDescent="0.6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>(Table1[[#This Row],[pledged]]/Table1[[#This Row],[goal]])*100</f>
        <v>167.50470000000001</v>
      </c>
      <c r="P1959" s="9">
        <f>Table1[[#This Row],[pledged]]/Table1[[#This Row],[backers_count]]</f>
        <v>76.138500000000008</v>
      </c>
      <c r="Q1959" s="4" t="str">
        <f>MID(Table1[[#This Row],[Category and Sub-Category]],SEARCH("/", N1959) +1, 20)</f>
        <v>hardware</v>
      </c>
      <c r="R1959" s="4" t="str">
        <f t="shared" si="60"/>
        <v>technology</v>
      </c>
      <c r="S1959" s="14">
        <f>Table1[[#This Row],[Date Ended Conversion]]+Table1[[#This Row],[Date Ended Conversion]]</f>
        <v>82418.197060185179</v>
      </c>
      <c r="T1959" s="14">
        <f t="shared" si="61"/>
        <v>41209.098530092589</v>
      </c>
    </row>
    <row r="1960" spans="1:20" ht="72" hidden="1" x14ac:dyDescent="0.6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>(Table1[[#This Row],[pledged]]/Table1[[#This Row],[goal]])*100</f>
        <v>1435.5717142857143</v>
      </c>
      <c r="P1960" s="9">
        <f>Table1[[#This Row],[pledged]]/Table1[[#This Row],[backers_count]]</f>
        <v>74.107684365781708</v>
      </c>
      <c r="Q1960" s="4" t="str">
        <f>MID(Table1[[#This Row],[Category and Sub-Category]],SEARCH("/", N1960) +1, 20)</f>
        <v>hardware</v>
      </c>
      <c r="R1960" s="4" t="str">
        <f t="shared" si="60"/>
        <v>technology</v>
      </c>
      <c r="S1960" s="14">
        <f>Table1[[#This Row],[Date Ended Conversion]]+Table1[[#This Row],[Date Ended Conversion]]</f>
        <v>82713.89261574074</v>
      </c>
      <c r="T1960" s="14">
        <f t="shared" si="61"/>
        <v>41356.94630787037</v>
      </c>
    </row>
    <row r="1961" spans="1:20" ht="72" hidden="1" x14ac:dyDescent="0.6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>(Table1[[#This Row],[pledged]]/Table1[[#This Row],[goal]])*100</f>
        <v>156.73439999999999</v>
      </c>
      <c r="P1961" s="9">
        <f>Table1[[#This Row],[pledged]]/Table1[[#This Row],[backers_count]]</f>
        <v>36.965660377358489</v>
      </c>
      <c r="Q1961" s="4" t="str">
        <f>MID(Table1[[#This Row],[Category and Sub-Category]],SEARCH("/", N1961) +1, 20)</f>
        <v>hardware</v>
      </c>
      <c r="R1961" s="4" t="str">
        <f t="shared" si="60"/>
        <v>technology</v>
      </c>
      <c r="S1961" s="14">
        <f>Table1[[#This Row],[Date Ended Conversion]]+Table1[[#This Row],[Date Ended Conversion]]</f>
        <v>83826</v>
      </c>
      <c r="T1961" s="14">
        <f t="shared" si="61"/>
        <v>41913</v>
      </c>
    </row>
    <row r="1962" spans="1:20" ht="72" hidden="1" x14ac:dyDescent="0.6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>(Table1[[#This Row],[pledged]]/Table1[[#This Row],[goal]])*100</f>
        <v>117.90285714285716</v>
      </c>
      <c r="P1962" s="9">
        <f>Table1[[#This Row],[pledged]]/Table1[[#This Row],[backers_count]]</f>
        <v>2500.969696969697</v>
      </c>
      <c r="Q1962" s="4" t="str">
        <f>MID(Table1[[#This Row],[Category and Sub-Category]],SEARCH("/", N1962) +1, 20)</f>
        <v>hardware</v>
      </c>
      <c r="R1962" s="4" t="str">
        <f t="shared" si="60"/>
        <v>technology</v>
      </c>
      <c r="S1962" s="14">
        <f>Table1[[#This Row],[Date Ended Conversion]]+Table1[[#This Row],[Date Ended Conversion]]</f>
        <v>83988.725486111114</v>
      </c>
      <c r="T1962" s="14">
        <f t="shared" si="61"/>
        <v>41994.362743055557</v>
      </c>
    </row>
    <row r="1963" spans="1:20" ht="72" hidden="1" x14ac:dyDescent="0.6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>(Table1[[#This Row],[pledged]]/Table1[[#This Row],[goal]])*100</f>
        <v>1105.3811999999998</v>
      </c>
      <c r="P1963" s="9">
        <f>Table1[[#This Row],[pledged]]/Table1[[#This Row],[backers_count]]</f>
        <v>67.690214329454989</v>
      </c>
      <c r="Q1963" s="4" t="str">
        <f>MID(Table1[[#This Row],[Category and Sub-Category]],SEARCH("/", N1963) +1, 20)</f>
        <v>hardware</v>
      </c>
      <c r="R1963" s="4" t="str">
        <f t="shared" si="60"/>
        <v>technology</v>
      </c>
      <c r="S1963" s="14">
        <f>Table1[[#This Row],[Date Ended Conversion]]+Table1[[#This Row],[Date Ended Conversion]]</f>
        <v>82376.33194444445</v>
      </c>
      <c r="T1963" s="14">
        <f t="shared" si="61"/>
        <v>41188.165972222225</v>
      </c>
    </row>
    <row r="1964" spans="1:20" ht="90" hidden="1" x14ac:dyDescent="0.6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>(Table1[[#This Row],[pledged]]/Table1[[#This Row],[goal]])*100</f>
        <v>192.92499999999998</v>
      </c>
      <c r="P1964" s="9">
        <f>Table1[[#This Row],[pledged]]/Table1[[#This Row],[backers_count]]</f>
        <v>63.04738562091503</v>
      </c>
      <c r="Q1964" s="4" t="str">
        <f>MID(Table1[[#This Row],[Category and Sub-Category]],SEARCH("/", N1964) +1, 20)</f>
        <v>hardware</v>
      </c>
      <c r="R1964" s="4" t="str">
        <f t="shared" si="60"/>
        <v>technology</v>
      </c>
      <c r="S1964" s="14">
        <f>Table1[[#This Row],[Date Ended Conversion]]+Table1[[#This Row],[Date Ended Conversion]]</f>
        <v>83545.561018518521</v>
      </c>
      <c r="T1964" s="14">
        <f t="shared" si="61"/>
        <v>41772.780509259261</v>
      </c>
    </row>
    <row r="1965" spans="1:20" ht="72" hidden="1" x14ac:dyDescent="0.6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>(Table1[[#This Row],[pledged]]/Table1[[#This Row],[goal]])*100</f>
        <v>126.8842105263158</v>
      </c>
      <c r="P1965" s="9">
        <f>Table1[[#This Row],[pledged]]/Table1[[#This Row],[backers_count]]</f>
        <v>117.6</v>
      </c>
      <c r="Q1965" s="4" t="str">
        <f>MID(Table1[[#This Row],[Category and Sub-Category]],SEARCH("/", N1965) +1, 20)</f>
        <v>hardware</v>
      </c>
      <c r="R1965" s="4" t="str">
        <f t="shared" si="60"/>
        <v>technology</v>
      </c>
      <c r="S1965" s="14">
        <f>Table1[[#This Row],[Date Ended Conversion]]+Table1[[#This Row],[Date Ended Conversion]]</f>
        <v>83796.859583333338</v>
      </c>
      <c r="T1965" s="14">
        <f t="shared" si="61"/>
        <v>41898.429791666669</v>
      </c>
    </row>
    <row r="1966" spans="1:20" ht="72" hidden="1" x14ac:dyDescent="0.6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>(Table1[[#This Row],[pledged]]/Table1[[#This Row],[goal]])*100</f>
        <v>259.57748878923763</v>
      </c>
      <c r="P1966" s="9">
        <f>Table1[[#This Row],[pledged]]/Table1[[#This Row],[backers_count]]</f>
        <v>180.75185011709601</v>
      </c>
      <c r="Q1966" s="4" t="str">
        <f>MID(Table1[[#This Row],[Category and Sub-Category]],SEARCH("/", N1966) +1, 20)</f>
        <v>hardware</v>
      </c>
      <c r="R1966" s="4" t="str">
        <f t="shared" si="60"/>
        <v>technology</v>
      </c>
      <c r="S1966" s="14">
        <f>Table1[[#This Row],[Date Ended Conversion]]+Table1[[#This Row],[Date Ended Conversion]]</f>
        <v>84964.545648148138</v>
      </c>
      <c r="T1966" s="14">
        <f t="shared" si="61"/>
        <v>42482.272824074069</v>
      </c>
    </row>
    <row r="1967" spans="1:20" ht="72" hidden="1" x14ac:dyDescent="0.6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>(Table1[[#This Row],[pledged]]/Table1[[#This Row],[goal]])*100</f>
        <v>262.27999999999997</v>
      </c>
      <c r="P1967" s="9">
        <f>Table1[[#This Row],[pledged]]/Table1[[#This Row],[backers_count]]</f>
        <v>127.32038834951456</v>
      </c>
      <c r="Q1967" s="4" t="str">
        <f>MID(Table1[[#This Row],[Category and Sub-Category]],SEARCH("/", N1967) +1, 20)</f>
        <v>hardware</v>
      </c>
      <c r="R1967" s="4" t="str">
        <f t="shared" si="60"/>
        <v>technology</v>
      </c>
      <c r="S1967" s="14">
        <f>Table1[[#This Row],[Date Ended Conversion]]+Table1[[#This Row],[Date Ended Conversion]]</f>
        <v>81840.083333333328</v>
      </c>
      <c r="T1967" s="14">
        <f t="shared" si="61"/>
        <v>40920.041666666664</v>
      </c>
    </row>
    <row r="1968" spans="1:20" ht="72" hidden="1" x14ac:dyDescent="0.6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>(Table1[[#This Row],[pledged]]/Table1[[#This Row],[goal]])*100</f>
        <v>206.74309000000002</v>
      </c>
      <c r="P1968" s="9">
        <f>Table1[[#This Row],[pledged]]/Table1[[#This Row],[backers_count]]</f>
        <v>136.6444745538665</v>
      </c>
      <c r="Q1968" s="4" t="str">
        <f>MID(Table1[[#This Row],[Category and Sub-Category]],SEARCH("/", N1968) +1, 20)</f>
        <v>hardware</v>
      </c>
      <c r="R1968" s="4" t="str">
        <f t="shared" si="60"/>
        <v>technology</v>
      </c>
      <c r="S1968" s="14">
        <f>Table1[[#This Row],[Date Ended Conversion]]+Table1[[#This Row],[Date Ended Conversion]]</f>
        <v>83731.080972222218</v>
      </c>
      <c r="T1968" s="14">
        <f t="shared" si="61"/>
        <v>41865.540486111109</v>
      </c>
    </row>
    <row r="1969" spans="1:20" ht="72" hidden="1" x14ac:dyDescent="0.6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>(Table1[[#This Row],[pledged]]/Table1[[#This Row],[goal]])*100</f>
        <v>370.13</v>
      </c>
      <c r="P1969" s="9">
        <f>Table1[[#This Row],[pledged]]/Table1[[#This Row],[backers_count]]</f>
        <v>182.78024691358024</v>
      </c>
      <c r="Q1969" s="4" t="str">
        <f>MID(Table1[[#This Row],[Category and Sub-Category]],SEARCH("/", N1969) +1, 20)</f>
        <v>hardware</v>
      </c>
      <c r="R1969" s="4" t="str">
        <f t="shared" si="60"/>
        <v>technology</v>
      </c>
      <c r="S1969" s="14">
        <f>Table1[[#This Row],[Date Ended Conversion]]+Table1[[#This Row],[Date Ended Conversion]]</f>
        <v>83521.327060185184</v>
      </c>
      <c r="T1969" s="14">
        <f t="shared" si="61"/>
        <v>41760.663530092592</v>
      </c>
    </row>
    <row r="1970" spans="1:20" ht="54" hidden="1" x14ac:dyDescent="0.6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>(Table1[[#This Row],[pledged]]/Table1[[#This Row],[goal]])*100</f>
        <v>284.96600000000001</v>
      </c>
      <c r="P1970" s="9">
        <f>Table1[[#This Row],[pledged]]/Table1[[#This Row],[backers_count]]</f>
        <v>279.37843137254902</v>
      </c>
      <c r="Q1970" s="4" t="str">
        <f>MID(Table1[[#This Row],[Category and Sub-Category]],SEARCH("/", N1970) +1, 20)</f>
        <v>hardware</v>
      </c>
      <c r="R1970" s="4" t="str">
        <f t="shared" si="60"/>
        <v>technology</v>
      </c>
      <c r="S1970" s="14">
        <f>Table1[[#This Row],[Date Ended Conversion]]+Table1[[#This Row],[Date Ended Conversion]]</f>
        <v>85415.257291666669</v>
      </c>
      <c r="T1970" s="14">
        <f t="shared" si="61"/>
        <v>42707.628645833334</v>
      </c>
    </row>
    <row r="1971" spans="1:20" ht="90" hidden="1" x14ac:dyDescent="0.6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>(Table1[[#This Row],[pledged]]/Table1[[#This Row],[goal]])*100</f>
        <v>579.08000000000004</v>
      </c>
      <c r="P1971" s="9">
        <f>Table1[[#This Row],[pledged]]/Table1[[#This Row],[backers_count]]</f>
        <v>61.375728669846318</v>
      </c>
      <c r="Q1971" s="4" t="str">
        <f>MID(Table1[[#This Row],[Category and Sub-Category]],SEARCH("/", N1971) +1, 20)</f>
        <v>hardware</v>
      </c>
      <c r="R1971" s="4" t="str">
        <f t="shared" si="60"/>
        <v>technology</v>
      </c>
      <c r="S1971" s="14">
        <f>Table1[[#This Row],[Date Ended Conversion]]+Table1[[#This Row],[Date Ended Conversion]]</f>
        <v>85175.584907407407</v>
      </c>
      <c r="T1971" s="14">
        <f t="shared" si="61"/>
        <v>42587.792453703703</v>
      </c>
    </row>
    <row r="1972" spans="1:20" ht="54" hidden="1" x14ac:dyDescent="0.6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>(Table1[[#This Row],[pledged]]/Table1[[#This Row],[goal]])*100</f>
        <v>1131.8</v>
      </c>
      <c r="P1972" s="9">
        <f>Table1[[#This Row],[pledged]]/Table1[[#This Row],[backers_count]]</f>
        <v>80.727532097004286</v>
      </c>
      <c r="Q1972" s="4" t="str">
        <f>MID(Table1[[#This Row],[Category and Sub-Category]],SEARCH("/", N1972) +1, 20)</f>
        <v>hardware</v>
      </c>
      <c r="R1972" s="4" t="str">
        <f t="shared" si="60"/>
        <v>technology</v>
      </c>
      <c r="S1972" s="14">
        <f>Table1[[#This Row],[Date Ended Conversion]]+Table1[[#This Row],[Date Ended Conversion]]</f>
        <v>82768.303263888898</v>
      </c>
      <c r="T1972" s="14">
        <f t="shared" si="61"/>
        <v>41384.151631944449</v>
      </c>
    </row>
    <row r="1973" spans="1:20" ht="72" hidden="1" x14ac:dyDescent="0.6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>(Table1[[#This Row],[pledged]]/Table1[[#This Row],[goal]])*100</f>
        <v>263.02771750000005</v>
      </c>
      <c r="P1973" s="9">
        <f>Table1[[#This Row],[pledged]]/Table1[[#This Row],[backers_count]]</f>
        <v>272.35590732591254</v>
      </c>
      <c r="Q1973" s="4" t="str">
        <f>MID(Table1[[#This Row],[Category and Sub-Category]],SEARCH("/", N1973) +1, 20)</f>
        <v>hardware</v>
      </c>
      <c r="R1973" s="4" t="str">
        <f t="shared" si="60"/>
        <v>technology</v>
      </c>
      <c r="S1973" s="14">
        <f>Table1[[#This Row],[Date Ended Conversion]]+Table1[[#This Row],[Date Ended Conversion]]</f>
        <v>83186.333333333328</v>
      </c>
      <c r="T1973" s="14">
        <f t="shared" si="61"/>
        <v>41593.166666666664</v>
      </c>
    </row>
    <row r="1974" spans="1:20" ht="72" hidden="1" x14ac:dyDescent="0.6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>(Table1[[#This Row],[pledged]]/Table1[[#This Row],[goal]])*100</f>
        <v>674.48</v>
      </c>
      <c r="P1974" s="9">
        <f>Table1[[#This Row],[pledged]]/Table1[[#This Row],[backers_count]]</f>
        <v>70.848739495798313</v>
      </c>
      <c r="Q1974" s="4" t="str">
        <f>MID(Table1[[#This Row],[Category and Sub-Category]],SEARCH("/", N1974) +1, 20)</f>
        <v>hardware</v>
      </c>
      <c r="R1974" s="4" t="str">
        <f t="shared" si="60"/>
        <v>technology</v>
      </c>
      <c r="S1974" s="14">
        <f>Table1[[#This Row],[Date Ended Conversion]]+Table1[[#This Row],[Date Ended Conversion]]</f>
        <v>82462.107499999998</v>
      </c>
      <c r="T1974" s="14">
        <f t="shared" si="61"/>
        <v>41231.053749999999</v>
      </c>
    </row>
    <row r="1975" spans="1:20" ht="72" hidden="1" x14ac:dyDescent="0.6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>(Table1[[#This Row],[pledged]]/Table1[[#This Row],[goal]])*100</f>
        <v>256.83081313131316</v>
      </c>
      <c r="P1975" s="9">
        <f>Table1[[#This Row],[pledged]]/Table1[[#This Row],[backers_count]]</f>
        <v>247.94003412969283</v>
      </c>
      <c r="Q1975" s="4" t="str">
        <f>MID(Table1[[#This Row],[Category and Sub-Category]],SEARCH("/", N1975) +1, 20)</f>
        <v>hardware</v>
      </c>
      <c r="R1975" s="4" t="str">
        <f t="shared" si="60"/>
        <v>technology</v>
      </c>
      <c r="S1975" s="14">
        <f>Table1[[#This Row],[Date Ended Conversion]]+Table1[[#This Row],[Date Ended Conversion]]</f>
        <v>85176.583333333343</v>
      </c>
      <c r="T1975" s="14">
        <f t="shared" si="61"/>
        <v>42588.291666666672</v>
      </c>
    </row>
    <row r="1976" spans="1:20" ht="72" hidden="1" x14ac:dyDescent="0.6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>(Table1[[#This Row],[pledged]]/Table1[[#This Row],[goal]])*100</f>
        <v>375.49599999999998</v>
      </c>
      <c r="P1976" s="9">
        <f>Table1[[#This Row],[pledged]]/Table1[[#This Row],[backers_count]]</f>
        <v>186.81393034825871</v>
      </c>
      <c r="Q1976" s="4" t="str">
        <f>MID(Table1[[#This Row],[Category and Sub-Category]],SEARCH("/", N1976) +1, 20)</f>
        <v>hardware</v>
      </c>
      <c r="R1976" s="4" t="str">
        <f t="shared" si="60"/>
        <v>technology</v>
      </c>
      <c r="S1976" s="14">
        <f>Table1[[#This Row],[Date Ended Conversion]]+Table1[[#This Row],[Date Ended Conversion]]</f>
        <v>83010.668263888889</v>
      </c>
      <c r="T1976" s="14">
        <f t="shared" si="61"/>
        <v>41505.334131944444</v>
      </c>
    </row>
    <row r="1977" spans="1:20" ht="54" hidden="1" x14ac:dyDescent="0.6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>(Table1[[#This Row],[pledged]]/Table1[[#This Row],[goal]])*100</f>
        <v>208.70837499999996</v>
      </c>
      <c r="P1977" s="9">
        <f>Table1[[#This Row],[pledged]]/Table1[[#This Row],[backers_count]]</f>
        <v>131.98948616600788</v>
      </c>
      <c r="Q1977" s="4" t="str">
        <f>MID(Table1[[#This Row],[Category and Sub-Category]],SEARCH("/", N1977) +1, 20)</f>
        <v>hardware</v>
      </c>
      <c r="R1977" s="4" t="str">
        <f t="shared" si="60"/>
        <v>technology</v>
      </c>
      <c r="S1977" s="14">
        <f>Table1[[#This Row],[Date Ended Conversion]]+Table1[[#This Row],[Date Ended Conversion]]</f>
        <v>82687.510439814811</v>
      </c>
      <c r="T1977" s="14">
        <f t="shared" si="61"/>
        <v>41343.755219907405</v>
      </c>
    </row>
    <row r="1978" spans="1:20" ht="36" hidden="1" x14ac:dyDescent="0.6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>(Table1[[#This Row],[pledged]]/Table1[[#This Row],[goal]])*100</f>
        <v>346.6</v>
      </c>
      <c r="P1978" s="9">
        <f>Table1[[#This Row],[pledged]]/Table1[[#This Row],[backers_count]]</f>
        <v>29.310782241014799</v>
      </c>
      <c r="Q1978" s="4" t="str">
        <f>MID(Table1[[#This Row],[Category and Sub-Category]],SEARCH("/", N1978) +1, 20)</f>
        <v>hardware</v>
      </c>
      <c r="R1978" s="4" t="str">
        <f t="shared" si="60"/>
        <v>technology</v>
      </c>
      <c r="S1978" s="14">
        <f>Table1[[#This Row],[Date Ended Conversion]]+Table1[[#This Row],[Date Ended Conversion]]</f>
        <v>82937.799189814818</v>
      </c>
      <c r="T1978" s="14">
        <f t="shared" si="61"/>
        <v>41468.899594907409</v>
      </c>
    </row>
    <row r="1979" spans="1:20" ht="54" hidden="1" x14ac:dyDescent="0.6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>(Table1[[#This Row],[pledged]]/Table1[[#This Row],[goal]])*100</f>
        <v>402.33</v>
      </c>
      <c r="P1979" s="9">
        <f>Table1[[#This Row],[pledged]]/Table1[[#This Row],[backers_count]]</f>
        <v>245.02436053593178</v>
      </c>
      <c r="Q1979" s="4" t="str">
        <f>MID(Table1[[#This Row],[Category and Sub-Category]],SEARCH("/", N1979) +1, 20)</f>
        <v>hardware</v>
      </c>
      <c r="R1979" s="4" t="str">
        <f t="shared" si="60"/>
        <v>technology</v>
      </c>
      <c r="S1979" s="14">
        <f>Table1[[#This Row],[Date Ended Conversion]]+Table1[[#This Row],[Date Ended Conversion]]</f>
        <v>84714.665277777778</v>
      </c>
      <c r="T1979" s="14">
        <f t="shared" si="61"/>
        <v>42357.332638888889</v>
      </c>
    </row>
    <row r="1980" spans="1:20" ht="72" hidden="1" x14ac:dyDescent="0.6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>(Table1[[#This Row],[pledged]]/Table1[[#This Row],[goal]])*100</f>
        <v>1026.8451399999999</v>
      </c>
      <c r="P1980" s="9">
        <f>Table1[[#This Row],[pledged]]/Table1[[#This Row],[backers_count]]</f>
        <v>1323.2540463917526</v>
      </c>
      <c r="Q1980" s="4" t="str">
        <f>MID(Table1[[#This Row],[Category and Sub-Category]],SEARCH("/", N1980) +1, 20)</f>
        <v>hardware</v>
      </c>
      <c r="R1980" s="4" t="str">
        <f t="shared" si="60"/>
        <v>technology</v>
      </c>
      <c r="S1980" s="14">
        <f>Table1[[#This Row],[Date Ended Conversion]]+Table1[[#This Row],[Date Ended Conversion]]</f>
        <v>82144.583333333328</v>
      </c>
      <c r="T1980" s="14">
        <f t="shared" si="61"/>
        <v>41072.291666666664</v>
      </c>
    </row>
    <row r="1981" spans="1:20" ht="54" hidden="1" x14ac:dyDescent="0.6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>(Table1[[#This Row],[pledged]]/Table1[[#This Row],[goal]])*100</f>
        <v>114.901155</v>
      </c>
      <c r="P1981" s="9">
        <f>Table1[[#This Row],[pledged]]/Table1[[#This Row],[backers_count]]</f>
        <v>282.65966789667897</v>
      </c>
      <c r="Q1981" s="4" t="str">
        <f>MID(Table1[[#This Row],[Category and Sub-Category]],SEARCH("/", N1981) +1, 20)</f>
        <v>hardware</v>
      </c>
      <c r="R1981" s="4" t="str">
        <f t="shared" si="60"/>
        <v>technology</v>
      </c>
      <c r="S1981" s="14">
        <f>Table1[[#This Row],[Date Ended Conversion]]+Table1[[#This Row],[Date Ended Conversion]]</f>
        <v>84654.415277777778</v>
      </c>
      <c r="T1981" s="14">
        <f t="shared" si="61"/>
        <v>42327.207638888889</v>
      </c>
    </row>
    <row r="1982" spans="1:20" ht="36" hidden="1" x14ac:dyDescent="0.6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>(Table1[[#This Row],[pledged]]/Table1[[#This Row],[goal]])*100</f>
        <v>354.82402000000002</v>
      </c>
      <c r="P1982" s="9">
        <f>Table1[[#This Row],[pledged]]/Table1[[#This Row],[backers_count]]</f>
        <v>91.214401028277635</v>
      </c>
      <c r="Q1982" s="4" t="str">
        <f>MID(Table1[[#This Row],[Category and Sub-Category]],SEARCH("/", N1982) +1, 20)</f>
        <v>hardware</v>
      </c>
      <c r="R1982" s="4" t="str">
        <f t="shared" si="60"/>
        <v>technology</v>
      </c>
      <c r="S1982" s="14">
        <f>Table1[[#This Row],[Date Ended Conversion]]+Table1[[#This Row],[Date Ended Conversion]]</f>
        <v>84927.001435185186</v>
      </c>
      <c r="T1982" s="14">
        <f t="shared" si="61"/>
        <v>42463.500717592593</v>
      </c>
    </row>
    <row r="1983" spans="1:20" ht="72" hidden="1" x14ac:dyDescent="0.6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>(Table1[[#This Row],[pledged]]/Table1[[#This Row],[goal]])*100</f>
        <v>5.08</v>
      </c>
      <c r="P1983" s="9">
        <f>Table1[[#This Row],[pledged]]/Table1[[#This Row],[backers_count]]</f>
        <v>31.75</v>
      </c>
      <c r="Q1983" s="4" t="str">
        <f>MID(Table1[[#This Row],[Category and Sub-Category]],SEARCH("/", N1983) +1, 20)</f>
        <v>people</v>
      </c>
      <c r="R1983" s="4" t="str">
        <f t="shared" si="60"/>
        <v>photography</v>
      </c>
      <c r="S1983" s="14">
        <f>Table1[[#This Row],[Date Ended Conversion]]+Table1[[#This Row],[Date Ended Conversion]]</f>
        <v>83659.450578703705</v>
      </c>
      <c r="T1983" s="14">
        <f t="shared" si="61"/>
        <v>41829.725289351853</v>
      </c>
    </row>
    <row r="1984" spans="1:20" ht="54" hidden="1" x14ac:dyDescent="0.6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>(Table1[[#This Row],[pledged]]/Table1[[#This Row],[goal]])*100</f>
        <v>0</v>
      </c>
      <c r="P1984" s="9" t="e">
        <f>Table1[[#This Row],[pledged]]/Table1[[#This Row],[backers_count]]</f>
        <v>#DIV/0!</v>
      </c>
      <c r="Q1984" s="4" t="str">
        <f>MID(Table1[[#This Row],[Category and Sub-Category]],SEARCH("/", N1984) +1, 20)</f>
        <v>people</v>
      </c>
      <c r="R1984" s="4" t="str">
        <f t="shared" si="60"/>
        <v>photography</v>
      </c>
      <c r="S1984" s="14">
        <f>Table1[[#This Row],[Date Ended Conversion]]+Table1[[#This Row],[Date Ended Conversion]]</f>
        <v>85417.256643518514</v>
      </c>
      <c r="T1984" s="14">
        <f t="shared" si="61"/>
        <v>42708.628321759257</v>
      </c>
    </row>
    <row r="1985" spans="1:20" ht="72" hidden="1" x14ac:dyDescent="0.6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>(Table1[[#This Row],[pledged]]/Table1[[#This Row],[goal]])*100</f>
        <v>4.3</v>
      </c>
      <c r="P1985" s="9">
        <f>Table1[[#This Row],[pledged]]/Table1[[#This Row],[backers_count]]</f>
        <v>88.6875</v>
      </c>
      <c r="Q1985" s="4" t="str">
        <f>MID(Table1[[#This Row],[Category and Sub-Category]],SEARCH("/", N1985) +1, 20)</f>
        <v>people</v>
      </c>
      <c r="R1985" s="4" t="str">
        <f t="shared" si="60"/>
        <v>photography</v>
      </c>
      <c r="S1985" s="14">
        <f>Table1[[#This Row],[Date Ended Conversion]]+Table1[[#This Row],[Date Ended Conversion]]</f>
        <v>85230.583333333343</v>
      </c>
      <c r="T1985" s="14">
        <f t="shared" si="61"/>
        <v>42615.291666666672</v>
      </c>
    </row>
    <row r="1986" spans="1:20" ht="90" hidden="1" x14ac:dyDescent="0.6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>(Table1[[#This Row],[pledged]]/Table1[[#This Row],[goal]])*100</f>
        <v>21.146666666666665</v>
      </c>
      <c r="P1986" s="9">
        <f>Table1[[#This Row],[pledged]]/Table1[[#This Row],[backers_count]]</f>
        <v>453.14285714285717</v>
      </c>
      <c r="Q1986" s="4" t="str">
        <f>MID(Table1[[#This Row],[Category and Sub-Category]],SEARCH("/", N1986) +1, 20)</f>
        <v>people</v>
      </c>
      <c r="R1986" s="4" t="str">
        <f t="shared" ref="R1986:R2049" si="62">LEFT(N1986,FIND("/",N1986,1)-1)</f>
        <v>photography</v>
      </c>
      <c r="S1986" s="14">
        <f>Table1[[#This Row],[Date Ended Conversion]]+Table1[[#This Row],[Date Ended Conversion]]</f>
        <v>83947.663912037038</v>
      </c>
      <c r="T1986" s="14">
        <f t="shared" ref="T1986:T2049" si="63">(((I1986/60)/60)/24)+DATE(1970,1,1)</f>
        <v>41973.831956018519</v>
      </c>
    </row>
    <row r="1987" spans="1:20" ht="72" hidden="1" x14ac:dyDescent="0.6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>(Table1[[#This Row],[pledged]]/Table1[[#This Row],[goal]])*100</f>
        <v>3.1875</v>
      </c>
      <c r="P1987" s="9">
        <f>Table1[[#This Row],[pledged]]/Table1[[#This Row],[backers_count]]</f>
        <v>12.75</v>
      </c>
      <c r="Q1987" s="4" t="str">
        <f>MID(Table1[[#This Row],[Category and Sub-Category]],SEARCH("/", N1987) +1, 20)</f>
        <v>people</v>
      </c>
      <c r="R1987" s="4" t="str">
        <f t="shared" si="62"/>
        <v>photography</v>
      </c>
      <c r="S1987" s="14">
        <f>Table1[[#This Row],[Date Ended Conversion]]+Table1[[#This Row],[Date Ended Conversion]]</f>
        <v>85169.916666666657</v>
      </c>
      <c r="T1987" s="14">
        <f t="shared" si="63"/>
        <v>42584.958333333328</v>
      </c>
    </row>
    <row r="1988" spans="1:20" ht="72" hidden="1" x14ac:dyDescent="0.6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>(Table1[[#This Row],[pledged]]/Table1[[#This Row],[goal]])*100</f>
        <v>0.05</v>
      </c>
      <c r="P1988" s="9">
        <f>Table1[[#This Row],[pledged]]/Table1[[#This Row],[backers_count]]</f>
        <v>1</v>
      </c>
      <c r="Q1988" s="4" t="str">
        <f>MID(Table1[[#This Row],[Category and Sub-Category]],SEARCH("/", N1988) +1, 20)</f>
        <v>people</v>
      </c>
      <c r="R1988" s="4" t="str">
        <f t="shared" si="62"/>
        <v>photography</v>
      </c>
      <c r="S1988" s="14">
        <f>Table1[[#This Row],[Date Ended Conversion]]+Table1[[#This Row],[Date Ended Conversion]]</f>
        <v>84886.78432870371</v>
      </c>
      <c r="T1988" s="14">
        <f t="shared" si="63"/>
        <v>42443.392164351855</v>
      </c>
    </row>
    <row r="1989" spans="1:20" ht="36" hidden="1" x14ac:dyDescent="0.6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>(Table1[[#This Row],[pledged]]/Table1[[#This Row],[goal]])*100</f>
        <v>42.472727272727276</v>
      </c>
      <c r="P1989" s="9">
        <f>Table1[[#This Row],[pledged]]/Table1[[#This Row],[backers_count]]</f>
        <v>83.428571428571431</v>
      </c>
      <c r="Q1989" s="4" t="str">
        <f>MID(Table1[[#This Row],[Category and Sub-Category]],SEARCH("/", N1989) +1, 20)</f>
        <v>people</v>
      </c>
      <c r="R1989" s="4" t="str">
        <f t="shared" si="62"/>
        <v>photography</v>
      </c>
      <c r="S1989" s="14">
        <f>Table1[[#This Row],[Date Ended Conversion]]+Table1[[#This Row],[Date Ended Conversion]]</f>
        <v>84129.279537037044</v>
      </c>
      <c r="T1989" s="14">
        <f t="shared" si="63"/>
        <v>42064.639768518522</v>
      </c>
    </row>
    <row r="1990" spans="1:20" ht="18" hidden="1" x14ac:dyDescent="0.6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>(Table1[[#This Row],[pledged]]/Table1[[#This Row],[goal]])*100</f>
        <v>0.41666666666666669</v>
      </c>
      <c r="P1990" s="9">
        <f>Table1[[#This Row],[pledged]]/Table1[[#This Row],[backers_count]]</f>
        <v>25</v>
      </c>
      <c r="Q1990" s="4" t="str">
        <f>MID(Table1[[#This Row],[Category and Sub-Category]],SEARCH("/", N1990) +1, 20)</f>
        <v>people</v>
      </c>
      <c r="R1990" s="4" t="str">
        <f t="shared" si="62"/>
        <v>photography</v>
      </c>
      <c r="S1990" s="14">
        <f>Table1[[#This Row],[Date Ended Conversion]]+Table1[[#This Row],[Date Ended Conversion]]</f>
        <v>84473.526435185195</v>
      </c>
      <c r="T1990" s="14">
        <f t="shared" si="63"/>
        <v>42236.763217592597</v>
      </c>
    </row>
    <row r="1991" spans="1:20" ht="54" hidden="1" x14ac:dyDescent="0.6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>(Table1[[#This Row],[pledged]]/Table1[[#This Row],[goal]])*100</f>
        <v>1</v>
      </c>
      <c r="P1991" s="9">
        <f>Table1[[#This Row],[pledged]]/Table1[[#This Row],[backers_count]]</f>
        <v>50</v>
      </c>
      <c r="Q1991" s="4" t="str">
        <f>MID(Table1[[#This Row],[Category and Sub-Category]],SEARCH("/", N1991) +1, 20)</f>
        <v>people</v>
      </c>
      <c r="R1991" s="4" t="str">
        <f t="shared" si="62"/>
        <v>photography</v>
      </c>
      <c r="S1991" s="14">
        <f>Table1[[#This Row],[Date Ended Conversion]]+Table1[[#This Row],[Date Ended Conversion]]</f>
        <v>85431.361296296294</v>
      </c>
      <c r="T1991" s="14">
        <f t="shared" si="63"/>
        <v>42715.680648148147</v>
      </c>
    </row>
    <row r="1992" spans="1:20" ht="72" hidden="1" x14ac:dyDescent="0.6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>(Table1[[#This Row],[pledged]]/Table1[[#This Row],[goal]])*100</f>
        <v>16.966666666666665</v>
      </c>
      <c r="P1992" s="9">
        <f>Table1[[#This Row],[pledged]]/Table1[[#This Row],[backers_count]]</f>
        <v>101.8</v>
      </c>
      <c r="Q1992" s="4" t="str">
        <f>MID(Table1[[#This Row],[Category and Sub-Category]],SEARCH("/", N1992) +1, 20)</f>
        <v>people</v>
      </c>
      <c r="R1992" s="4" t="str">
        <f t="shared" si="62"/>
        <v>photography</v>
      </c>
      <c r="S1992" s="14">
        <f>Table1[[#This Row],[Date Ended Conversion]]+Table1[[#This Row],[Date Ended Conversion]]</f>
        <v>84826.391944444447</v>
      </c>
      <c r="T1992" s="14">
        <f t="shared" si="63"/>
        <v>42413.195972222224</v>
      </c>
    </row>
    <row r="1993" spans="1:20" ht="54" hidden="1" x14ac:dyDescent="0.6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>(Table1[[#This Row],[pledged]]/Table1[[#This Row],[goal]])*100</f>
        <v>7.0000000000000009</v>
      </c>
      <c r="P1993" s="9">
        <f>Table1[[#This Row],[pledged]]/Table1[[#This Row],[backers_count]]</f>
        <v>46.666666666666664</v>
      </c>
      <c r="Q1993" s="4" t="str">
        <f>MID(Table1[[#This Row],[Category and Sub-Category]],SEARCH("/", N1993) +1, 20)</f>
        <v>people</v>
      </c>
      <c r="R1993" s="4" t="str">
        <f t="shared" si="62"/>
        <v>photography</v>
      </c>
      <c r="S1993" s="14">
        <f>Table1[[#This Row],[Date Ended Conversion]]+Table1[[#This Row],[Date Ended Conversion]]</f>
        <v>84377.786712962959</v>
      </c>
      <c r="T1993" s="14">
        <f t="shared" si="63"/>
        <v>42188.89335648148</v>
      </c>
    </row>
    <row r="1994" spans="1:20" ht="36" hidden="1" x14ac:dyDescent="0.6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>(Table1[[#This Row],[pledged]]/Table1[[#This Row],[goal]])*100</f>
        <v>0.13333333333333333</v>
      </c>
      <c r="P1994" s="9">
        <f>Table1[[#This Row],[pledged]]/Table1[[#This Row],[backers_count]]</f>
        <v>1</v>
      </c>
      <c r="Q1994" s="4" t="str">
        <f>MID(Table1[[#This Row],[Category and Sub-Category]],SEARCH("/", N1994) +1, 20)</f>
        <v>people</v>
      </c>
      <c r="R1994" s="4" t="str">
        <f t="shared" si="62"/>
        <v>photography</v>
      </c>
      <c r="S1994" s="14">
        <f>Table1[[#This Row],[Date Ended Conversion]]+Table1[[#This Row],[Date Ended Conversion]]</f>
        <v>84106.286828703713</v>
      </c>
      <c r="T1994" s="14">
        <f t="shared" si="63"/>
        <v>42053.143414351856</v>
      </c>
    </row>
    <row r="1995" spans="1:20" ht="72" hidden="1" x14ac:dyDescent="0.6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>(Table1[[#This Row],[pledged]]/Table1[[#This Row],[goal]])*100</f>
        <v>0</v>
      </c>
      <c r="P1995" s="9" t="e">
        <f>Table1[[#This Row],[pledged]]/Table1[[#This Row],[backers_count]]</f>
        <v>#DIV/0!</v>
      </c>
      <c r="Q1995" s="4" t="str">
        <f>MID(Table1[[#This Row],[Category and Sub-Category]],SEARCH("/", N1995) +1, 20)</f>
        <v>people</v>
      </c>
      <c r="R1995" s="4" t="str">
        <f t="shared" si="62"/>
        <v>photography</v>
      </c>
      <c r="S1995" s="14">
        <f>Table1[[#This Row],[Date Ended Conversion]]+Table1[[#This Row],[Date Ended Conversion]]</f>
        <v>84719.17678240742</v>
      </c>
      <c r="T1995" s="14">
        <f t="shared" si="63"/>
        <v>42359.58839120371</v>
      </c>
    </row>
    <row r="1996" spans="1:20" ht="72" hidden="1" x14ac:dyDescent="0.6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>(Table1[[#This Row],[pledged]]/Table1[[#This Row],[goal]])*100</f>
        <v>0</v>
      </c>
      <c r="P1996" s="9" t="e">
        <f>Table1[[#This Row],[pledged]]/Table1[[#This Row],[backers_count]]</f>
        <v>#DIV/0!</v>
      </c>
      <c r="Q1996" s="4" t="str">
        <f>MID(Table1[[#This Row],[Category and Sub-Category]],SEARCH("/", N1996) +1, 20)</f>
        <v>people</v>
      </c>
      <c r="R1996" s="4" t="str">
        <f t="shared" si="62"/>
        <v>photography</v>
      </c>
      <c r="S1996" s="14">
        <f>Table1[[#This Row],[Date Ended Conversion]]+Table1[[#This Row],[Date Ended Conversion]]</f>
        <v>85422.095879629633</v>
      </c>
      <c r="T1996" s="14">
        <f t="shared" si="63"/>
        <v>42711.047939814816</v>
      </c>
    </row>
    <row r="1997" spans="1:20" ht="72" hidden="1" x14ac:dyDescent="0.6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>(Table1[[#This Row],[pledged]]/Table1[[#This Row],[goal]])*100</f>
        <v>7.8</v>
      </c>
      <c r="P1997" s="9">
        <f>Table1[[#This Row],[pledged]]/Table1[[#This Row],[backers_count]]</f>
        <v>26</v>
      </c>
      <c r="Q1997" s="4" t="str">
        <f>MID(Table1[[#This Row],[Category and Sub-Category]],SEARCH("/", N1997) +1, 20)</f>
        <v>people</v>
      </c>
      <c r="R1997" s="4" t="str">
        <f t="shared" si="62"/>
        <v>photography</v>
      </c>
      <c r="S1997" s="14">
        <f>Table1[[#This Row],[Date Ended Conversion]]+Table1[[#This Row],[Date Ended Conversion]]</f>
        <v>84403.804074074083</v>
      </c>
      <c r="T1997" s="14">
        <f t="shared" si="63"/>
        <v>42201.902037037042</v>
      </c>
    </row>
    <row r="1998" spans="1:20" ht="72" hidden="1" x14ac:dyDescent="0.6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>(Table1[[#This Row],[pledged]]/Table1[[#This Row],[goal]])*100</f>
        <v>0</v>
      </c>
      <c r="P1998" s="9" t="e">
        <f>Table1[[#This Row],[pledged]]/Table1[[#This Row],[backers_count]]</f>
        <v>#DIV/0!</v>
      </c>
      <c r="Q1998" s="4" t="str">
        <f>MID(Table1[[#This Row],[Category and Sub-Category]],SEARCH("/", N1998) +1, 20)</f>
        <v>people</v>
      </c>
      <c r="R1998" s="4" t="str">
        <f t="shared" si="62"/>
        <v>photography</v>
      </c>
      <c r="S1998" s="14">
        <f>Table1[[#This Row],[Date Ended Conversion]]+Table1[[#This Row],[Date Ended Conversion]]</f>
        <v>83661.639143518521</v>
      </c>
      <c r="T1998" s="14">
        <f t="shared" si="63"/>
        <v>41830.819571759261</v>
      </c>
    </row>
    <row r="1999" spans="1:20" ht="72" hidden="1" x14ac:dyDescent="0.6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>(Table1[[#This Row],[pledged]]/Table1[[#This Row],[goal]])*100</f>
        <v>0</v>
      </c>
      <c r="P1999" s="9" t="e">
        <f>Table1[[#This Row],[pledged]]/Table1[[#This Row],[backers_count]]</f>
        <v>#DIV/0!</v>
      </c>
      <c r="Q1999" s="4" t="str">
        <f>MID(Table1[[#This Row],[Category and Sub-Category]],SEARCH("/", N1999) +1, 20)</f>
        <v>people</v>
      </c>
      <c r="R1999" s="4" t="str">
        <f t="shared" si="62"/>
        <v>photography</v>
      </c>
      <c r="S1999" s="14">
        <f>Table1[[#This Row],[Date Ended Conversion]]+Table1[[#This Row],[Date Ended Conversion]]</f>
        <v>83755.861388888894</v>
      </c>
      <c r="T1999" s="14">
        <f t="shared" si="63"/>
        <v>41877.930694444447</v>
      </c>
    </row>
    <row r="2000" spans="1:20" ht="72" hidden="1" x14ac:dyDescent="0.6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>(Table1[[#This Row],[pledged]]/Table1[[#This Row],[goal]])*100</f>
        <v>26.200000000000003</v>
      </c>
      <c r="P2000" s="9">
        <f>Table1[[#This Row],[pledged]]/Table1[[#This Row],[backers_count]]</f>
        <v>218.33333333333334</v>
      </c>
      <c r="Q2000" s="4" t="str">
        <f>MID(Table1[[#This Row],[Category and Sub-Category]],SEARCH("/", N2000) +1, 20)</f>
        <v>people</v>
      </c>
      <c r="R2000" s="4" t="str">
        <f t="shared" si="62"/>
        <v>photography</v>
      </c>
      <c r="S2000" s="14">
        <f>Table1[[#This Row],[Date Ended Conversion]]+Table1[[#This Row],[Date Ended Conversion]]</f>
        <v>83704.236990740741</v>
      </c>
      <c r="T2000" s="14">
        <f t="shared" si="63"/>
        <v>41852.118495370371</v>
      </c>
    </row>
    <row r="2001" spans="1:20" ht="54" hidden="1" x14ac:dyDescent="0.6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>(Table1[[#This Row],[pledged]]/Table1[[#This Row],[goal]])*100</f>
        <v>0.76129032258064511</v>
      </c>
      <c r="P2001" s="9">
        <f>Table1[[#This Row],[pledged]]/Table1[[#This Row],[backers_count]]</f>
        <v>33.714285714285715</v>
      </c>
      <c r="Q2001" s="4" t="str">
        <f>MID(Table1[[#This Row],[Category and Sub-Category]],SEARCH("/", N2001) +1, 20)</f>
        <v>people</v>
      </c>
      <c r="R2001" s="4" t="str">
        <f t="shared" si="62"/>
        <v>photography</v>
      </c>
      <c r="S2001" s="14">
        <f>Table1[[#This Row],[Date Ended Conversion]]+Table1[[#This Row],[Date Ended Conversion]]</f>
        <v>83913.048796296294</v>
      </c>
      <c r="T2001" s="14">
        <f t="shared" si="63"/>
        <v>41956.524398148147</v>
      </c>
    </row>
    <row r="2002" spans="1:20" ht="72" hidden="1" x14ac:dyDescent="0.6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>(Table1[[#This Row],[pledged]]/Table1[[#This Row],[goal]])*100</f>
        <v>12.5</v>
      </c>
      <c r="P2002" s="9">
        <f>Table1[[#This Row],[pledged]]/Table1[[#This Row],[backers_count]]</f>
        <v>25</v>
      </c>
      <c r="Q2002" s="4" t="str">
        <f>MID(Table1[[#This Row],[Category and Sub-Category]],SEARCH("/", N2002) +1, 20)</f>
        <v>people</v>
      </c>
      <c r="R2002" s="4" t="str">
        <f t="shared" si="62"/>
        <v>photography</v>
      </c>
      <c r="S2002" s="14">
        <f>Table1[[#This Row],[Date Ended Conversion]]+Table1[[#This Row],[Date Ended Conversion]]</f>
        <v>84751.903078703705</v>
      </c>
      <c r="T2002" s="14">
        <f t="shared" si="63"/>
        <v>42375.951539351852</v>
      </c>
    </row>
    <row r="2003" spans="1:20" ht="54" hidden="1" x14ac:dyDescent="0.6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>(Table1[[#This Row],[pledged]]/Table1[[#This Row],[goal]])*100</f>
        <v>382.12909090909091</v>
      </c>
      <c r="P2003" s="9">
        <f>Table1[[#This Row],[pledged]]/Table1[[#This Row],[backers_count]]</f>
        <v>128.38790470372632</v>
      </c>
      <c r="Q2003" s="4" t="str">
        <f>MID(Table1[[#This Row],[Category and Sub-Category]],SEARCH("/", N2003) +1, 20)</f>
        <v>hardware</v>
      </c>
      <c r="R2003" s="4" t="str">
        <f t="shared" si="62"/>
        <v>technology</v>
      </c>
      <c r="S2003" s="14">
        <f>Table1[[#This Row],[Date Ended Conversion]]+Table1[[#This Row],[Date Ended Conversion]]</f>
        <v>84335.666666666657</v>
      </c>
      <c r="T2003" s="14">
        <f t="shared" si="63"/>
        <v>42167.833333333328</v>
      </c>
    </row>
    <row r="2004" spans="1:20" ht="72" hidden="1" x14ac:dyDescent="0.6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>(Table1[[#This Row],[pledged]]/Table1[[#This Row],[goal]])*100</f>
        <v>216.79422000000002</v>
      </c>
      <c r="P2004" s="9">
        <f>Table1[[#This Row],[pledged]]/Table1[[#This Row],[backers_count]]</f>
        <v>78.834261818181815</v>
      </c>
      <c r="Q2004" s="4" t="str">
        <f>MID(Table1[[#This Row],[Category and Sub-Category]],SEARCH("/", N2004) +1, 20)</f>
        <v>hardware</v>
      </c>
      <c r="R2004" s="4" t="str">
        <f t="shared" si="62"/>
        <v>technology</v>
      </c>
      <c r="S2004" s="14">
        <f>Table1[[#This Row],[Date Ended Conversion]]+Table1[[#This Row],[Date Ended Conversion]]</f>
        <v>85517.42460648148</v>
      </c>
      <c r="T2004" s="14">
        <f t="shared" si="63"/>
        <v>42758.71230324074</v>
      </c>
    </row>
    <row r="2005" spans="1:20" ht="90" hidden="1" x14ac:dyDescent="0.6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>(Table1[[#This Row],[pledged]]/Table1[[#This Row],[goal]])*100</f>
        <v>312</v>
      </c>
      <c r="P2005" s="9">
        <f>Table1[[#This Row],[pledged]]/Table1[[#This Row],[backers_count]]</f>
        <v>91.764705882352942</v>
      </c>
      <c r="Q2005" s="4" t="str">
        <f>MID(Table1[[#This Row],[Category and Sub-Category]],SEARCH("/", N2005) +1, 20)</f>
        <v>hardware</v>
      </c>
      <c r="R2005" s="4" t="str">
        <f t="shared" si="62"/>
        <v>technology</v>
      </c>
      <c r="S2005" s="14">
        <f>Table1[[#This Row],[Date Ended Conversion]]+Table1[[#This Row],[Date Ended Conversion]]</f>
        <v>80723.916666666672</v>
      </c>
      <c r="T2005" s="14">
        <f t="shared" si="63"/>
        <v>40361.958333333336</v>
      </c>
    </row>
    <row r="2006" spans="1:20" ht="72" hidden="1" x14ac:dyDescent="0.6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>(Table1[[#This Row],[pledged]]/Table1[[#This Row],[goal]])*100</f>
        <v>234.42048</v>
      </c>
      <c r="P2006" s="9">
        <f>Table1[[#This Row],[pledged]]/Table1[[#This Row],[backers_count]]</f>
        <v>331.10237288135596</v>
      </c>
      <c r="Q2006" s="4" t="str">
        <f>MID(Table1[[#This Row],[Category and Sub-Category]],SEARCH("/", N2006) +1, 20)</f>
        <v>hardware</v>
      </c>
      <c r="R2006" s="4" t="str">
        <f t="shared" si="62"/>
        <v>technology</v>
      </c>
      <c r="S2006" s="14">
        <f>Table1[[#This Row],[Date Ended Conversion]]+Table1[[#This Row],[Date Ended Conversion]]</f>
        <v>83661.209791666668</v>
      </c>
      <c r="T2006" s="14">
        <f t="shared" si="63"/>
        <v>41830.604895833334</v>
      </c>
    </row>
    <row r="2007" spans="1:20" ht="72" hidden="1" x14ac:dyDescent="0.6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>(Table1[[#This Row],[pledged]]/Table1[[#This Row],[goal]])*100</f>
        <v>123.68010000000001</v>
      </c>
      <c r="P2007" s="9">
        <f>Table1[[#This Row],[pledged]]/Table1[[#This Row],[backers_count]]</f>
        <v>194.26193717277485</v>
      </c>
      <c r="Q2007" s="4" t="str">
        <f>MID(Table1[[#This Row],[Category and Sub-Category]],SEARCH("/", N2007) +1, 20)</f>
        <v>hardware</v>
      </c>
      <c r="R2007" s="4" t="str">
        <f t="shared" si="62"/>
        <v>technology</v>
      </c>
      <c r="S2007" s="14">
        <f>Table1[[#This Row],[Date Ended Conversion]]+Table1[[#This Row],[Date Ended Conversion]]</f>
        <v>83126.33194444445</v>
      </c>
      <c r="T2007" s="14">
        <f t="shared" si="63"/>
        <v>41563.165972222225</v>
      </c>
    </row>
    <row r="2008" spans="1:20" ht="72" hidden="1" x14ac:dyDescent="0.6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>(Table1[[#This Row],[pledged]]/Table1[[#This Row],[goal]])*100</f>
        <v>247.84</v>
      </c>
      <c r="P2008" s="9">
        <f>Table1[[#This Row],[pledged]]/Table1[[#This Row],[backers_count]]</f>
        <v>408.97689768976898</v>
      </c>
      <c r="Q2008" s="4" t="str">
        <f>MID(Table1[[#This Row],[Category and Sub-Category]],SEARCH("/", N2008) +1, 20)</f>
        <v>hardware</v>
      </c>
      <c r="R2008" s="4" t="str">
        <f t="shared" si="62"/>
        <v>technology</v>
      </c>
      <c r="S2008" s="14">
        <f>Table1[[#This Row],[Date Ended Conversion]]+Table1[[#This Row],[Date Ended Conversion]]</f>
        <v>83953.084375000006</v>
      </c>
      <c r="T2008" s="14">
        <f t="shared" si="63"/>
        <v>41976.542187500003</v>
      </c>
    </row>
    <row r="2009" spans="1:20" ht="72" hidden="1" x14ac:dyDescent="0.6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>(Table1[[#This Row],[pledged]]/Table1[[#This Row],[goal]])*100</f>
        <v>115.7092</v>
      </c>
      <c r="P2009" s="9">
        <f>Table1[[#This Row],[pledged]]/Table1[[#This Row],[backers_count]]</f>
        <v>84.459270072992695</v>
      </c>
      <c r="Q2009" s="4" t="str">
        <f>MID(Table1[[#This Row],[Category and Sub-Category]],SEARCH("/", N2009) +1, 20)</f>
        <v>hardware</v>
      </c>
      <c r="R2009" s="4" t="str">
        <f t="shared" si="62"/>
        <v>technology</v>
      </c>
      <c r="S2009" s="14">
        <f>Table1[[#This Row],[Date Ended Conversion]]+Table1[[#This Row],[Date Ended Conversion]]</f>
        <v>80828.333333333328</v>
      </c>
      <c r="T2009" s="14">
        <f t="shared" si="63"/>
        <v>40414.166666666664</v>
      </c>
    </row>
    <row r="2010" spans="1:20" ht="72" hidden="1" x14ac:dyDescent="0.6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>(Table1[[#This Row],[pledged]]/Table1[[#This Row],[goal]])*100</f>
        <v>117.07484768810599</v>
      </c>
      <c r="P2010" s="9">
        <f>Table1[[#This Row],[pledged]]/Table1[[#This Row],[backers_count]]</f>
        <v>44.853658536585364</v>
      </c>
      <c r="Q2010" s="4" t="str">
        <f>MID(Table1[[#This Row],[Category and Sub-Category]],SEARCH("/", N2010) +1, 20)</f>
        <v>hardware</v>
      </c>
      <c r="R2010" s="4" t="str">
        <f t="shared" si="62"/>
        <v>technology</v>
      </c>
      <c r="S2010" s="14">
        <f>Table1[[#This Row],[Date Ended Conversion]]+Table1[[#This Row],[Date Ended Conversion]]</f>
        <v>81611.20884259259</v>
      </c>
      <c r="T2010" s="14">
        <f t="shared" si="63"/>
        <v>40805.604421296295</v>
      </c>
    </row>
    <row r="2011" spans="1:20" ht="72" hidden="1" x14ac:dyDescent="0.6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>(Table1[[#This Row],[pledged]]/Table1[[#This Row],[goal]])*100</f>
        <v>305.15800000000002</v>
      </c>
      <c r="P2011" s="9">
        <f>Table1[[#This Row],[pledged]]/Table1[[#This Row],[backers_count]]</f>
        <v>383.3643216080402</v>
      </c>
      <c r="Q2011" s="4" t="str">
        <f>MID(Table1[[#This Row],[Category and Sub-Category]],SEARCH("/", N2011) +1, 20)</f>
        <v>hardware</v>
      </c>
      <c r="R2011" s="4" t="str">
        <f t="shared" si="62"/>
        <v>technology</v>
      </c>
      <c r="S2011" s="14">
        <f>Table1[[#This Row],[Date Ended Conversion]]+Table1[[#This Row],[Date Ended Conversion]]</f>
        <v>85394.730162037042</v>
      </c>
      <c r="T2011" s="14">
        <f t="shared" si="63"/>
        <v>42697.365081018521</v>
      </c>
    </row>
    <row r="2012" spans="1:20" ht="54" hidden="1" x14ac:dyDescent="0.6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>(Table1[[#This Row],[pledged]]/Table1[[#This Row],[goal]])*100</f>
        <v>320.05299999999994</v>
      </c>
      <c r="P2012" s="9">
        <f>Table1[[#This Row],[pledged]]/Table1[[#This Row],[backers_count]]</f>
        <v>55.276856649395505</v>
      </c>
      <c r="Q2012" s="4" t="str">
        <f>MID(Table1[[#This Row],[Category and Sub-Category]],SEARCH("/", N2012) +1, 20)</f>
        <v>hardware</v>
      </c>
      <c r="R2012" s="4" t="str">
        <f t="shared" si="62"/>
        <v>technology</v>
      </c>
      <c r="S2012" s="14">
        <f>Table1[[#This Row],[Date Ended Conversion]]+Table1[[#This Row],[Date Ended Conversion]]</f>
        <v>85201.992847222224</v>
      </c>
      <c r="T2012" s="14">
        <f t="shared" si="63"/>
        <v>42600.996423611112</v>
      </c>
    </row>
    <row r="2013" spans="1:20" ht="54" hidden="1" x14ac:dyDescent="0.6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>(Table1[[#This Row],[pledged]]/Table1[[#This Row],[goal]])*100</f>
        <v>819.56399999999996</v>
      </c>
      <c r="P2013" s="9">
        <f>Table1[[#This Row],[pledged]]/Table1[[#This Row],[backers_count]]</f>
        <v>422.02059732234807</v>
      </c>
      <c r="Q2013" s="4" t="str">
        <f>MID(Table1[[#This Row],[Category and Sub-Category]],SEARCH("/", N2013) +1, 20)</f>
        <v>hardware</v>
      </c>
      <c r="R2013" s="4" t="str">
        <f t="shared" si="62"/>
        <v>technology</v>
      </c>
      <c r="S2013" s="14">
        <f>Table1[[#This Row],[Date Ended Conversion]]+Table1[[#This Row],[Date Ended Conversion]]</f>
        <v>84761.916666666657</v>
      </c>
      <c r="T2013" s="14">
        <f t="shared" si="63"/>
        <v>42380.958333333328</v>
      </c>
    </row>
    <row r="2014" spans="1:20" ht="72" hidden="1" x14ac:dyDescent="0.6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>(Table1[[#This Row],[pledged]]/Table1[[#This Row],[goal]])*100</f>
        <v>234.90000000000003</v>
      </c>
      <c r="P2014" s="9">
        <f>Table1[[#This Row],[pledged]]/Table1[[#This Row],[backers_count]]</f>
        <v>64.180327868852459</v>
      </c>
      <c r="Q2014" s="4" t="str">
        <f>MID(Table1[[#This Row],[Category and Sub-Category]],SEARCH("/", N2014) +1, 20)</f>
        <v>hardware</v>
      </c>
      <c r="R2014" s="4" t="str">
        <f t="shared" si="62"/>
        <v>technology</v>
      </c>
      <c r="S2014" s="14">
        <f>Table1[[#This Row],[Date Ended Conversion]]+Table1[[#This Row],[Date Ended Conversion]]</f>
        <v>84081.644467592589</v>
      </c>
      <c r="T2014" s="14">
        <f t="shared" si="63"/>
        <v>42040.822233796294</v>
      </c>
    </row>
    <row r="2015" spans="1:20" ht="72" hidden="1" x14ac:dyDescent="0.6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>(Table1[[#This Row],[pledged]]/Table1[[#This Row],[goal]])*100</f>
        <v>494.91374999999999</v>
      </c>
      <c r="P2015" s="9">
        <f>Table1[[#This Row],[pledged]]/Table1[[#This Row],[backers_count]]</f>
        <v>173.57781674704077</v>
      </c>
      <c r="Q2015" s="4" t="str">
        <f>MID(Table1[[#This Row],[Category and Sub-Category]],SEARCH("/", N2015) +1, 20)</f>
        <v>hardware</v>
      </c>
      <c r="R2015" s="4" t="str">
        <f t="shared" si="62"/>
        <v>technology</v>
      </c>
      <c r="S2015" s="14">
        <f>Table1[[#This Row],[Date Ended Conversion]]+Table1[[#This Row],[Date Ended Conversion]]</f>
        <v>85119.921620370369</v>
      </c>
      <c r="T2015" s="14">
        <f t="shared" si="63"/>
        <v>42559.960810185185</v>
      </c>
    </row>
    <row r="2016" spans="1:20" ht="72" hidden="1" x14ac:dyDescent="0.6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>(Table1[[#This Row],[pledged]]/Table1[[#This Row],[goal]])*100</f>
        <v>7813.7822333333334</v>
      </c>
      <c r="P2016" s="9">
        <f>Table1[[#This Row],[pledged]]/Table1[[#This Row],[backers_count]]</f>
        <v>88.601680840609291</v>
      </c>
      <c r="Q2016" s="4" t="str">
        <f>MID(Table1[[#This Row],[Category and Sub-Category]],SEARCH("/", N2016) +1, 20)</f>
        <v>hardware</v>
      </c>
      <c r="R2016" s="4" t="str">
        <f t="shared" si="62"/>
        <v>technology</v>
      </c>
      <c r="S2016" s="14">
        <f>Table1[[#This Row],[Date Ended Conversion]]+Table1[[#This Row],[Date Ended Conversion]]</f>
        <v>82716.345810185187</v>
      </c>
      <c r="T2016" s="14">
        <f t="shared" si="63"/>
        <v>41358.172905092593</v>
      </c>
    </row>
    <row r="2017" spans="1:20" ht="72" hidden="1" x14ac:dyDescent="0.6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>(Table1[[#This Row],[pledged]]/Table1[[#This Row],[goal]])*100</f>
        <v>113.00013888888888</v>
      </c>
      <c r="P2017" s="9">
        <f>Table1[[#This Row],[pledged]]/Table1[[#This Row],[backers_count]]</f>
        <v>50.222283950617282</v>
      </c>
      <c r="Q2017" s="4" t="str">
        <f>MID(Table1[[#This Row],[Category and Sub-Category]],SEARCH("/", N2017) +1, 20)</f>
        <v>hardware</v>
      </c>
      <c r="R2017" s="4" t="str">
        <f t="shared" si="62"/>
        <v>technology</v>
      </c>
      <c r="S2017" s="14">
        <f>Table1[[#This Row],[Date Ended Conversion]]+Table1[[#This Row],[Date Ended Conversion]]</f>
        <v>81591.753773148142</v>
      </c>
      <c r="T2017" s="14">
        <f t="shared" si="63"/>
        <v>40795.876886574071</v>
      </c>
    </row>
    <row r="2018" spans="1:20" ht="54" hidden="1" x14ac:dyDescent="0.6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>(Table1[[#This Row],[pledged]]/Table1[[#This Row],[goal]])*100</f>
        <v>921.54219999999998</v>
      </c>
      <c r="P2018" s="9">
        <f>Table1[[#This Row],[pledged]]/Table1[[#This Row],[backers_count]]</f>
        <v>192.38876826722338</v>
      </c>
      <c r="Q2018" s="4" t="str">
        <f>MID(Table1[[#This Row],[Category and Sub-Category]],SEARCH("/", N2018) +1, 20)</f>
        <v>hardware</v>
      </c>
      <c r="R2018" s="4" t="str">
        <f t="shared" si="62"/>
        <v>technology</v>
      </c>
      <c r="S2018" s="14">
        <f>Table1[[#This Row],[Date Ended Conversion]]+Table1[[#This Row],[Date Ended Conversion]]</f>
        <v>82685.761550925919</v>
      </c>
      <c r="T2018" s="14">
        <f t="shared" si="63"/>
        <v>41342.88077546296</v>
      </c>
    </row>
    <row r="2019" spans="1:20" ht="72" hidden="1" x14ac:dyDescent="0.6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>(Table1[[#This Row],[pledged]]/Table1[[#This Row],[goal]])*100</f>
        <v>125.10239999999999</v>
      </c>
      <c r="P2019" s="9">
        <f>Table1[[#This Row],[pledged]]/Table1[[#This Row],[backers_count]]</f>
        <v>73.416901408450698</v>
      </c>
      <c r="Q2019" s="4" t="str">
        <f>MID(Table1[[#This Row],[Category and Sub-Category]],SEARCH("/", N2019) +1, 20)</f>
        <v>hardware</v>
      </c>
      <c r="R2019" s="4" t="str">
        <f t="shared" si="62"/>
        <v>technology</v>
      </c>
      <c r="S2019" s="14">
        <f>Table1[[#This Row],[Date Ended Conversion]]+Table1[[#This Row],[Date Ended Conversion]]</f>
        <v>81984.333333333328</v>
      </c>
      <c r="T2019" s="14">
        <f t="shared" si="63"/>
        <v>40992.166666666664</v>
      </c>
    </row>
    <row r="2020" spans="1:20" ht="72" hidden="1" x14ac:dyDescent="0.6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>(Table1[[#This Row],[pledged]]/Table1[[#This Row],[goal]])*100</f>
        <v>102.24343076923077</v>
      </c>
      <c r="P2020" s="9">
        <f>Table1[[#This Row],[pledged]]/Table1[[#This Row],[backers_count]]</f>
        <v>147.68495555555555</v>
      </c>
      <c r="Q2020" s="4" t="str">
        <f>MID(Table1[[#This Row],[Category and Sub-Category]],SEARCH("/", N2020) +1, 20)</f>
        <v>hardware</v>
      </c>
      <c r="R2020" s="4" t="str">
        <f t="shared" si="62"/>
        <v>technology</v>
      </c>
      <c r="S2020" s="14">
        <f>Table1[[#This Row],[Date Ended Conversion]]+Table1[[#This Row],[Date Ended Conversion]]</f>
        <v>84458.731689814813</v>
      </c>
      <c r="T2020" s="14">
        <f t="shared" si="63"/>
        <v>42229.365844907406</v>
      </c>
    </row>
    <row r="2021" spans="1:20" ht="72" hidden="1" x14ac:dyDescent="0.6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>(Table1[[#This Row],[pledged]]/Table1[[#This Row],[goal]])*100</f>
        <v>484.90975000000003</v>
      </c>
      <c r="P2021" s="9">
        <f>Table1[[#This Row],[pledged]]/Table1[[#This Row],[backers_count]]</f>
        <v>108.96848314606741</v>
      </c>
      <c r="Q2021" s="4" t="str">
        <f>MID(Table1[[#This Row],[Category and Sub-Category]],SEARCH("/", N2021) +1, 20)</f>
        <v>hardware</v>
      </c>
      <c r="R2021" s="4" t="str">
        <f t="shared" si="62"/>
        <v>technology</v>
      </c>
      <c r="S2021" s="14">
        <f>Table1[[#This Row],[Date Ended Conversion]]+Table1[[#This Row],[Date Ended Conversion]]</f>
        <v>85271.41715277778</v>
      </c>
      <c r="T2021" s="14">
        <f t="shared" si="63"/>
        <v>42635.70857638889</v>
      </c>
    </row>
    <row r="2022" spans="1:20" ht="72" hidden="1" x14ac:dyDescent="0.6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>(Table1[[#This Row],[pledged]]/Table1[[#This Row],[goal]])*100</f>
        <v>192.33333333333334</v>
      </c>
      <c r="P2022" s="9">
        <f>Table1[[#This Row],[pledged]]/Table1[[#This Row],[backers_count]]</f>
        <v>23.647540983606557</v>
      </c>
      <c r="Q2022" s="4" t="str">
        <f>MID(Table1[[#This Row],[Category and Sub-Category]],SEARCH("/", N2022) +1, 20)</f>
        <v>hardware</v>
      </c>
      <c r="R2022" s="4" t="str">
        <f t="shared" si="62"/>
        <v>technology</v>
      </c>
      <c r="S2022" s="14">
        <f>Table1[[#This Row],[Date Ended Conversion]]+Table1[[#This Row],[Date Ended Conversion]]</f>
        <v>83547.922222222216</v>
      </c>
      <c r="T2022" s="14">
        <f t="shared" si="63"/>
        <v>41773.961111111108</v>
      </c>
    </row>
    <row r="2023" spans="1:20" ht="72" hidden="1" x14ac:dyDescent="0.6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>(Table1[[#This Row],[pledged]]/Table1[[#This Row],[goal]])*100</f>
        <v>281.10000000000002</v>
      </c>
      <c r="P2023" s="9">
        <f>Table1[[#This Row],[pledged]]/Table1[[#This Row],[backers_count]]</f>
        <v>147.94736842105263</v>
      </c>
      <c r="Q2023" s="4" t="str">
        <f>MID(Table1[[#This Row],[Category and Sub-Category]],SEARCH("/", N2023) +1, 20)</f>
        <v>hardware</v>
      </c>
      <c r="R2023" s="4" t="str">
        <f t="shared" si="62"/>
        <v>technology</v>
      </c>
      <c r="S2023" s="14">
        <f>Table1[[#This Row],[Date Ended Conversion]]+Table1[[#This Row],[Date Ended Conversion]]</f>
        <v>83812.141134259262</v>
      </c>
      <c r="T2023" s="14">
        <f t="shared" si="63"/>
        <v>41906.070567129631</v>
      </c>
    </row>
    <row r="2024" spans="1:20" ht="72" hidden="1" x14ac:dyDescent="0.6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>(Table1[[#This Row],[pledged]]/Table1[[#This Row],[goal]])*100</f>
        <v>125.13700000000001</v>
      </c>
      <c r="P2024" s="9">
        <f>Table1[[#This Row],[pledged]]/Table1[[#This Row],[backers_count]]</f>
        <v>385.03692307692307</v>
      </c>
      <c r="Q2024" s="4" t="str">
        <f>MID(Table1[[#This Row],[Category and Sub-Category]],SEARCH("/", N2024) +1, 20)</f>
        <v>hardware</v>
      </c>
      <c r="R2024" s="4" t="str">
        <f t="shared" si="62"/>
        <v>technology</v>
      </c>
      <c r="S2024" s="14">
        <f>Table1[[#This Row],[Date Ended Conversion]]+Table1[[#This Row],[Date Ended Conversion]]</f>
        <v>85065.138240740751</v>
      </c>
      <c r="T2024" s="14">
        <f t="shared" si="63"/>
        <v>42532.569120370375</v>
      </c>
    </row>
    <row r="2025" spans="1:20" ht="72" hidden="1" x14ac:dyDescent="0.6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>(Table1[[#This Row],[pledged]]/Table1[[#This Row],[goal]])*100</f>
        <v>161.459</v>
      </c>
      <c r="P2025" s="9">
        <f>Table1[[#This Row],[pledged]]/Table1[[#This Row],[backers_count]]</f>
        <v>457.39093484419266</v>
      </c>
      <c r="Q2025" s="4" t="str">
        <f>MID(Table1[[#This Row],[Category and Sub-Category]],SEARCH("/", N2025) +1, 20)</f>
        <v>hardware</v>
      </c>
      <c r="R2025" s="4" t="str">
        <f t="shared" si="62"/>
        <v>technology</v>
      </c>
      <c r="S2025" s="14">
        <f>Table1[[#This Row],[Date Ended Conversion]]+Table1[[#This Row],[Date Ended Conversion]]</f>
        <v>84332.841504629629</v>
      </c>
      <c r="T2025" s="14">
        <f t="shared" si="63"/>
        <v>42166.420752314814</v>
      </c>
    </row>
    <row r="2026" spans="1:20" ht="72" hidden="1" x14ac:dyDescent="0.6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>(Table1[[#This Row],[pledged]]/Table1[[#This Row],[goal]])*100</f>
        <v>585.35</v>
      </c>
      <c r="P2026" s="9">
        <f>Table1[[#This Row],[pledged]]/Table1[[#This Row],[backers_count]]</f>
        <v>222.99047619047619</v>
      </c>
      <c r="Q2026" s="4" t="str">
        <f>MID(Table1[[#This Row],[Category and Sub-Category]],SEARCH("/", N2026) +1, 20)</f>
        <v>hardware</v>
      </c>
      <c r="R2026" s="4" t="str">
        <f t="shared" si="62"/>
        <v>technology</v>
      </c>
      <c r="S2026" s="14">
        <f>Table1[[#This Row],[Date Ended Conversion]]+Table1[[#This Row],[Date Ended Conversion]]</f>
        <v>82268.25</v>
      </c>
      <c r="T2026" s="14">
        <f t="shared" si="63"/>
        <v>41134.125</v>
      </c>
    </row>
    <row r="2027" spans="1:20" ht="72" hidden="1" x14ac:dyDescent="0.6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>(Table1[[#This Row],[pledged]]/Table1[[#This Row],[goal]])*100</f>
        <v>201.14999999999998</v>
      </c>
      <c r="P2027" s="9">
        <f>Table1[[#This Row],[pledged]]/Table1[[#This Row],[backers_count]]</f>
        <v>220.74074074074073</v>
      </c>
      <c r="Q2027" s="4" t="str">
        <f>MID(Table1[[#This Row],[Category and Sub-Category]],SEARCH("/", N2027) +1, 20)</f>
        <v>hardware</v>
      </c>
      <c r="R2027" s="4" t="str">
        <f t="shared" si="62"/>
        <v>technology</v>
      </c>
      <c r="S2027" s="14">
        <f>Table1[[#This Row],[Date Ended Conversion]]+Table1[[#This Row],[Date Ended Conversion]]</f>
        <v>84332.369120370364</v>
      </c>
      <c r="T2027" s="14">
        <f t="shared" si="63"/>
        <v>42166.184560185182</v>
      </c>
    </row>
    <row r="2028" spans="1:20" ht="36" hidden="1" x14ac:dyDescent="0.6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>(Table1[[#This Row],[pledged]]/Table1[[#This Row],[goal]])*100</f>
        <v>133.48307999999997</v>
      </c>
      <c r="P2028" s="9">
        <f>Table1[[#This Row],[pledged]]/Table1[[#This Row],[backers_count]]</f>
        <v>73.503898678414089</v>
      </c>
      <c r="Q2028" s="4" t="str">
        <f>MID(Table1[[#This Row],[Category and Sub-Category]],SEARCH("/", N2028) +1, 20)</f>
        <v>hardware</v>
      </c>
      <c r="R2028" s="4" t="str">
        <f t="shared" si="62"/>
        <v>technology</v>
      </c>
      <c r="S2028" s="14">
        <f>Table1[[#This Row],[Date Ended Conversion]]+Table1[[#This Row],[Date Ended Conversion]]</f>
        <v>83500.33194444445</v>
      </c>
      <c r="T2028" s="14">
        <f t="shared" si="63"/>
        <v>41750.165972222225</v>
      </c>
    </row>
    <row r="2029" spans="1:20" ht="72" hidden="1" x14ac:dyDescent="0.6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>(Table1[[#This Row],[pledged]]/Table1[[#This Row],[goal]])*100</f>
        <v>120.24900000000001</v>
      </c>
      <c r="P2029" s="9">
        <f>Table1[[#This Row],[pledged]]/Table1[[#This Row],[backers_count]]</f>
        <v>223.09647495361781</v>
      </c>
      <c r="Q2029" s="4" t="str">
        <f>MID(Table1[[#This Row],[Category and Sub-Category]],SEARCH("/", N2029) +1, 20)</f>
        <v>hardware</v>
      </c>
      <c r="R2029" s="4" t="str">
        <f t="shared" si="62"/>
        <v>technology</v>
      </c>
      <c r="S2029" s="14">
        <f>Table1[[#This Row],[Date Ended Conversion]]+Table1[[#This Row],[Date Ended Conversion]]</f>
        <v>84187.544421296305</v>
      </c>
      <c r="T2029" s="14">
        <f t="shared" si="63"/>
        <v>42093.772210648152</v>
      </c>
    </row>
    <row r="2030" spans="1:20" ht="36" hidden="1" x14ac:dyDescent="0.6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>(Table1[[#This Row],[pledged]]/Table1[[#This Row],[goal]])*100</f>
        <v>126.16666666666667</v>
      </c>
      <c r="P2030" s="9">
        <f>Table1[[#This Row],[pledged]]/Table1[[#This Row],[backers_count]]</f>
        <v>47.911392405063289</v>
      </c>
      <c r="Q2030" s="4" t="str">
        <f>MID(Table1[[#This Row],[Category and Sub-Category]],SEARCH("/", N2030) +1, 20)</f>
        <v>hardware</v>
      </c>
      <c r="R2030" s="4" t="str">
        <f t="shared" si="62"/>
        <v>technology</v>
      </c>
      <c r="S2030" s="14">
        <f>Table1[[#This Row],[Date Ended Conversion]]+Table1[[#This Row],[Date Ended Conversion]]</f>
        <v>80505.826388888891</v>
      </c>
      <c r="T2030" s="14">
        <f t="shared" si="63"/>
        <v>40252.913194444445</v>
      </c>
    </row>
    <row r="2031" spans="1:20" ht="54" hidden="1" x14ac:dyDescent="0.6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>(Table1[[#This Row],[pledged]]/Table1[[#This Row],[goal]])*100</f>
        <v>361.2</v>
      </c>
      <c r="P2031" s="9">
        <f>Table1[[#This Row],[pledged]]/Table1[[#This Row],[backers_count]]</f>
        <v>96.063829787234042</v>
      </c>
      <c r="Q2031" s="4" t="str">
        <f>MID(Table1[[#This Row],[Category and Sub-Category]],SEARCH("/", N2031) +1, 20)</f>
        <v>hardware</v>
      </c>
      <c r="R2031" s="4" t="str">
        <f t="shared" si="62"/>
        <v>technology</v>
      </c>
      <c r="S2031" s="14">
        <f>Table1[[#This Row],[Date Ended Conversion]]+Table1[[#This Row],[Date Ended Conversion]]</f>
        <v>83756.043541666673</v>
      </c>
      <c r="T2031" s="14">
        <f t="shared" si="63"/>
        <v>41878.021770833337</v>
      </c>
    </row>
    <row r="2032" spans="1:20" ht="72" hidden="1" x14ac:dyDescent="0.6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>(Table1[[#This Row],[pledged]]/Table1[[#This Row],[goal]])*100</f>
        <v>226.239013671875</v>
      </c>
      <c r="P2032" s="9">
        <f>Table1[[#This Row],[pledged]]/Table1[[#This Row],[backers_count]]</f>
        <v>118.6144</v>
      </c>
      <c r="Q2032" s="4" t="str">
        <f>MID(Table1[[#This Row],[Category and Sub-Category]],SEARCH("/", N2032) +1, 20)</f>
        <v>hardware</v>
      </c>
      <c r="R2032" s="4" t="str">
        <f t="shared" si="62"/>
        <v>technology</v>
      </c>
      <c r="S2032" s="14">
        <f>Table1[[#This Row],[Date Ended Conversion]]+Table1[[#This Row],[Date Ended Conversion]]</f>
        <v>82485.992962962962</v>
      </c>
      <c r="T2032" s="14">
        <f t="shared" si="63"/>
        <v>41242.996481481481</v>
      </c>
    </row>
    <row r="2033" spans="1:20" ht="54" hidden="1" x14ac:dyDescent="0.6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>(Table1[[#This Row],[pledged]]/Table1[[#This Row],[goal]])*100</f>
        <v>120.35</v>
      </c>
      <c r="P2033" s="9">
        <f>Table1[[#This Row],[pledged]]/Table1[[#This Row],[backers_count]]</f>
        <v>118.45472440944881</v>
      </c>
      <c r="Q2033" s="4" t="str">
        <f>MID(Table1[[#This Row],[Category and Sub-Category]],SEARCH("/", N2033) +1, 20)</f>
        <v>hardware</v>
      </c>
      <c r="R2033" s="4" t="str">
        <f t="shared" si="62"/>
        <v>technology</v>
      </c>
      <c r="S2033" s="14">
        <f>Table1[[#This Row],[Date Ended Conversion]]+Table1[[#This Row],[Date Ended Conversion]]</f>
        <v>84026.083333333343</v>
      </c>
      <c r="T2033" s="14">
        <f t="shared" si="63"/>
        <v>42013.041666666672</v>
      </c>
    </row>
    <row r="2034" spans="1:20" ht="72" hidden="1" x14ac:dyDescent="0.6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>(Table1[[#This Row],[pledged]]/Table1[[#This Row],[goal]])*100</f>
        <v>304.18799999999999</v>
      </c>
      <c r="P2034" s="9">
        <f>Table1[[#This Row],[pledged]]/Table1[[#This Row],[backers_count]]</f>
        <v>143.21468926553672</v>
      </c>
      <c r="Q2034" s="4" t="str">
        <f>MID(Table1[[#This Row],[Category and Sub-Category]],SEARCH("/", N2034) +1, 20)</f>
        <v>hardware</v>
      </c>
      <c r="R2034" s="4" t="str">
        <f t="shared" si="62"/>
        <v>technology</v>
      </c>
      <c r="S2034" s="14">
        <f>Table1[[#This Row],[Date Ended Conversion]]+Table1[[#This Row],[Date Ended Conversion]]</f>
        <v>85438.416666666657</v>
      </c>
      <c r="T2034" s="14">
        <f t="shared" si="63"/>
        <v>42719.208333333328</v>
      </c>
    </row>
    <row r="2035" spans="1:20" ht="72" hidden="1" x14ac:dyDescent="0.6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>(Table1[[#This Row],[pledged]]/Table1[[#This Row],[goal]])*100</f>
        <v>178.67599999999999</v>
      </c>
      <c r="P2035" s="9">
        <f>Table1[[#This Row],[pledged]]/Table1[[#This Row],[backers_count]]</f>
        <v>282.71518987341773</v>
      </c>
      <c r="Q2035" s="4" t="str">
        <f>MID(Table1[[#This Row],[Category and Sub-Category]],SEARCH("/", N2035) +1, 20)</f>
        <v>hardware</v>
      </c>
      <c r="R2035" s="4" t="str">
        <f t="shared" si="62"/>
        <v>technology</v>
      </c>
      <c r="S2035" s="14">
        <f>Table1[[#This Row],[Date Ended Conversion]]+Table1[[#This Row],[Date Ended Conversion]]</f>
        <v>83510.164768518516</v>
      </c>
      <c r="T2035" s="14">
        <f t="shared" si="63"/>
        <v>41755.082384259258</v>
      </c>
    </row>
    <row r="2036" spans="1:20" ht="72" hidden="1" x14ac:dyDescent="0.6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>(Table1[[#This Row],[pledged]]/Table1[[#This Row],[goal]])*100</f>
        <v>386.81998717948721</v>
      </c>
      <c r="P2036" s="9">
        <f>Table1[[#This Row],[pledged]]/Table1[[#This Row],[backers_count]]</f>
        <v>593.93620078740162</v>
      </c>
      <c r="Q2036" s="4" t="str">
        <f>MID(Table1[[#This Row],[Category and Sub-Category]],SEARCH("/", N2036) +1, 20)</f>
        <v>hardware</v>
      </c>
      <c r="R2036" s="4" t="str">
        <f t="shared" si="62"/>
        <v>technology</v>
      </c>
      <c r="S2036" s="14">
        <f>Table1[[#This Row],[Date Ended Conversion]]+Table1[[#This Row],[Date Ended Conversion]]</f>
        <v>84262.580555555556</v>
      </c>
      <c r="T2036" s="14">
        <f t="shared" si="63"/>
        <v>42131.290277777778</v>
      </c>
    </row>
    <row r="2037" spans="1:20" ht="72" hidden="1" x14ac:dyDescent="0.6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>(Table1[[#This Row],[pledged]]/Table1[[#This Row],[goal]])*100</f>
        <v>211.03642500000004</v>
      </c>
      <c r="P2037" s="9">
        <f>Table1[[#This Row],[pledged]]/Table1[[#This Row],[backers_count]]</f>
        <v>262.15704968944101</v>
      </c>
      <c r="Q2037" s="4" t="str">
        <f>MID(Table1[[#This Row],[Category and Sub-Category]],SEARCH("/", N2037) +1, 20)</f>
        <v>hardware</v>
      </c>
      <c r="R2037" s="4" t="str">
        <f t="shared" si="62"/>
        <v>technology</v>
      </c>
      <c r="S2037" s="14">
        <f>Table1[[#This Row],[Date Ended Conversion]]+Table1[[#This Row],[Date Ended Conversion]]</f>
        <v>84714.083333333343</v>
      </c>
      <c r="T2037" s="14">
        <f t="shared" si="63"/>
        <v>42357.041666666672</v>
      </c>
    </row>
    <row r="2038" spans="1:20" ht="72" hidden="1" x14ac:dyDescent="0.6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>(Table1[[#This Row],[pledged]]/Table1[[#This Row],[goal]])*100</f>
        <v>131.66833333333335</v>
      </c>
      <c r="P2038" s="9">
        <f>Table1[[#This Row],[pledged]]/Table1[[#This Row],[backers_count]]</f>
        <v>46.580778301886795</v>
      </c>
      <c r="Q2038" s="4" t="str">
        <f>MID(Table1[[#This Row],[Category and Sub-Category]],SEARCH("/", N2038) +1, 20)</f>
        <v>hardware</v>
      </c>
      <c r="R2038" s="4" t="str">
        <f t="shared" si="62"/>
        <v>technology</v>
      </c>
      <c r="S2038" s="14">
        <f>Table1[[#This Row],[Date Ended Conversion]]+Table1[[#This Row],[Date Ended Conversion]]</f>
        <v>83537.729606481487</v>
      </c>
      <c r="T2038" s="14">
        <f t="shared" si="63"/>
        <v>41768.864803240744</v>
      </c>
    </row>
    <row r="2039" spans="1:20" ht="54" hidden="1" x14ac:dyDescent="0.6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>(Table1[[#This Row],[pledged]]/Table1[[#This Row],[goal]])*100</f>
        <v>300.47639999999996</v>
      </c>
      <c r="P2039" s="9">
        <f>Table1[[#This Row],[pledged]]/Table1[[#This Row],[backers_count]]</f>
        <v>70.041118881118877</v>
      </c>
      <c r="Q2039" s="4" t="str">
        <f>MID(Table1[[#This Row],[Category and Sub-Category]],SEARCH("/", N2039) +1, 20)</f>
        <v>hardware</v>
      </c>
      <c r="R2039" s="4" t="str">
        <f t="shared" si="62"/>
        <v>technology</v>
      </c>
      <c r="S2039" s="14">
        <f>Table1[[#This Row],[Date Ended Conversion]]+Table1[[#This Row],[Date Ended Conversion]]</f>
        <v>83276.503541666665</v>
      </c>
      <c r="T2039" s="14">
        <f t="shared" si="63"/>
        <v>41638.251770833333</v>
      </c>
    </row>
    <row r="2040" spans="1:20" ht="72" hidden="1" x14ac:dyDescent="0.6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>(Table1[[#This Row],[pledged]]/Table1[[#This Row],[goal]])*100</f>
        <v>420.51249999999999</v>
      </c>
      <c r="P2040" s="9">
        <f>Table1[[#This Row],[pledged]]/Table1[[#This Row],[backers_count]]</f>
        <v>164.90686274509804</v>
      </c>
      <c r="Q2040" s="4" t="str">
        <f>MID(Table1[[#This Row],[Category and Sub-Category]],SEARCH("/", N2040) +1, 20)</f>
        <v>hardware</v>
      </c>
      <c r="R2040" s="4" t="str">
        <f t="shared" si="62"/>
        <v>technology</v>
      </c>
      <c r="S2040" s="14">
        <f>Table1[[#This Row],[Date Ended Conversion]]+Table1[[#This Row],[Date Ended Conversion]]</f>
        <v>82913.5</v>
      </c>
      <c r="T2040" s="14">
        <f t="shared" si="63"/>
        <v>41456.75</v>
      </c>
    </row>
    <row r="2041" spans="1:20" ht="54" hidden="1" x14ac:dyDescent="0.6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>(Table1[[#This Row],[pledged]]/Table1[[#This Row],[goal]])*100</f>
        <v>136.21680000000001</v>
      </c>
      <c r="P2041" s="9">
        <f>Table1[[#This Row],[pledged]]/Table1[[#This Row],[backers_count]]</f>
        <v>449.26385224274406</v>
      </c>
      <c r="Q2041" s="4" t="str">
        <f>MID(Table1[[#This Row],[Category and Sub-Category]],SEARCH("/", N2041) +1, 20)</f>
        <v>hardware</v>
      </c>
      <c r="R2041" s="4" t="str">
        <f t="shared" si="62"/>
        <v>technology</v>
      </c>
      <c r="S2041" s="14">
        <f>Table1[[#This Row],[Date Ended Conversion]]+Table1[[#This Row],[Date Ended Conversion]]</f>
        <v>85410.415277777778</v>
      </c>
      <c r="T2041" s="14">
        <f t="shared" si="63"/>
        <v>42705.207638888889</v>
      </c>
    </row>
    <row r="2042" spans="1:20" ht="36" hidden="1" x14ac:dyDescent="0.6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>(Table1[[#This Row],[pledged]]/Table1[[#This Row],[goal]])*100</f>
        <v>248.17133333333334</v>
      </c>
      <c r="P2042" s="9">
        <f>Table1[[#This Row],[pledged]]/Table1[[#This Row],[backers_count]]</f>
        <v>27.472841328413285</v>
      </c>
      <c r="Q2042" s="4" t="str">
        <f>MID(Table1[[#This Row],[Category and Sub-Category]],SEARCH("/", N2042) +1, 20)</f>
        <v>hardware</v>
      </c>
      <c r="R2042" s="4" t="str">
        <f t="shared" si="62"/>
        <v>technology</v>
      </c>
      <c r="S2042" s="14">
        <f>Table1[[#This Row],[Date Ended Conversion]]+Table1[[#This Row],[Date Ended Conversion]]</f>
        <v>83187.937569444446</v>
      </c>
      <c r="T2042" s="14">
        <f t="shared" si="63"/>
        <v>41593.968784722223</v>
      </c>
    </row>
    <row r="2043" spans="1:20" ht="72" hidden="1" x14ac:dyDescent="0.6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>(Table1[[#This Row],[pledged]]/Table1[[#This Row],[goal]])*100</f>
        <v>181.86315789473684</v>
      </c>
      <c r="P2043" s="9">
        <f>Table1[[#This Row],[pledged]]/Table1[[#This Row],[backers_count]]</f>
        <v>143.97499999999999</v>
      </c>
      <c r="Q2043" s="4" t="str">
        <f>MID(Table1[[#This Row],[Category and Sub-Category]],SEARCH("/", N2043) +1, 20)</f>
        <v>hardware</v>
      </c>
      <c r="R2043" s="4" t="str">
        <f t="shared" si="62"/>
        <v>technology</v>
      </c>
      <c r="S2043" s="14">
        <f>Table1[[#This Row],[Date Ended Conversion]]+Table1[[#This Row],[Date Ended Conversion]]</f>
        <v>85369.134884259256</v>
      </c>
      <c r="T2043" s="14">
        <f t="shared" si="63"/>
        <v>42684.567442129628</v>
      </c>
    </row>
    <row r="2044" spans="1:20" ht="72" hidden="1" x14ac:dyDescent="0.6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>(Table1[[#This Row],[pledged]]/Table1[[#This Row],[goal]])*100</f>
        <v>123.53</v>
      </c>
      <c r="P2044" s="9">
        <f>Table1[[#This Row],[pledged]]/Table1[[#This Row],[backers_count]]</f>
        <v>88.23571428571428</v>
      </c>
      <c r="Q2044" s="4" t="str">
        <f>MID(Table1[[#This Row],[Category and Sub-Category]],SEARCH("/", N2044) +1, 20)</f>
        <v>hardware</v>
      </c>
      <c r="R2044" s="4" t="str">
        <f t="shared" si="62"/>
        <v>technology</v>
      </c>
      <c r="S2044" s="14">
        <f>Table1[[#This Row],[Date Ended Conversion]]+Table1[[#This Row],[Date Ended Conversion]]</f>
        <v>84783.41606481481</v>
      </c>
      <c r="T2044" s="14">
        <f t="shared" si="63"/>
        <v>42391.708032407405</v>
      </c>
    </row>
    <row r="2045" spans="1:20" ht="72" hidden="1" x14ac:dyDescent="0.6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>(Table1[[#This Row],[pledged]]/Table1[[#This Row],[goal]])*100</f>
        <v>506.20938628158842</v>
      </c>
      <c r="P2045" s="9">
        <f>Table1[[#This Row],[pledged]]/Table1[[#This Row],[backers_count]]</f>
        <v>36.326424870466319</v>
      </c>
      <c r="Q2045" s="4" t="str">
        <f>MID(Table1[[#This Row],[Category and Sub-Category]],SEARCH("/", N2045) +1, 20)</f>
        <v>hardware</v>
      </c>
      <c r="R2045" s="4" t="str">
        <f t="shared" si="62"/>
        <v>technology</v>
      </c>
      <c r="S2045" s="14">
        <f>Table1[[#This Row],[Date Ended Conversion]]+Table1[[#This Row],[Date Ended Conversion]]</f>
        <v>85430.415277777778</v>
      </c>
      <c r="T2045" s="14">
        <f t="shared" si="63"/>
        <v>42715.207638888889</v>
      </c>
    </row>
    <row r="2046" spans="1:20" ht="72" hidden="1" x14ac:dyDescent="0.6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>(Table1[[#This Row],[pledged]]/Table1[[#This Row],[goal]])*100</f>
        <v>108.21333333333334</v>
      </c>
      <c r="P2046" s="9">
        <f>Table1[[#This Row],[pledged]]/Table1[[#This Row],[backers_count]]</f>
        <v>90.177777777777777</v>
      </c>
      <c r="Q2046" s="4" t="str">
        <f>MID(Table1[[#This Row],[Category and Sub-Category]],SEARCH("/", N2046) +1, 20)</f>
        <v>hardware</v>
      </c>
      <c r="R2046" s="4" t="str">
        <f t="shared" si="62"/>
        <v>technology</v>
      </c>
      <c r="S2046" s="14">
        <f>Table1[[#This Row],[Date Ended Conversion]]+Table1[[#This Row],[Date Ended Conversion]]</f>
        <v>84337.368379629625</v>
      </c>
      <c r="T2046" s="14">
        <f t="shared" si="63"/>
        <v>42168.684189814812</v>
      </c>
    </row>
    <row r="2047" spans="1:20" ht="72" hidden="1" x14ac:dyDescent="0.6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>(Table1[[#This Row],[pledged]]/Table1[[#This Row],[goal]])*100</f>
        <v>819.18387755102037</v>
      </c>
      <c r="P2047" s="9">
        <f>Table1[[#This Row],[pledged]]/Table1[[#This Row],[backers_count]]</f>
        <v>152.62361216730039</v>
      </c>
      <c r="Q2047" s="4" t="str">
        <f>MID(Table1[[#This Row],[Category and Sub-Category]],SEARCH("/", N2047) +1, 20)</f>
        <v>hardware</v>
      </c>
      <c r="R2047" s="4" t="str">
        <f t="shared" si="62"/>
        <v>technology</v>
      </c>
      <c r="S2047" s="14">
        <f>Table1[[#This Row],[Date Ended Conversion]]+Table1[[#This Row],[Date Ended Conversion]]</f>
        <v>82198.177013888882</v>
      </c>
      <c r="T2047" s="14">
        <f t="shared" si="63"/>
        <v>41099.088506944441</v>
      </c>
    </row>
    <row r="2048" spans="1:20" ht="72" hidden="1" x14ac:dyDescent="0.6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>(Table1[[#This Row],[pledged]]/Table1[[#This Row],[goal]])*100</f>
        <v>121.10000000000001</v>
      </c>
      <c r="P2048" s="9">
        <f>Table1[[#This Row],[pledged]]/Table1[[#This Row],[backers_count]]</f>
        <v>55.806451612903224</v>
      </c>
      <c r="Q2048" s="4" t="str">
        <f>MID(Table1[[#This Row],[Category and Sub-Category]],SEARCH("/", N2048) +1, 20)</f>
        <v>hardware</v>
      </c>
      <c r="R2048" s="4" t="str">
        <f t="shared" si="62"/>
        <v>technology</v>
      </c>
      <c r="S2048" s="14">
        <f>Table1[[#This Row],[Date Ended Conversion]]+Table1[[#This Row],[Date Ended Conversion]]</f>
        <v>82834.343611111108</v>
      </c>
      <c r="T2048" s="14">
        <f t="shared" si="63"/>
        <v>41417.171805555554</v>
      </c>
    </row>
    <row r="2049" spans="1:20" ht="72" hidden="1" x14ac:dyDescent="0.6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>(Table1[[#This Row],[pledged]]/Table1[[#This Row],[goal]])*100</f>
        <v>102.99897959183673</v>
      </c>
      <c r="P2049" s="9">
        <f>Table1[[#This Row],[pledged]]/Table1[[#This Row],[backers_count]]</f>
        <v>227.85327313769753</v>
      </c>
      <c r="Q2049" s="4" t="str">
        <f>MID(Table1[[#This Row],[Category and Sub-Category]],SEARCH("/", N2049) +1, 20)</f>
        <v>hardware</v>
      </c>
      <c r="R2049" s="4" t="str">
        <f t="shared" si="62"/>
        <v>technology</v>
      </c>
      <c r="S2049" s="14">
        <f>Table1[[#This Row],[Date Ended Conversion]]+Table1[[#This Row],[Date Ended Conversion]]</f>
        <v>84222</v>
      </c>
      <c r="T2049" s="14">
        <f t="shared" si="63"/>
        <v>42111</v>
      </c>
    </row>
    <row r="2050" spans="1:20" ht="72" hidden="1" x14ac:dyDescent="0.6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>(Table1[[#This Row],[pledged]]/Table1[[#This Row],[goal]])*100</f>
        <v>148.33229411764705</v>
      </c>
      <c r="P2050" s="9">
        <f>Table1[[#This Row],[pledged]]/Table1[[#This Row],[backers_count]]</f>
        <v>91.82989803350327</v>
      </c>
      <c r="Q2050" s="4" t="str">
        <f>MID(Table1[[#This Row],[Category and Sub-Category]],SEARCH("/", N2050) +1, 20)</f>
        <v>hardware</v>
      </c>
      <c r="R2050" s="4" t="str">
        <f t="shared" ref="R2050:R2113" si="64">LEFT(N2050,FIND("/",N2050,1)-1)</f>
        <v>technology</v>
      </c>
      <c r="S2050" s="14">
        <f>Table1[[#This Row],[Date Ended Conversion]]+Table1[[#This Row],[Date Ended Conversion]]</f>
        <v>82835.303032407406</v>
      </c>
      <c r="T2050" s="14">
        <f t="shared" ref="T2050:T2113" si="65">(((I2050/60)/60)/24)+DATE(1970,1,1)</f>
        <v>41417.651516203703</v>
      </c>
    </row>
    <row r="2051" spans="1:20" ht="36" hidden="1" x14ac:dyDescent="0.6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>(Table1[[#This Row],[pledged]]/Table1[[#This Row],[goal]])*100</f>
        <v>120.19070000000001</v>
      </c>
      <c r="P2051" s="9">
        <f>Table1[[#This Row],[pledged]]/Table1[[#This Row],[backers_count]]</f>
        <v>80.991037735849048</v>
      </c>
      <c r="Q2051" s="4" t="str">
        <f>MID(Table1[[#This Row],[Category and Sub-Category]],SEARCH("/", N2051) +1, 20)</f>
        <v>hardware</v>
      </c>
      <c r="R2051" s="4" t="str">
        <f t="shared" si="64"/>
        <v>technology</v>
      </c>
      <c r="S2051" s="14">
        <f>Table1[[#This Row],[Date Ended Conversion]]+Table1[[#This Row],[Date Ended Conversion]]</f>
        <v>83221.915277777778</v>
      </c>
      <c r="T2051" s="14">
        <f t="shared" si="65"/>
        <v>41610.957638888889</v>
      </c>
    </row>
    <row r="2052" spans="1:20" ht="72" hidden="1" x14ac:dyDescent="0.6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>(Table1[[#This Row],[pledged]]/Table1[[#This Row],[goal]])*100</f>
        <v>473.27000000000004</v>
      </c>
      <c r="P2052" s="9">
        <f>Table1[[#This Row],[pledged]]/Table1[[#This Row],[backers_count]]</f>
        <v>278.39411764705881</v>
      </c>
      <c r="Q2052" s="4" t="str">
        <f>MID(Table1[[#This Row],[Category and Sub-Category]],SEARCH("/", N2052) +1, 20)</f>
        <v>hardware</v>
      </c>
      <c r="R2052" s="4" t="str">
        <f t="shared" si="64"/>
        <v>technology</v>
      </c>
      <c r="S2052" s="14">
        <f>Table1[[#This Row],[Date Ended Conversion]]+Table1[[#This Row],[Date Ended Conversion]]</f>
        <v>84310.143009259249</v>
      </c>
      <c r="T2052" s="14">
        <f t="shared" si="65"/>
        <v>42155.071504629625</v>
      </c>
    </row>
    <row r="2053" spans="1:20" ht="72" hidden="1" x14ac:dyDescent="0.6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>(Table1[[#This Row],[pledged]]/Table1[[#This Row],[goal]])*100</f>
        <v>130.36250000000001</v>
      </c>
      <c r="P2053" s="9">
        <f>Table1[[#This Row],[pledged]]/Table1[[#This Row],[backers_count]]</f>
        <v>43.095041322314053</v>
      </c>
      <c r="Q2053" s="4" t="str">
        <f>MID(Table1[[#This Row],[Category and Sub-Category]],SEARCH("/", N2053) +1, 20)</f>
        <v>hardware</v>
      </c>
      <c r="R2053" s="4" t="str">
        <f t="shared" si="64"/>
        <v>technology</v>
      </c>
      <c r="S2053" s="14">
        <f>Table1[[#This Row],[Date Ended Conversion]]+Table1[[#This Row],[Date Ended Conversion]]</f>
        <v>83268.044837962967</v>
      </c>
      <c r="T2053" s="14">
        <f t="shared" si="65"/>
        <v>41634.022418981483</v>
      </c>
    </row>
    <row r="2054" spans="1:20" ht="72" hidden="1" x14ac:dyDescent="0.6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>(Table1[[#This Row],[pledged]]/Table1[[#This Row],[goal]])*100</f>
        <v>353.048</v>
      </c>
      <c r="P2054" s="9">
        <f>Table1[[#This Row],[pledged]]/Table1[[#This Row],[backers_count]]</f>
        <v>326.29205175600737</v>
      </c>
      <c r="Q2054" s="4" t="str">
        <f>MID(Table1[[#This Row],[Category and Sub-Category]],SEARCH("/", N2054) +1, 20)</f>
        <v>hardware</v>
      </c>
      <c r="R2054" s="4" t="str">
        <f t="shared" si="64"/>
        <v>technology</v>
      </c>
      <c r="S2054" s="14">
        <f>Table1[[#This Row],[Date Ended Conversion]]+Table1[[#This Row],[Date Ended Conversion]]</f>
        <v>84840.167893518519</v>
      </c>
      <c r="T2054" s="14">
        <f t="shared" si="65"/>
        <v>42420.08394675926</v>
      </c>
    </row>
    <row r="2055" spans="1:20" ht="72" hidden="1" x14ac:dyDescent="0.6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>(Table1[[#This Row],[pledged]]/Table1[[#This Row],[goal]])*100</f>
        <v>101.02</v>
      </c>
      <c r="P2055" s="9">
        <f>Table1[[#This Row],[pledged]]/Table1[[#This Row],[backers_count]]</f>
        <v>41.743801652892564</v>
      </c>
      <c r="Q2055" s="4" t="str">
        <f>MID(Table1[[#This Row],[Category and Sub-Category]],SEARCH("/", N2055) +1, 20)</f>
        <v>hardware</v>
      </c>
      <c r="R2055" s="4" t="str">
        <f t="shared" si="64"/>
        <v>technology</v>
      </c>
      <c r="S2055" s="14">
        <f>Table1[[#This Row],[Date Ended Conversion]]+Table1[[#This Row],[Date Ended Conversion]]</f>
        <v>84667.31831018519</v>
      </c>
      <c r="T2055" s="14">
        <f t="shared" si="65"/>
        <v>42333.659155092595</v>
      </c>
    </row>
    <row r="2056" spans="1:20" ht="72" hidden="1" x14ac:dyDescent="0.6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>(Table1[[#This Row],[pledged]]/Table1[[#This Row],[goal]])*100</f>
        <v>113.59142857142857</v>
      </c>
      <c r="P2056" s="9">
        <f>Table1[[#This Row],[pledged]]/Table1[[#This Row],[backers_count]]</f>
        <v>64.020933977455712</v>
      </c>
      <c r="Q2056" s="4" t="str">
        <f>MID(Table1[[#This Row],[Category and Sub-Category]],SEARCH("/", N2056) +1, 20)</f>
        <v>hardware</v>
      </c>
      <c r="R2056" s="4" t="str">
        <f t="shared" si="64"/>
        <v>technology</v>
      </c>
      <c r="S2056" s="14">
        <f>Table1[[#This Row],[Date Ended Conversion]]+Table1[[#This Row],[Date Ended Conversion]]</f>
        <v>83523.041898148149</v>
      </c>
      <c r="T2056" s="14">
        <f t="shared" si="65"/>
        <v>41761.520949074074</v>
      </c>
    </row>
    <row r="2057" spans="1:20" ht="72" hidden="1" x14ac:dyDescent="0.6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>(Table1[[#This Row],[pledged]]/Table1[[#This Row],[goal]])*100</f>
        <v>167.41666666666666</v>
      </c>
      <c r="P2057" s="9">
        <f>Table1[[#This Row],[pledged]]/Table1[[#This Row],[backers_count]]</f>
        <v>99.455445544554451</v>
      </c>
      <c r="Q2057" s="4" t="str">
        <f>MID(Table1[[#This Row],[Category and Sub-Category]],SEARCH("/", N2057) +1, 20)</f>
        <v>hardware</v>
      </c>
      <c r="R2057" s="4" t="str">
        <f t="shared" si="64"/>
        <v>technology</v>
      </c>
      <c r="S2057" s="14">
        <f>Table1[[#This Row],[Date Ended Conversion]]+Table1[[#This Row],[Date Ended Conversion]]</f>
        <v>83952.333333333343</v>
      </c>
      <c r="T2057" s="14">
        <f t="shared" si="65"/>
        <v>41976.166666666672</v>
      </c>
    </row>
    <row r="2058" spans="1:20" ht="72" hidden="1" x14ac:dyDescent="0.6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>(Table1[[#This Row],[pledged]]/Table1[[#This Row],[goal]])*100</f>
        <v>153.452</v>
      </c>
      <c r="P2058" s="9">
        <f>Table1[[#This Row],[pledged]]/Table1[[#This Row],[backers_count]]</f>
        <v>138.49458483754512</v>
      </c>
      <c r="Q2058" s="4" t="str">
        <f>MID(Table1[[#This Row],[Category and Sub-Category]],SEARCH("/", N2058) +1, 20)</f>
        <v>hardware</v>
      </c>
      <c r="R2058" s="4" t="str">
        <f t="shared" si="64"/>
        <v>technology</v>
      </c>
      <c r="S2058" s="14">
        <f>Table1[[#This Row],[Date Ended Conversion]]+Table1[[#This Row],[Date Ended Conversion]]</f>
        <v>82763.52180555556</v>
      </c>
      <c r="T2058" s="14">
        <f t="shared" si="65"/>
        <v>41381.76090277778</v>
      </c>
    </row>
    <row r="2059" spans="1:20" ht="72" hidden="1" x14ac:dyDescent="0.6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>(Table1[[#This Row],[pledged]]/Table1[[#This Row],[goal]])*100</f>
        <v>202.23220000000001</v>
      </c>
      <c r="P2059" s="9">
        <f>Table1[[#This Row],[pledged]]/Table1[[#This Row],[backers_count]]</f>
        <v>45.547792792792798</v>
      </c>
      <c r="Q2059" s="4" t="str">
        <f>MID(Table1[[#This Row],[Category and Sub-Category]],SEARCH("/", N2059) +1, 20)</f>
        <v>hardware</v>
      </c>
      <c r="R2059" s="4" t="str">
        <f t="shared" si="64"/>
        <v>technology</v>
      </c>
      <c r="S2059" s="14">
        <f>Table1[[#This Row],[Date Ended Conversion]]+Table1[[#This Row],[Date Ended Conversion]]</f>
        <v>84852.989166666666</v>
      </c>
      <c r="T2059" s="14">
        <f t="shared" si="65"/>
        <v>42426.494583333333</v>
      </c>
    </row>
    <row r="2060" spans="1:20" ht="36" hidden="1" x14ac:dyDescent="0.6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>(Table1[[#This Row],[pledged]]/Table1[[#This Row],[goal]])*100</f>
        <v>168.28125</v>
      </c>
      <c r="P2060" s="9">
        <f>Table1[[#This Row],[pledged]]/Table1[[#This Row],[backers_count]]</f>
        <v>10.507317073170732</v>
      </c>
      <c r="Q2060" s="4" t="str">
        <f>MID(Table1[[#This Row],[Category and Sub-Category]],SEARCH("/", N2060) +1, 20)</f>
        <v>hardware</v>
      </c>
      <c r="R2060" s="4" t="str">
        <f t="shared" si="64"/>
        <v>technology</v>
      </c>
      <c r="S2060" s="14">
        <f>Table1[[#This Row],[Date Ended Conversion]]+Table1[[#This Row],[Date Ended Conversion]]</f>
        <v>84131.666666666657</v>
      </c>
      <c r="T2060" s="14">
        <f t="shared" si="65"/>
        <v>42065.833333333328</v>
      </c>
    </row>
    <row r="2061" spans="1:20" ht="90" hidden="1" x14ac:dyDescent="0.6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>(Table1[[#This Row],[pledged]]/Table1[[#This Row],[goal]])*100</f>
        <v>143.45666666666668</v>
      </c>
      <c r="P2061" s="9">
        <f>Table1[[#This Row],[pledged]]/Table1[[#This Row],[backers_count]]</f>
        <v>114.76533333333333</v>
      </c>
      <c r="Q2061" s="4" t="str">
        <f>MID(Table1[[#This Row],[Category and Sub-Category]],SEARCH("/", N2061) +1, 20)</f>
        <v>hardware</v>
      </c>
      <c r="R2061" s="4" t="str">
        <f t="shared" si="64"/>
        <v>technology</v>
      </c>
      <c r="S2061" s="14">
        <f>Table1[[#This Row],[Date Ended Conversion]]+Table1[[#This Row],[Date Ended Conversion]]</f>
        <v>84801.83194444445</v>
      </c>
      <c r="T2061" s="14">
        <f t="shared" si="65"/>
        <v>42400.915972222225</v>
      </c>
    </row>
    <row r="2062" spans="1:20" ht="72" hidden="1" x14ac:dyDescent="0.6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>(Table1[[#This Row],[pledged]]/Table1[[#This Row],[goal]])*100</f>
        <v>196.4</v>
      </c>
      <c r="P2062" s="9">
        <f>Table1[[#This Row],[pledged]]/Table1[[#This Row],[backers_count]]</f>
        <v>35.997067448680355</v>
      </c>
      <c r="Q2062" s="4" t="str">
        <f>MID(Table1[[#This Row],[Category and Sub-Category]],SEARCH("/", N2062) +1, 20)</f>
        <v>hardware</v>
      </c>
      <c r="R2062" s="4" t="str">
        <f t="shared" si="64"/>
        <v>technology</v>
      </c>
      <c r="S2062" s="14">
        <f>Table1[[#This Row],[Date Ended Conversion]]+Table1[[#This Row],[Date Ended Conversion]]</f>
        <v>83687.285879629635</v>
      </c>
      <c r="T2062" s="14">
        <f t="shared" si="65"/>
        <v>41843.642939814818</v>
      </c>
    </row>
    <row r="2063" spans="1:20" ht="72" hidden="1" x14ac:dyDescent="0.6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>(Table1[[#This Row],[pledged]]/Table1[[#This Row],[goal]])*100</f>
        <v>107.91999999999999</v>
      </c>
      <c r="P2063" s="9">
        <f>Table1[[#This Row],[pledged]]/Table1[[#This Row],[backers_count]]</f>
        <v>154.17142857142858</v>
      </c>
      <c r="Q2063" s="4" t="str">
        <f>MID(Table1[[#This Row],[Category and Sub-Category]],SEARCH("/", N2063) +1, 20)</f>
        <v>hardware</v>
      </c>
      <c r="R2063" s="4" t="str">
        <f t="shared" si="64"/>
        <v>technology</v>
      </c>
      <c r="S2063" s="14">
        <f>Table1[[#This Row],[Date Ended Conversion]]+Table1[[#This Row],[Date Ended Conversion]]</f>
        <v>85471.529027777782</v>
      </c>
      <c r="T2063" s="14">
        <f t="shared" si="65"/>
        <v>42735.764513888891</v>
      </c>
    </row>
    <row r="2064" spans="1:20" ht="72" hidden="1" x14ac:dyDescent="0.6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>(Table1[[#This Row],[pledged]]/Table1[[#This Row],[goal]])*100</f>
        <v>114.97699999999999</v>
      </c>
      <c r="P2064" s="9">
        <f>Table1[[#This Row],[pledged]]/Table1[[#This Row],[backers_count]]</f>
        <v>566.38916256157631</v>
      </c>
      <c r="Q2064" s="4" t="str">
        <f>MID(Table1[[#This Row],[Category and Sub-Category]],SEARCH("/", N2064) +1, 20)</f>
        <v>hardware</v>
      </c>
      <c r="R2064" s="4" t="str">
        <f t="shared" si="64"/>
        <v>technology</v>
      </c>
      <c r="S2064" s="14">
        <f>Table1[[#This Row],[Date Ended Conversion]]+Table1[[#This Row],[Date Ended Conversion]]</f>
        <v>84906.682824074072</v>
      </c>
      <c r="T2064" s="14">
        <f t="shared" si="65"/>
        <v>42453.341412037036</v>
      </c>
    </row>
    <row r="2065" spans="1:20" ht="54" hidden="1" x14ac:dyDescent="0.6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>(Table1[[#This Row],[pledged]]/Table1[[#This Row],[goal]])*100</f>
        <v>148.04999999999998</v>
      </c>
      <c r="P2065" s="9">
        <f>Table1[[#This Row],[pledged]]/Table1[[#This Row],[backers_count]]</f>
        <v>120.85714285714286</v>
      </c>
      <c r="Q2065" s="4" t="str">
        <f>MID(Table1[[#This Row],[Category and Sub-Category]],SEARCH("/", N2065) +1, 20)</f>
        <v>hardware</v>
      </c>
      <c r="R2065" s="4" t="str">
        <f t="shared" si="64"/>
        <v>technology</v>
      </c>
      <c r="S2065" s="14">
        <f>Table1[[#This Row],[Date Ended Conversion]]+Table1[[#This Row],[Date Ended Conversion]]</f>
        <v>85011.46530092592</v>
      </c>
      <c r="T2065" s="14">
        <f t="shared" si="65"/>
        <v>42505.73265046296</v>
      </c>
    </row>
    <row r="2066" spans="1:20" ht="72" hidden="1" x14ac:dyDescent="0.6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>(Table1[[#This Row],[pledged]]/Table1[[#This Row],[goal]])*100</f>
        <v>191.16676082790633</v>
      </c>
      <c r="P2066" s="9">
        <f>Table1[[#This Row],[pledged]]/Table1[[#This Row],[backers_count]]</f>
        <v>86.163845492085343</v>
      </c>
      <c r="Q2066" s="4" t="str">
        <f>MID(Table1[[#This Row],[Category and Sub-Category]],SEARCH("/", N2066) +1, 20)</f>
        <v>hardware</v>
      </c>
      <c r="R2066" s="4" t="str">
        <f t="shared" si="64"/>
        <v>technology</v>
      </c>
      <c r="S2066" s="14">
        <f>Table1[[#This Row],[Date Ended Conversion]]+Table1[[#This Row],[Date Ended Conversion]]</f>
        <v>82851</v>
      </c>
      <c r="T2066" s="14">
        <f t="shared" si="65"/>
        <v>41425.5</v>
      </c>
    </row>
    <row r="2067" spans="1:20" ht="72" hidden="1" x14ac:dyDescent="0.6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>(Table1[[#This Row],[pledged]]/Table1[[#This Row],[goal]])*100</f>
        <v>199.215125</v>
      </c>
      <c r="P2067" s="9">
        <f>Table1[[#This Row],[pledged]]/Table1[[#This Row],[backers_count]]</f>
        <v>51.212114395886893</v>
      </c>
      <c r="Q2067" s="4" t="str">
        <f>MID(Table1[[#This Row],[Category and Sub-Category]],SEARCH("/", N2067) +1, 20)</f>
        <v>hardware</v>
      </c>
      <c r="R2067" s="4" t="str">
        <f t="shared" si="64"/>
        <v>technology</v>
      </c>
      <c r="S2067" s="14">
        <f>Table1[[#This Row],[Date Ended Conversion]]+Table1[[#This Row],[Date Ended Conversion]]</f>
        <v>83266.667337962965</v>
      </c>
      <c r="T2067" s="14">
        <f t="shared" si="65"/>
        <v>41633.333668981482</v>
      </c>
    </row>
    <row r="2068" spans="1:20" ht="72" hidden="1" x14ac:dyDescent="0.6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>(Table1[[#This Row],[pledged]]/Table1[[#This Row],[goal]])*100</f>
        <v>218.6</v>
      </c>
      <c r="P2068" s="9">
        <f>Table1[[#This Row],[pledged]]/Table1[[#This Row],[backers_count]]</f>
        <v>67.261538461538464</v>
      </c>
      <c r="Q2068" s="4" t="str">
        <f>MID(Table1[[#This Row],[Category and Sub-Category]],SEARCH("/", N2068) +1, 20)</f>
        <v>hardware</v>
      </c>
      <c r="R2068" s="4" t="str">
        <f t="shared" si="64"/>
        <v>technology</v>
      </c>
      <c r="S2068" s="14">
        <f>Table1[[#This Row],[Date Ended Conversion]]+Table1[[#This Row],[Date Ended Conversion]]</f>
        <v>83749.543587962966</v>
      </c>
      <c r="T2068" s="14">
        <f t="shared" si="65"/>
        <v>41874.771793981483</v>
      </c>
    </row>
    <row r="2069" spans="1:20" ht="54" hidden="1" x14ac:dyDescent="0.6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>(Table1[[#This Row],[pledged]]/Table1[[#This Row],[goal]])*100</f>
        <v>126.86868686868686</v>
      </c>
      <c r="P2069" s="9">
        <f>Table1[[#This Row],[pledged]]/Table1[[#This Row],[backers_count]]</f>
        <v>62.8</v>
      </c>
      <c r="Q2069" s="4" t="str">
        <f>MID(Table1[[#This Row],[Category and Sub-Category]],SEARCH("/", N2069) +1, 20)</f>
        <v>hardware</v>
      </c>
      <c r="R2069" s="4" t="str">
        <f t="shared" si="64"/>
        <v>technology</v>
      </c>
      <c r="S2069" s="14">
        <f>Table1[[#This Row],[Date Ended Conversion]]+Table1[[#This Row],[Date Ended Conversion]]</f>
        <v>84297.707777777774</v>
      </c>
      <c r="T2069" s="14">
        <f t="shared" si="65"/>
        <v>42148.853888888887</v>
      </c>
    </row>
    <row r="2070" spans="1:20" ht="72" hidden="1" x14ac:dyDescent="0.6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>(Table1[[#This Row],[pledged]]/Table1[[#This Row],[goal]])*100</f>
        <v>105.22388000000001</v>
      </c>
      <c r="P2070" s="9">
        <f>Table1[[#This Row],[pledged]]/Table1[[#This Row],[backers_count]]</f>
        <v>346.13118421052633</v>
      </c>
      <c r="Q2070" s="4" t="str">
        <f>MID(Table1[[#This Row],[Category and Sub-Category]],SEARCH("/", N2070) +1, 20)</f>
        <v>hardware</v>
      </c>
      <c r="R2070" s="4" t="str">
        <f t="shared" si="64"/>
        <v>technology</v>
      </c>
      <c r="S2070" s="14">
        <f>Table1[[#This Row],[Date Ended Conversion]]+Table1[[#This Row],[Date Ended Conversion]]</f>
        <v>85327.683217592596</v>
      </c>
      <c r="T2070" s="14">
        <f t="shared" si="65"/>
        <v>42663.841608796298</v>
      </c>
    </row>
    <row r="2071" spans="1:20" ht="72" hidden="1" x14ac:dyDescent="0.6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>(Table1[[#This Row],[pledged]]/Table1[[#This Row],[goal]])*100</f>
        <v>128.40666000000002</v>
      </c>
      <c r="P2071" s="9">
        <f>Table1[[#This Row],[pledged]]/Table1[[#This Row],[backers_count]]</f>
        <v>244.11912547528519</v>
      </c>
      <c r="Q2071" s="4" t="str">
        <f>MID(Table1[[#This Row],[Category and Sub-Category]],SEARCH("/", N2071) +1, 20)</f>
        <v>hardware</v>
      </c>
      <c r="R2071" s="4" t="str">
        <f t="shared" si="64"/>
        <v>technology</v>
      </c>
      <c r="S2071" s="14">
        <f>Table1[[#This Row],[Date Ended Conversion]]+Table1[[#This Row],[Date Ended Conversion]]</f>
        <v>84743.944236111114</v>
      </c>
      <c r="T2071" s="14">
        <f t="shared" si="65"/>
        <v>42371.972118055557</v>
      </c>
    </row>
    <row r="2072" spans="1:20" ht="72" hidden="1" x14ac:dyDescent="0.6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>(Table1[[#This Row],[pledged]]/Table1[[#This Row],[goal]])*100</f>
        <v>317.3272</v>
      </c>
      <c r="P2072" s="9">
        <f>Table1[[#This Row],[pledged]]/Table1[[#This Row],[backers_count]]</f>
        <v>259.25424836601309</v>
      </c>
      <c r="Q2072" s="4" t="str">
        <f>MID(Table1[[#This Row],[Category and Sub-Category]],SEARCH("/", N2072) +1, 20)</f>
        <v>hardware</v>
      </c>
      <c r="R2072" s="4" t="str">
        <f t="shared" si="64"/>
        <v>technology</v>
      </c>
      <c r="S2072" s="14">
        <f>Table1[[#This Row],[Date Ended Conversion]]+Table1[[#This Row],[Date Ended Conversion]]</f>
        <v>85099.313032407401</v>
      </c>
      <c r="T2072" s="14">
        <f t="shared" si="65"/>
        <v>42549.6565162037</v>
      </c>
    </row>
    <row r="2073" spans="1:20" ht="72" hidden="1" x14ac:dyDescent="0.6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>(Table1[[#This Row],[pledged]]/Table1[[#This Row],[goal]])*100</f>
        <v>280.73</v>
      </c>
      <c r="P2073" s="9">
        <f>Table1[[#This Row],[pledged]]/Table1[[#This Row],[backers_count]]</f>
        <v>201.96402877697841</v>
      </c>
      <c r="Q2073" s="4" t="str">
        <f>MID(Table1[[#This Row],[Category and Sub-Category]],SEARCH("/", N2073) +1, 20)</f>
        <v>hardware</v>
      </c>
      <c r="R2073" s="4" t="str">
        <f t="shared" si="64"/>
        <v>technology</v>
      </c>
      <c r="S2073" s="14">
        <f>Table1[[#This Row],[Date Ended Conversion]]+Table1[[#This Row],[Date Ended Conversion]]</f>
        <v>85290.557499999995</v>
      </c>
      <c r="T2073" s="14">
        <f t="shared" si="65"/>
        <v>42645.278749999998</v>
      </c>
    </row>
    <row r="2074" spans="1:20" ht="72" hidden="1" x14ac:dyDescent="0.6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>(Table1[[#This Row],[pledged]]/Table1[[#This Row],[goal]])*100</f>
        <v>110.73146853146854</v>
      </c>
      <c r="P2074" s="9">
        <f>Table1[[#This Row],[pledged]]/Table1[[#This Row],[backers_count]]</f>
        <v>226.20857142857142</v>
      </c>
      <c r="Q2074" s="4" t="str">
        <f>MID(Table1[[#This Row],[Category and Sub-Category]],SEARCH("/", N2074) +1, 20)</f>
        <v>hardware</v>
      </c>
      <c r="R2074" s="4" t="str">
        <f t="shared" si="64"/>
        <v>technology</v>
      </c>
      <c r="S2074" s="14">
        <f>Table1[[#This Row],[Date Ended Conversion]]+Table1[[#This Row],[Date Ended Conversion]]</f>
        <v>84995.162777777776</v>
      </c>
      <c r="T2074" s="14">
        <f t="shared" si="65"/>
        <v>42497.581388888888</v>
      </c>
    </row>
    <row r="2075" spans="1:20" ht="72" hidden="1" x14ac:dyDescent="0.6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>(Table1[[#This Row],[pledged]]/Table1[[#This Row],[goal]])*100</f>
        <v>152.60429999999999</v>
      </c>
      <c r="P2075" s="9">
        <f>Table1[[#This Row],[pledged]]/Table1[[#This Row],[backers_count]]</f>
        <v>324.69</v>
      </c>
      <c r="Q2075" s="4" t="str">
        <f>MID(Table1[[#This Row],[Category and Sub-Category]],SEARCH("/", N2075) +1, 20)</f>
        <v>hardware</v>
      </c>
      <c r="R2075" s="4" t="str">
        <f t="shared" si="64"/>
        <v>technology</v>
      </c>
      <c r="S2075" s="14">
        <f>Table1[[#This Row],[Date Ended Conversion]]+Table1[[#This Row],[Date Ended Conversion]]</f>
        <v>84265.336064814823</v>
      </c>
      <c r="T2075" s="14">
        <f t="shared" si="65"/>
        <v>42132.668032407411</v>
      </c>
    </row>
    <row r="2076" spans="1:20" ht="54" hidden="1" x14ac:dyDescent="0.6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>(Table1[[#This Row],[pledged]]/Table1[[#This Row],[goal]])*100</f>
        <v>102.49999999999999</v>
      </c>
      <c r="P2076" s="9">
        <f>Table1[[#This Row],[pledged]]/Table1[[#This Row],[backers_count]]</f>
        <v>205</v>
      </c>
      <c r="Q2076" s="4" t="str">
        <f>MID(Table1[[#This Row],[Category and Sub-Category]],SEARCH("/", N2076) +1, 20)</f>
        <v>hardware</v>
      </c>
      <c r="R2076" s="4" t="str">
        <f t="shared" si="64"/>
        <v>technology</v>
      </c>
      <c r="S2076" s="14">
        <f>Table1[[#This Row],[Date Ended Conversion]]+Table1[[#This Row],[Date Ended Conversion]]</f>
        <v>84993.652361111104</v>
      </c>
      <c r="T2076" s="14">
        <f t="shared" si="65"/>
        <v>42496.826180555552</v>
      </c>
    </row>
    <row r="2077" spans="1:20" ht="72" hidden="1" x14ac:dyDescent="0.6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>(Table1[[#This Row],[pledged]]/Table1[[#This Row],[goal]])*100</f>
        <v>1678.3738373837384</v>
      </c>
      <c r="P2077" s="9">
        <f>Table1[[#This Row],[pledged]]/Table1[[#This Row],[backers_count]]</f>
        <v>20.465926829268295</v>
      </c>
      <c r="Q2077" s="4" t="str">
        <f>MID(Table1[[#This Row],[Category and Sub-Category]],SEARCH("/", N2077) +1, 20)</f>
        <v>hardware</v>
      </c>
      <c r="R2077" s="4" t="str">
        <f t="shared" si="64"/>
        <v>technology</v>
      </c>
      <c r="S2077" s="14">
        <f>Table1[[#This Row],[Date Ended Conversion]]+Table1[[#This Row],[Date Ended Conversion]]</f>
        <v>82961.363148148142</v>
      </c>
      <c r="T2077" s="14">
        <f t="shared" si="65"/>
        <v>41480.681574074071</v>
      </c>
    </row>
    <row r="2078" spans="1:20" ht="36" hidden="1" x14ac:dyDescent="0.6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>(Table1[[#This Row],[pledged]]/Table1[[#This Row],[goal]])*100</f>
        <v>543.349156424581</v>
      </c>
      <c r="P2078" s="9">
        <f>Table1[[#This Row],[pledged]]/Table1[[#This Row],[backers_count]]</f>
        <v>116.35303146309367</v>
      </c>
      <c r="Q2078" s="4" t="str">
        <f>MID(Table1[[#This Row],[Category and Sub-Category]],SEARCH("/", N2078) +1, 20)</f>
        <v>hardware</v>
      </c>
      <c r="R2078" s="4" t="str">
        <f t="shared" si="64"/>
        <v>technology</v>
      </c>
      <c r="S2078" s="14">
        <f>Table1[[#This Row],[Date Ended Conversion]]+Table1[[#This Row],[Date Ended Conversion]]</f>
        <v>83687.761319444442</v>
      </c>
      <c r="T2078" s="14">
        <f t="shared" si="65"/>
        <v>41843.880659722221</v>
      </c>
    </row>
    <row r="2079" spans="1:20" ht="54" hidden="1" x14ac:dyDescent="0.6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>(Table1[[#This Row],[pledged]]/Table1[[#This Row],[goal]])*100</f>
        <v>115.50800000000001</v>
      </c>
      <c r="P2079" s="9">
        <f>Table1[[#This Row],[pledged]]/Table1[[#This Row],[backers_count]]</f>
        <v>307.20212765957444</v>
      </c>
      <c r="Q2079" s="4" t="str">
        <f>MID(Table1[[#This Row],[Category and Sub-Category]],SEARCH("/", N2079) +1, 20)</f>
        <v>hardware</v>
      </c>
      <c r="R2079" s="4" t="str">
        <f t="shared" si="64"/>
        <v>technology</v>
      </c>
      <c r="S2079" s="14">
        <f>Table1[[#This Row],[Date Ended Conversion]]+Table1[[#This Row],[Date Ended Conversion]]</f>
        <v>84321.75</v>
      </c>
      <c r="T2079" s="14">
        <f t="shared" si="65"/>
        <v>42160.875</v>
      </c>
    </row>
    <row r="2080" spans="1:20" ht="72" hidden="1" x14ac:dyDescent="0.6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>(Table1[[#This Row],[pledged]]/Table1[[#This Row],[goal]])*100</f>
        <v>131.20499999999998</v>
      </c>
      <c r="P2080" s="9">
        <f>Table1[[#This Row],[pledged]]/Table1[[#This Row],[backers_count]]</f>
        <v>546.6875</v>
      </c>
      <c r="Q2080" s="4" t="str">
        <f>MID(Table1[[#This Row],[Category and Sub-Category]],SEARCH("/", N2080) +1, 20)</f>
        <v>hardware</v>
      </c>
      <c r="R2080" s="4" t="str">
        <f t="shared" si="64"/>
        <v>technology</v>
      </c>
      <c r="S2080" s="14">
        <f>Table1[[#This Row],[Date Ended Conversion]]+Table1[[#This Row],[Date Ended Conversion]]</f>
        <v>85445.542986111104</v>
      </c>
      <c r="T2080" s="14">
        <f t="shared" si="65"/>
        <v>42722.771493055552</v>
      </c>
    </row>
    <row r="2081" spans="1:20" ht="72" hidden="1" x14ac:dyDescent="0.6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>(Table1[[#This Row],[pledged]]/Table1[[#This Row],[goal]])*100</f>
        <v>288.17</v>
      </c>
      <c r="P2081" s="9">
        <f>Table1[[#This Row],[pledged]]/Table1[[#This Row],[backers_count]]</f>
        <v>47.474464579901152</v>
      </c>
      <c r="Q2081" s="4" t="str">
        <f>MID(Table1[[#This Row],[Category and Sub-Category]],SEARCH("/", N2081) +1, 20)</f>
        <v>hardware</v>
      </c>
      <c r="R2081" s="4" t="str">
        <f t="shared" si="64"/>
        <v>technology</v>
      </c>
      <c r="S2081" s="14">
        <f>Table1[[#This Row],[Date Ended Conversion]]+Table1[[#This Row],[Date Ended Conversion]]</f>
        <v>84361.583333333343</v>
      </c>
      <c r="T2081" s="14">
        <f t="shared" si="65"/>
        <v>42180.791666666672</v>
      </c>
    </row>
    <row r="2082" spans="1:20" ht="72" hidden="1" x14ac:dyDescent="0.6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>(Table1[[#This Row],[pledged]]/Table1[[#This Row],[goal]])*100</f>
        <v>507.8</v>
      </c>
      <c r="P2082" s="9">
        <f>Table1[[#This Row],[pledged]]/Table1[[#This Row],[backers_count]]</f>
        <v>101.56</v>
      </c>
      <c r="Q2082" s="4" t="str">
        <f>MID(Table1[[#This Row],[Category and Sub-Category]],SEARCH("/", N2082) +1, 20)</f>
        <v>hardware</v>
      </c>
      <c r="R2082" s="4" t="str">
        <f t="shared" si="64"/>
        <v>technology</v>
      </c>
      <c r="S2082" s="14">
        <f>Table1[[#This Row],[Date Ended Conversion]]+Table1[[#This Row],[Date Ended Conversion]]</f>
        <v>84639.997685185182</v>
      </c>
      <c r="T2082" s="14">
        <f t="shared" si="65"/>
        <v>42319.998842592591</v>
      </c>
    </row>
    <row r="2083" spans="1:20" ht="72" hidden="1" x14ac:dyDescent="0.6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>(Table1[[#This Row],[pledged]]/Table1[[#This Row],[goal]])*100</f>
        <v>114.57142857142857</v>
      </c>
      <c r="P2083" s="9">
        <f>Table1[[#This Row],[pledged]]/Table1[[#This Row],[backers_count]]</f>
        <v>72.909090909090907</v>
      </c>
      <c r="Q2083" s="4" t="str">
        <f>MID(Table1[[#This Row],[Category and Sub-Category]],SEARCH("/", N2083) +1, 20)</f>
        <v>indie rock</v>
      </c>
      <c r="R2083" s="4" t="str">
        <f t="shared" si="64"/>
        <v>music</v>
      </c>
      <c r="S2083" s="14">
        <f>Table1[[#This Row],[Date Ended Conversion]]+Table1[[#This Row],[Date Ended Conversion]]</f>
        <v>82090.415277777778</v>
      </c>
      <c r="T2083" s="14">
        <f t="shared" si="65"/>
        <v>41045.207638888889</v>
      </c>
    </row>
    <row r="2084" spans="1:20" ht="72" hidden="1" x14ac:dyDescent="0.6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>(Table1[[#This Row],[pledged]]/Table1[[#This Row],[goal]])*100</f>
        <v>110.73333333333333</v>
      </c>
      <c r="P2084" s="9">
        <f>Table1[[#This Row],[pledged]]/Table1[[#This Row],[backers_count]]</f>
        <v>43.710526315789473</v>
      </c>
      <c r="Q2084" s="4" t="str">
        <f>MID(Table1[[#This Row],[Category and Sub-Category]],SEARCH("/", N2084) +1, 20)</f>
        <v>indie rock</v>
      </c>
      <c r="R2084" s="4" t="str">
        <f t="shared" si="64"/>
        <v>music</v>
      </c>
      <c r="S2084" s="14">
        <f>Table1[[#This Row],[Date Ended Conversion]]+Table1[[#This Row],[Date Ended Conversion]]</f>
        <v>81742.323981481473</v>
      </c>
      <c r="T2084" s="14">
        <f t="shared" si="65"/>
        <v>40871.161990740737</v>
      </c>
    </row>
    <row r="2085" spans="1:20" ht="72" hidden="1" x14ac:dyDescent="0.6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>(Table1[[#This Row],[pledged]]/Table1[[#This Row],[goal]])*100</f>
        <v>113.33333333333333</v>
      </c>
      <c r="P2085" s="9">
        <f>Table1[[#This Row],[pledged]]/Table1[[#This Row],[backers_count]]</f>
        <v>34</v>
      </c>
      <c r="Q2085" s="4" t="str">
        <f>MID(Table1[[#This Row],[Category and Sub-Category]],SEARCH("/", N2085) +1, 20)</f>
        <v>indie rock</v>
      </c>
      <c r="R2085" s="4" t="str">
        <f t="shared" si="64"/>
        <v>music</v>
      </c>
      <c r="S2085" s="14">
        <f>Table1[[#This Row],[Date Ended Conversion]]+Table1[[#This Row],[Date Ended Conversion]]</f>
        <v>82129.444328703699</v>
      </c>
      <c r="T2085" s="14">
        <f t="shared" si="65"/>
        <v>41064.72216435185</v>
      </c>
    </row>
    <row r="2086" spans="1:20" ht="54" hidden="1" x14ac:dyDescent="0.6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>(Table1[[#This Row],[pledged]]/Table1[[#This Row],[goal]])*100</f>
        <v>108.33333333333333</v>
      </c>
      <c r="P2086" s="9">
        <f>Table1[[#This Row],[pledged]]/Table1[[#This Row],[backers_count]]</f>
        <v>70.652173913043484</v>
      </c>
      <c r="Q2086" s="4" t="str">
        <f>MID(Table1[[#This Row],[Category and Sub-Category]],SEARCH("/", N2086) +1, 20)</f>
        <v>indie rock</v>
      </c>
      <c r="R2086" s="4" t="str">
        <f t="shared" si="64"/>
        <v>music</v>
      </c>
      <c r="S2086" s="14">
        <f>Table1[[#This Row],[Date Ended Conversion]]+Table1[[#This Row],[Date Ended Conversion]]</f>
        <v>83526.58194444445</v>
      </c>
      <c r="T2086" s="14">
        <f t="shared" si="65"/>
        <v>41763.290972222225</v>
      </c>
    </row>
    <row r="2087" spans="1:20" ht="72" hidden="1" x14ac:dyDescent="0.6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>(Table1[[#This Row],[pledged]]/Table1[[#This Row],[goal]])*100</f>
        <v>123.53333333333335</v>
      </c>
      <c r="P2087" s="9">
        <f>Table1[[#This Row],[pledged]]/Table1[[#This Row],[backers_count]]</f>
        <v>89.301204819277103</v>
      </c>
      <c r="Q2087" s="4" t="str">
        <f>MID(Table1[[#This Row],[Category and Sub-Category]],SEARCH("/", N2087) +1, 20)</f>
        <v>indie rock</v>
      </c>
      <c r="R2087" s="4" t="str">
        <f t="shared" si="64"/>
        <v>music</v>
      </c>
      <c r="S2087" s="14">
        <f>Table1[[#This Row],[Date Ended Conversion]]+Table1[[#This Row],[Date Ended Conversion]]</f>
        <v>82211.670995370368</v>
      </c>
      <c r="T2087" s="14">
        <f t="shared" si="65"/>
        <v>41105.835497685184</v>
      </c>
    </row>
    <row r="2088" spans="1:20" ht="54" hidden="1" x14ac:dyDescent="0.6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>(Table1[[#This Row],[pledged]]/Table1[[#This Row],[goal]])*100</f>
        <v>100.69999999999999</v>
      </c>
      <c r="P2088" s="9">
        <f>Table1[[#This Row],[pledged]]/Table1[[#This Row],[backers_count]]</f>
        <v>115.08571428571429</v>
      </c>
      <c r="Q2088" s="4" t="str">
        <f>MID(Table1[[#This Row],[Category and Sub-Category]],SEARCH("/", N2088) +1, 20)</f>
        <v>indie rock</v>
      </c>
      <c r="R2088" s="4" t="str">
        <f t="shared" si="64"/>
        <v>music</v>
      </c>
      <c r="S2088" s="14">
        <f>Table1[[#This Row],[Date Ended Conversion]]+Table1[[#This Row],[Date Ended Conversion]]</f>
        <v>81782.415277777778</v>
      </c>
      <c r="T2088" s="14">
        <f t="shared" si="65"/>
        <v>40891.207638888889</v>
      </c>
    </row>
    <row r="2089" spans="1:20" ht="72" hidden="1" x14ac:dyDescent="0.6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>(Table1[[#This Row],[pledged]]/Table1[[#This Row],[goal]])*100</f>
        <v>103.53333333333335</v>
      </c>
      <c r="P2089" s="9">
        <f>Table1[[#This Row],[pledged]]/Table1[[#This Row],[backers_count]]</f>
        <v>62.12</v>
      </c>
      <c r="Q2089" s="4" t="str">
        <f>MID(Table1[[#This Row],[Category and Sub-Category]],SEARCH("/", N2089) +1, 20)</f>
        <v>indie rock</v>
      </c>
      <c r="R2089" s="4" t="str">
        <f t="shared" si="64"/>
        <v>music</v>
      </c>
      <c r="S2089" s="14">
        <f>Table1[[#This Row],[Date Ended Conversion]]+Table1[[#This Row],[Date Ended Conversion]]</f>
        <v>81588.408750000002</v>
      </c>
      <c r="T2089" s="14">
        <f t="shared" si="65"/>
        <v>40794.204375000001</v>
      </c>
    </row>
    <row r="2090" spans="1:20" ht="72" hidden="1" x14ac:dyDescent="0.6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>(Table1[[#This Row],[pledged]]/Table1[[#This Row],[goal]])*100</f>
        <v>115.51066666666668</v>
      </c>
      <c r="P2090" s="9">
        <f>Table1[[#This Row],[pledged]]/Table1[[#This Row],[backers_count]]</f>
        <v>46.204266666666669</v>
      </c>
      <c r="Q2090" s="4" t="str">
        <f>MID(Table1[[#This Row],[Category and Sub-Category]],SEARCH("/", N2090) +1, 20)</f>
        <v>indie rock</v>
      </c>
      <c r="R2090" s="4" t="str">
        <f t="shared" si="64"/>
        <v>music</v>
      </c>
      <c r="S2090" s="14">
        <f>Table1[[#This Row],[Date Ended Conversion]]+Table1[[#This Row],[Date Ended Conversion]]</f>
        <v>80864.33194444445</v>
      </c>
      <c r="T2090" s="14">
        <f t="shared" si="65"/>
        <v>40432.165972222225</v>
      </c>
    </row>
    <row r="2091" spans="1:20" ht="54" hidden="1" x14ac:dyDescent="0.6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>(Table1[[#This Row],[pledged]]/Table1[[#This Row],[goal]])*100</f>
        <v>120.4004</v>
      </c>
      <c r="P2091" s="9">
        <f>Table1[[#This Row],[pledged]]/Table1[[#This Row],[backers_count]]</f>
        <v>48.54854838709678</v>
      </c>
      <c r="Q2091" s="4" t="str">
        <f>MID(Table1[[#This Row],[Category and Sub-Category]],SEARCH("/", N2091) +1, 20)</f>
        <v>indie rock</v>
      </c>
      <c r="R2091" s="4" t="str">
        <f t="shared" si="64"/>
        <v>music</v>
      </c>
      <c r="S2091" s="14">
        <f>Table1[[#This Row],[Date Ended Conversion]]+Table1[[#This Row],[Date Ended Conversion]]</f>
        <v>82976.152638888889</v>
      </c>
      <c r="T2091" s="14">
        <f t="shared" si="65"/>
        <v>41488.076319444444</v>
      </c>
    </row>
    <row r="2092" spans="1:20" ht="72" hidden="1" x14ac:dyDescent="0.6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>(Table1[[#This Row],[pledged]]/Table1[[#This Row],[goal]])*100</f>
        <v>115.040375</v>
      </c>
      <c r="P2092" s="9">
        <f>Table1[[#This Row],[pledged]]/Table1[[#This Row],[backers_count]]</f>
        <v>57.520187499999999</v>
      </c>
      <c r="Q2092" s="4" t="str">
        <f>MID(Table1[[#This Row],[Category and Sub-Category]],SEARCH("/", N2092) +1, 20)</f>
        <v>indie rock</v>
      </c>
      <c r="R2092" s="4" t="str">
        <f t="shared" si="64"/>
        <v>music</v>
      </c>
      <c r="S2092" s="14">
        <f>Table1[[#This Row],[Date Ended Conversion]]+Table1[[#This Row],[Date Ended Conversion]]</f>
        <v>82658.762847222228</v>
      </c>
      <c r="T2092" s="14">
        <f t="shared" si="65"/>
        <v>41329.381423611114</v>
      </c>
    </row>
    <row r="2093" spans="1:20" ht="72" hidden="1" x14ac:dyDescent="0.6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>(Table1[[#This Row],[pledged]]/Table1[[#This Row],[goal]])*100</f>
        <v>120.46777777777777</v>
      </c>
      <c r="P2093" s="9">
        <f>Table1[[#This Row],[pledged]]/Table1[[#This Row],[backers_count]]</f>
        <v>88.147154471544724</v>
      </c>
      <c r="Q2093" s="4" t="str">
        <f>MID(Table1[[#This Row],[Category and Sub-Category]],SEARCH("/", N2093) +1, 20)</f>
        <v>indie rock</v>
      </c>
      <c r="R2093" s="4" t="str">
        <f t="shared" si="64"/>
        <v>music</v>
      </c>
      <c r="S2093" s="14">
        <f>Table1[[#This Row],[Date Ended Conversion]]+Table1[[#This Row],[Date Ended Conversion]]</f>
        <v>81207.666666666672</v>
      </c>
      <c r="T2093" s="14">
        <f t="shared" si="65"/>
        <v>40603.833333333336</v>
      </c>
    </row>
    <row r="2094" spans="1:20" ht="72" hidden="1" x14ac:dyDescent="0.6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>(Table1[[#This Row],[pledged]]/Table1[[#This Row],[goal]])*100</f>
        <v>101.28333333333333</v>
      </c>
      <c r="P2094" s="9">
        <f>Table1[[#This Row],[pledged]]/Table1[[#This Row],[backers_count]]</f>
        <v>110.49090909090908</v>
      </c>
      <c r="Q2094" s="4" t="str">
        <f>MID(Table1[[#This Row],[Category and Sub-Category]],SEARCH("/", N2094) +1, 20)</f>
        <v>indie rock</v>
      </c>
      <c r="R2094" s="4" t="str">
        <f t="shared" si="64"/>
        <v>music</v>
      </c>
      <c r="S2094" s="14">
        <f>Table1[[#This Row],[Date Ended Conversion]]+Table1[[#This Row],[Date Ended Conversion]]</f>
        <v>81647.415092592593</v>
      </c>
      <c r="T2094" s="14">
        <f t="shared" si="65"/>
        <v>40823.707546296297</v>
      </c>
    </row>
    <row r="2095" spans="1:20" ht="72" hidden="1" x14ac:dyDescent="0.6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>(Table1[[#This Row],[pledged]]/Table1[[#This Row],[goal]])*100</f>
        <v>102.46666666666667</v>
      </c>
      <c r="P2095" s="9">
        <f>Table1[[#This Row],[pledged]]/Table1[[#This Row],[backers_count]]</f>
        <v>66.826086956521735</v>
      </c>
      <c r="Q2095" s="4" t="str">
        <f>MID(Table1[[#This Row],[Category and Sub-Category]],SEARCH("/", N2095) +1, 20)</f>
        <v>indie rock</v>
      </c>
      <c r="R2095" s="4" t="str">
        <f t="shared" si="64"/>
        <v>music</v>
      </c>
      <c r="S2095" s="14">
        <f>Table1[[#This Row],[Date Ended Conversion]]+Table1[[#This Row],[Date Ended Conversion]]</f>
        <v>82531.792407407411</v>
      </c>
      <c r="T2095" s="14">
        <f t="shared" si="65"/>
        <v>41265.896203703705</v>
      </c>
    </row>
    <row r="2096" spans="1:20" ht="90" hidden="1" x14ac:dyDescent="0.6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>(Table1[[#This Row],[pledged]]/Table1[[#This Row],[goal]])*100</f>
        <v>120.54285714285714</v>
      </c>
      <c r="P2096" s="9">
        <f>Table1[[#This Row],[pledged]]/Table1[[#This Row],[backers_count]]</f>
        <v>58.597222222222221</v>
      </c>
      <c r="Q2096" s="4" t="str">
        <f>MID(Table1[[#This Row],[Category and Sub-Category]],SEARCH("/", N2096) +1, 20)</f>
        <v>indie rock</v>
      </c>
      <c r="R2096" s="4" t="str">
        <f t="shared" si="64"/>
        <v>music</v>
      </c>
      <c r="S2096" s="14">
        <f>Table1[[#This Row],[Date Ended Conversion]]+Table1[[#This Row],[Date Ended Conversion]]</f>
        <v>81946.25</v>
      </c>
      <c r="T2096" s="14">
        <f t="shared" si="65"/>
        <v>40973.125</v>
      </c>
    </row>
    <row r="2097" spans="1:20" ht="72" hidden="1" x14ac:dyDescent="0.6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>(Table1[[#This Row],[pledged]]/Table1[[#This Row],[goal]])*100</f>
        <v>100</v>
      </c>
      <c r="P2097" s="9">
        <f>Table1[[#This Row],[pledged]]/Table1[[#This Row],[backers_count]]</f>
        <v>113.63636363636364</v>
      </c>
      <c r="Q2097" s="4" t="str">
        <f>MID(Table1[[#This Row],[Category and Sub-Category]],SEARCH("/", N2097) +1, 20)</f>
        <v>indie rock</v>
      </c>
      <c r="R2097" s="4" t="str">
        <f t="shared" si="64"/>
        <v>music</v>
      </c>
      <c r="S2097" s="14">
        <f>Table1[[#This Row],[Date Ended Conversion]]+Table1[[#This Row],[Date Ended Conversion]]</f>
        <v>81637.466967592583</v>
      </c>
      <c r="T2097" s="14">
        <f t="shared" si="65"/>
        <v>40818.733483796292</v>
      </c>
    </row>
    <row r="2098" spans="1:20" ht="72" hidden="1" x14ac:dyDescent="0.6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>(Table1[[#This Row],[pledged]]/Table1[[#This Row],[goal]])*100</f>
        <v>101.66666666666666</v>
      </c>
      <c r="P2098" s="9">
        <f>Table1[[#This Row],[pledged]]/Table1[[#This Row],[backers_count]]</f>
        <v>43.571428571428569</v>
      </c>
      <c r="Q2098" s="4" t="str">
        <f>MID(Table1[[#This Row],[Category and Sub-Category]],SEARCH("/", N2098) +1, 20)</f>
        <v>indie rock</v>
      </c>
      <c r="R2098" s="4" t="str">
        <f t="shared" si="64"/>
        <v>music</v>
      </c>
      <c r="S2098" s="14">
        <f>Table1[[#This Row],[Date Ended Conversion]]+Table1[[#This Row],[Date Ended Conversion]]</f>
        <v>82416.33194444445</v>
      </c>
      <c r="T2098" s="14">
        <f t="shared" si="65"/>
        <v>41208.165972222225</v>
      </c>
    </row>
    <row r="2099" spans="1:20" ht="72" hidden="1" x14ac:dyDescent="0.6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>(Table1[[#This Row],[pledged]]/Table1[[#This Row],[goal]])*100</f>
        <v>100</v>
      </c>
      <c r="P2099" s="9">
        <f>Table1[[#This Row],[pledged]]/Table1[[#This Row],[backers_count]]</f>
        <v>78.94736842105263</v>
      </c>
      <c r="Q2099" s="4" t="str">
        <f>MID(Table1[[#This Row],[Category and Sub-Category]],SEARCH("/", N2099) +1, 20)</f>
        <v>indie rock</v>
      </c>
      <c r="R2099" s="4" t="str">
        <f t="shared" si="64"/>
        <v>music</v>
      </c>
      <c r="S2099" s="14">
        <f>Table1[[#This Row],[Date Ended Conversion]]+Table1[[#This Row],[Date Ended Conversion]]</f>
        <v>81757.253125000003</v>
      </c>
      <c r="T2099" s="14">
        <f t="shared" si="65"/>
        <v>40878.626562500001</v>
      </c>
    </row>
    <row r="2100" spans="1:20" ht="72" hidden="1" x14ac:dyDescent="0.6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>(Table1[[#This Row],[pledged]]/Table1[[#This Row],[goal]])*100</f>
        <v>100.33333333333334</v>
      </c>
      <c r="P2100" s="9">
        <f>Table1[[#This Row],[pledged]]/Table1[[#This Row],[backers_count]]</f>
        <v>188.125</v>
      </c>
      <c r="Q2100" s="4" t="str">
        <f>MID(Table1[[#This Row],[Category and Sub-Category]],SEARCH("/", N2100) +1, 20)</f>
        <v>indie rock</v>
      </c>
      <c r="R2100" s="4" t="str">
        <f t="shared" si="64"/>
        <v>music</v>
      </c>
      <c r="S2100" s="14">
        <f>Table1[[#This Row],[Date Ended Conversion]]+Table1[[#This Row],[Date Ended Conversion]]</f>
        <v>81952.227662037039</v>
      </c>
      <c r="T2100" s="14">
        <f t="shared" si="65"/>
        <v>40976.11383101852</v>
      </c>
    </row>
    <row r="2101" spans="1:20" ht="18" hidden="1" x14ac:dyDescent="0.6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>(Table1[[#This Row],[pledged]]/Table1[[#This Row],[goal]])*100</f>
        <v>132.36666666666667</v>
      </c>
      <c r="P2101" s="9">
        <f>Table1[[#This Row],[pledged]]/Table1[[#This Row],[backers_count]]</f>
        <v>63.031746031746032</v>
      </c>
      <c r="Q2101" s="4" t="str">
        <f>MID(Table1[[#This Row],[Category and Sub-Category]],SEARCH("/", N2101) +1, 20)</f>
        <v>indie rock</v>
      </c>
      <c r="R2101" s="4" t="str">
        <f t="shared" si="64"/>
        <v>music</v>
      </c>
      <c r="S2101" s="14">
        <f>Table1[[#This Row],[Date Ended Conversion]]+Table1[[#This Row],[Date Ended Conversion]]</f>
        <v>84374.305555555562</v>
      </c>
      <c r="T2101" s="14">
        <f t="shared" si="65"/>
        <v>42187.152777777781</v>
      </c>
    </row>
    <row r="2102" spans="1:20" ht="72" hidden="1" x14ac:dyDescent="0.6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>(Table1[[#This Row],[pledged]]/Table1[[#This Row],[goal]])*100</f>
        <v>136.66666666666666</v>
      </c>
      <c r="P2102" s="9">
        <f>Table1[[#This Row],[pledged]]/Table1[[#This Row],[backers_count]]</f>
        <v>30.37037037037037</v>
      </c>
      <c r="Q2102" s="4" t="str">
        <f>MID(Table1[[#This Row],[Category and Sub-Category]],SEARCH("/", N2102) +1, 20)</f>
        <v>indie rock</v>
      </c>
      <c r="R2102" s="4" t="str">
        <f t="shared" si="64"/>
        <v>music</v>
      </c>
      <c r="S2102" s="14">
        <f>Table1[[#This Row],[Date Ended Conversion]]+Table1[[#This Row],[Date Ended Conversion]]</f>
        <v>82180.33194444445</v>
      </c>
      <c r="T2102" s="14">
        <f t="shared" si="65"/>
        <v>41090.165972222225</v>
      </c>
    </row>
    <row r="2103" spans="1:20" ht="72" hidden="1" x14ac:dyDescent="0.6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>(Table1[[#This Row],[pledged]]/Table1[[#This Row],[goal]])*100</f>
        <v>113.25</v>
      </c>
      <c r="P2103" s="9">
        <f>Table1[[#This Row],[pledged]]/Table1[[#This Row],[backers_count]]</f>
        <v>51.477272727272727</v>
      </c>
      <c r="Q2103" s="4" t="str">
        <f>MID(Table1[[#This Row],[Category and Sub-Category]],SEARCH("/", N2103) +1, 20)</f>
        <v>indie rock</v>
      </c>
      <c r="R2103" s="4" t="str">
        <f t="shared" si="64"/>
        <v>music</v>
      </c>
      <c r="S2103" s="14">
        <f>Table1[[#This Row],[Date Ended Conversion]]+Table1[[#This Row],[Date Ended Conversion]]</f>
        <v>81904.298935185187</v>
      </c>
      <c r="T2103" s="14">
        <f t="shared" si="65"/>
        <v>40952.149467592593</v>
      </c>
    </row>
    <row r="2104" spans="1:20" ht="72" hidden="1" x14ac:dyDescent="0.6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>(Table1[[#This Row],[pledged]]/Table1[[#This Row],[goal]])*100</f>
        <v>136</v>
      </c>
      <c r="P2104" s="9">
        <f>Table1[[#This Row],[pledged]]/Table1[[#This Row],[backers_count]]</f>
        <v>35.789473684210527</v>
      </c>
      <c r="Q2104" s="4" t="str">
        <f>MID(Table1[[#This Row],[Category and Sub-Category]],SEARCH("/", N2104) +1, 20)</f>
        <v>indie rock</v>
      </c>
      <c r="R2104" s="4" t="str">
        <f t="shared" si="64"/>
        <v>music</v>
      </c>
      <c r="S2104" s="14">
        <f>Table1[[#This Row],[Date Ended Conversion]]+Table1[[#This Row],[Date Ended Conversion]]</f>
        <v>81337.737222222218</v>
      </c>
      <c r="T2104" s="14">
        <f t="shared" si="65"/>
        <v>40668.868611111109</v>
      </c>
    </row>
    <row r="2105" spans="1:20" ht="36" hidden="1" x14ac:dyDescent="0.6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>(Table1[[#This Row],[pledged]]/Table1[[#This Row],[goal]])*100</f>
        <v>146.12318374694613</v>
      </c>
      <c r="P2105" s="9">
        <f>Table1[[#This Row],[pledged]]/Table1[[#This Row],[backers_count]]</f>
        <v>98.817391304347822</v>
      </c>
      <c r="Q2105" s="4" t="str">
        <f>MID(Table1[[#This Row],[Category and Sub-Category]],SEARCH("/", N2105) +1, 20)</f>
        <v>indie rock</v>
      </c>
      <c r="R2105" s="4" t="str">
        <f t="shared" si="64"/>
        <v>music</v>
      </c>
      <c r="S2105" s="14">
        <f>Table1[[#This Row],[Date Ended Conversion]]+Table1[[#This Row],[Date Ended Conversion]]</f>
        <v>82445.593217592599</v>
      </c>
      <c r="T2105" s="14">
        <f t="shared" si="65"/>
        <v>41222.7966087963</v>
      </c>
    </row>
    <row r="2106" spans="1:20" ht="72" hidden="1" x14ac:dyDescent="0.6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>(Table1[[#This Row],[pledged]]/Table1[[#This Row],[goal]])*100</f>
        <v>129.5</v>
      </c>
      <c r="P2106" s="9">
        <f>Table1[[#This Row],[pledged]]/Table1[[#This Row],[backers_count]]</f>
        <v>28</v>
      </c>
      <c r="Q2106" s="4" t="str">
        <f>MID(Table1[[#This Row],[Category and Sub-Category]],SEARCH("/", N2106) +1, 20)</f>
        <v>indie rock</v>
      </c>
      <c r="R2106" s="4" t="str">
        <f t="shared" si="64"/>
        <v>music</v>
      </c>
      <c r="S2106" s="14">
        <f>Table1[[#This Row],[Date Ended Conversion]]+Table1[[#This Row],[Date Ended Conversion]]</f>
        <v>82850</v>
      </c>
      <c r="T2106" s="14">
        <f t="shared" si="65"/>
        <v>41425</v>
      </c>
    </row>
    <row r="2107" spans="1:20" ht="54" hidden="1" x14ac:dyDescent="0.6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>(Table1[[#This Row],[pledged]]/Table1[[#This Row],[goal]])*100</f>
        <v>254</v>
      </c>
      <c r="P2107" s="9">
        <f>Table1[[#This Row],[pledged]]/Table1[[#This Row],[backers_count]]</f>
        <v>51.313131313131315</v>
      </c>
      <c r="Q2107" s="4" t="str">
        <f>MID(Table1[[#This Row],[Category and Sub-Category]],SEARCH("/", N2107) +1, 20)</f>
        <v>indie rock</v>
      </c>
      <c r="R2107" s="4" t="str">
        <f t="shared" si="64"/>
        <v>music</v>
      </c>
      <c r="S2107" s="14">
        <f>Table1[[#This Row],[Date Ended Conversion]]+Table1[[#This Row],[Date Ended Conversion]]</f>
        <v>83928.333333333343</v>
      </c>
      <c r="T2107" s="14">
        <f t="shared" si="65"/>
        <v>41964.166666666672</v>
      </c>
    </row>
    <row r="2108" spans="1:20" ht="72" hidden="1" x14ac:dyDescent="0.6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>(Table1[[#This Row],[pledged]]/Table1[[#This Row],[goal]])*100</f>
        <v>107.04545454545456</v>
      </c>
      <c r="P2108" s="9">
        <f>Table1[[#This Row],[pledged]]/Table1[[#This Row],[backers_count]]</f>
        <v>53.522727272727273</v>
      </c>
      <c r="Q2108" s="4" t="str">
        <f>MID(Table1[[#This Row],[Category and Sub-Category]],SEARCH("/", N2108) +1, 20)</f>
        <v>indie rock</v>
      </c>
      <c r="R2108" s="4" t="str">
        <f t="shared" si="64"/>
        <v>music</v>
      </c>
      <c r="S2108" s="14">
        <f>Table1[[#This Row],[Date Ended Conversion]]+Table1[[#This Row],[Date Ended Conversion]]</f>
        <v>82600.4299537037</v>
      </c>
      <c r="T2108" s="14">
        <f t="shared" si="65"/>
        <v>41300.21497685185</v>
      </c>
    </row>
    <row r="2109" spans="1:20" ht="72" hidden="1" x14ac:dyDescent="0.6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>(Table1[[#This Row],[pledged]]/Table1[[#This Row],[goal]])*100</f>
        <v>107.73299999999999</v>
      </c>
      <c r="P2109" s="9">
        <f>Table1[[#This Row],[pledged]]/Table1[[#This Row],[backers_count]]</f>
        <v>37.149310344827583</v>
      </c>
      <c r="Q2109" s="4" t="str">
        <f>MID(Table1[[#This Row],[Category and Sub-Category]],SEARCH("/", N2109) +1, 20)</f>
        <v>indie rock</v>
      </c>
      <c r="R2109" s="4" t="str">
        <f t="shared" si="64"/>
        <v>music</v>
      </c>
      <c r="S2109" s="14">
        <f>Table1[[#This Row],[Date Ended Conversion]]+Table1[[#This Row],[Date Ended Conversion]]</f>
        <v>83911.504467592589</v>
      </c>
      <c r="T2109" s="14">
        <f t="shared" si="65"/>
        <v>41955.752233796295</v>
      </c>
    </row>
    <row r="2110" spans="1:20" ht="72" hidden="1" x14ac:dyDescent="0.6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>(Table1[[#This Row],[pledged]]/Table1[[#This Row],[goal]])*100</f>
        <v>107.31250000000001</v>
      </c>
      <c r="P2110" s="9">
        <f>Table1[[#This Row],[pledged]]/Table1[[#This Row],[backers_count]]</f>
        <v>89.895287958115176</v>
      </c>
      <c r="Q2110" s="4" t="str">
        <f>MID(Table1[[#This Row],[Category and Sub-Category]],SEARCH("/", N2110) +1, 20)</f>
        <v>indie rock</v>
      </c>
      <c r="R2110" s="4" t="str">
        <f t="shared" si="64"/>
        <v>music</v>
      </c>
      <c r="S2110" s="14">
        <f>Table1[[#This Row],[Date Ended Conversion]]+Table1[[#This Row],[Date Ended Conversion]]</f>
        <v>82324.326388888891</v>
      </c>
      <c r="T2110" s="14">
        <f t="shared" si="65"/>
        <v>41162.163194444445</v>
      </c>
    </row>
    <row r="2111" spans="1:20" ht="54" hidden="1" x14ac:dyDescent="0.6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>(Table1[[#This Row],[pledged]]/Table1[[#This Row],[goal]])*100</f>
        <v>106.52500000000001</v>
      </c>
      <c r="P2111" s="9">
        <f>Table1[[#This Row],[pledged]]/Table1[[#This Row],[backers_count]]</f>
        <v>106.52500000000001</v>
      </c>
      <c r="Q2111" s="4" t="str">
        <f>MID(Table1[[#This Row],[Category and Sub-Category]],SEARCH("/", N2111) +1, 20)</f>
        <v>indie rock</v>
      </c>
      <c r="R2111" s="4" t="str">
        <f t="shared" si="64"/>
        <v>music</v>
      </c>
      <c r="S2111" s="14">
        <f>Table1[[#This Row],[Date Ended Conversion]]+Table1[[#This Row],[Date Ended Conversion]]</f>
        <v>84381.417060185195</v>
      </c>
      <c r="T2111" s="14">
        <f t="shared" si="65"/>
        <v>42190.708530092597</v>
      </c>
    </row>
    <row r="2112" spans="1:20" ht="54" hidden="1" x14ac:dyDescent="0.6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>(Table1[[#This Row],[pledged]]/Table1[[#This Row],[goal]])*100</f>
        <v>100.35000000000001</v>
      </c>
      <c r="P2112" s="9">
        <f>Table1[[#This Row],[pledged]]/Table1[[#This Row],[backers_count]]</f>
        <v>52.815789473684212</v>
      </c>
      <c r="Q2112" s="4" t="str">
        <f>MID(Table1[[#This Row],[Category and Sub-Category]],SEARCH("/", N2112) +1, 20)</f>
        <v>indie rock</v>
      </c>
      <c r="R2112" s="4" t="str">
        <f t="shared" si="64"/>
        <v>music</v>
      </c>
      <c r="S2112" s="14">
        <f>Table1[[#This Row],[Date Ended Conversion]]+Table1[[#This Row],[Date Ended Conversion]]</f>
        <v>83574.415277777778</v>
      </c>
      <c r="T2112" s="14">
        <f t="shared" si="65"/>
        <v>41787.207638888889</v>
      </c>
    </row>
    <row r="2113" spans="1:20" ht="72" hidden="1" x14ac:dyDescent="0.6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>(Table1[[#This Row],[pledged]]/Table1[[#This Row],[goal]])*100</f>
        <v>106.5</v>
      </c>
      <c r="P2113" s="9">
        <f>Table1[[#This Row],[pledged]]/Table1[[#This Row],[backers_count]]</f>
        <v>54.615384615384613</v>
      </c>
      <c r="Q2113" s="4" t="str">
        <f>MID(Table1[[#This Row],[Category and Sub-Category]],SEARCH("/", N2113) +1, 20)</f>
        <v>indie rock</v>
      </c>
      <c r="R2113" s="4" t="str">
        <f t="shared" si="64"/>
        <v>music</v>
      </c>
      <c r="S2113" s="14">
        <f>Table1[[#This Row],[Date Ended Conversion]]+Table1[[#This Row],[Date Ended Conversion]]</f>
        <v>81540.083333333328</v>
      </c>
      <c r="T2113" s="14">
        <f t="shared" si="65"/>
        <v>40770.041666666664</v>
      </c>
    </row>
    <row r="2114" spans="1:20" ht="72" hidden="1" x14ac:dyDescent="0.6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>(Table1[[#This Row],[pledged]]/Table1[[#This Row],[goal]])*100</f>
        <v>100</v>
      </c>
      <c r="P2114" s="9">
        <f>Table1[[#This Row],[pledged]]/Table1[[#This Row],[backers_count]]</f>
        <v>27.272727272727273</v>
      </c>
      <c r="Q2114" s="4" t="str">
        <f>MID(Table1[[#This Row],[Category and Sub-Category]],SEARCH("/", N2114) +1, 20)</f>
        <v>indie rock</v>
      </c>
      <c r="R2114" s="4" t="str">
        <f t="shared" ref="R2114:R2177" si="66">LEFT(N2114,FIND("/",N2114,1)-1)</f>
        <v>music</v>
      </c>
      <c r="S2114" s="14">
        <f>Table1[[#This Row],[Date Ended Conversion]]+Table1[[#This Row],[Date Ended Conversion]]</f>
        <v>82759.856319444443</v>
      </c>
      <c r="T2114" s="14">
        <f t="shared" ref="T2114:T2177" si="67">(((I2114/60)/60)/24)+DATE(1970,1,1)</f>
        <v>41379.928159722222</v>
      </c>
    </row>
    <row r="2115" spans="1:20" ht="36" hidden="1" x14ac:dyDescent="0.6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>(Table1[[#This Row],[pledged]]/Table1[[#This Row],[goal]])*100</f>
        <v>104.85714285714285</v>
      </c>
      <c r="P2115" s="9">
        <f>Table1[[#This Row],[pledged]]/Table1[[#This Row],[backers_count]]</f>
        <v>68.598130841121488</v>
      </c>
      <c r="Q2115" s="4" t="str">
        <f>MID(Table1[[#This Row],[Category and Sub-Category]],SEARCH("/", N2115) +1, 20)</f>
        <v>indie rock</v>
      </c>
      <c r="R2115" s="4" t="str">
        <f t="shared" si="66"/>
        <v>music</v>
      </c>
      <c r="S2115" s="14">
        <f>Table1[[#This Row],[Date Ended Conversion]]+Table1[[#This Row],[Date Ended Conversion]]</f>
        <v>83811.73092592592</v>
      </c>
      <c r="T2115" s="14">
        <f t="shared" si="67"/>
        <v>41905.86546296296</v>
      </c>
    </row>
    <row r="2116" spans="1:20" ht="72" hidden="1" x14ac:dyDescent="0.6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>(Table1[[#This Row],[pledged]]/Table1[[#This Row],[goal]])*100</f>
        <v>104.69999999999999</v>
      </c>
      <c r="P2116" s="9">
        <f>Table1[[#This Row],[pledged]]/Table1[[#This Row],[backers_count]]</f>
        <v>35.612244897959187</v>
      </c>
      <c r="Q2116" s="4" t="str">
        <f>MID(Table1[[#This Row],[Category and Sub-Category]],SEARCH("/", N2116) +1, 20)</f>
        <v>indie rock</v>
      </c>
      <c r="R2116" s="4" t="str">
        <f t="shared" si="66"/>
        <v>music</v>
      </c>
      <c r="S2116" s="14">
        <f>Table1[[#This Row],[Date Ended Conversion]]+Table1[[#This Row],[Date Ended Conversion]]</f>
        <v>81042.415277777778</v>
      </c>
      <c r="T2116" s="14">
        <f t="shared" si="67"/>
        <v>40521.207638888889</v>
      </c>
    </row>
    <row r="2117" spans="1:20" ht="72" hidden="1" x14ac:dyDescent="0.6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>(Table1[[#This Row],[pledged]]/Table1[[#This Row],[goal]])*100</f>
        <v>225.66666666666669</v>
      </c>
      <c r="P2117" s="9">
        <f>Table1[[#This Row],[pledged]]/Table1[[#This Row],[backers_count]]</f>
        <v>94.027777777777771</v>
      </c>
      <c r="Q2117" s="4" t="str">
        <f>MID(Table1[[#This Row],[Category and Sub-Category]],SEARCH("/", N2117) +1, 20)</f>
        <v>indie rock</v>
      </c>
      <c r="R2117" s="4" t="str">
        <f t="shared" si="66"/>
        <v>music</v>
      </c>
      <c r="S2117" s="14">
        <f>Table1[[#This Row],[Date Ended Conversion]]+Table1[[#This Row],[Date Ended Conversion]]</f>
        <v>81188.16206018519</v>
      </c>
      <c r="T2117" s="14">
        <f t="shared" si="67"/>
        <v>40594.081030092595</v>
      </c>
    </row>
    <row r="2118" spans="1:20" ht="72" hidden="1" x14ac:dyDescent="0.6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>(Table1[[#This Row],[pledged]]/Table1[[#This Row],[goal]])*100</f>
        <v>100.90416666666667</v>
      </c>
      <c r="P2118" s="9">
        <f>Table1[[#This Row],[pledged]]/Table1[[#This Row],[backers_count]]</f>
        <v>526.45652173913038</v>
      </c>
      <c r="Q2118" s="4" t="str">
        <f>MID(Table1[[#This Row],[Category and Sub-Category]],SEARCH("/", N2118) +1, 20)</f>
        <v>indie rock</v>
      </c>
      <c r="R2118" s="4" t="str">
        <f t="shared" si="66"/>
        <v>music</v>
      </c>
      <c r="S2118" s="14">
        <f>Table1[[#This Row],[Date Ended Conversion]]+Table1[[#This Row],[Date Ended Conversion]]</f>
        <v>82369.555625000008</v>
      </c>
      <c r="T2118" s="14">
        <f t="shared" si="67"/>
        <v>41184.777812500004</v>
      </c>
    </row>
    <row r="2119" spans="1:20" ht="72" hidden="1" x14ac:dyDescent="0.6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>(Table1[[#This Row],[pledged]]/Table1[[#This Row],[goal]])*100</f>
        <v>147.75</v>
      </c>
      <c r="P2119" s="9">
        <f>Table1[[#This Row],[pledged]]/Table1[[#This Row],[backers_count]]</f>
        <v>50.657142857142858</v>
      </c>
      <c r="Q2119" s="4" t="str">
        <f>MID(Table1[[#This Row],[Category and Sub-Category]],SEARCH("/", N2119) +1, 20)</f>
        <v>indie rock</v>
      </c>
      <c r="R2119" s="4" t="str">
        <f t="shared" si="66"/>
        <v>music</v>
      </c>
      <c r="S2119" s="14">
        <f>Table1[[#This Row],[Date Ended Conversion]]+Table1[[#This Row],[Date Ended Conversion]]</f>
        <v>84608.415277777778</v>
      </c>
      <c r="T2119" s="14">
        <f t="shared" si="67"/>
        <v>42304.207638888889</v>
      </c>
    </row>
    <row r="2120" spans="1:20" ht="54" hidden="1" x14ac:dyDescent="0.6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>(Table1[[#This Row],[pledged]]/Table1[[#This Row],[goal]])*100</f>
        <v>134.61099999999999</v>
      </c>
      <c r="P2120" s="9">
        <f>Table1[[#This Row],[pledged]]/Table1[[#This Row],[backers_count]]</f>
        <v>79.182941176470578</v>
      </c>
      <c r="Q2120" s="4" t="str">
        <f>MID(Table1[[#This Row],[Category and Sub-Category]],SEARCH("/", N2120) +1, 20)</f>
        <v>indie rock</v>
      </c>
      <c r="R2120" s="4" t="str">
        <f t="shared" si="66"/>
        <v>music</v>
      </c>
      <c r="S2120" s="14">
        <f>Table1[[#This Row],[Date Ended Conversion]]+Table1[[#This Row],[Date Ended Conversion]]</f>
        <v>81497.679074074069</v>
      </c>
      <c r="T2120" s="14">
        <f t="shared" si="67"/>
        <v>40748.839537037034</v>
      </c>
    </row>
    <row r="2121" spans="1:20" ht="54" hidden="1" x14ac:dyDescent="0.6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>(Table1[[#This Row],[pledged]]/Table1[[#This Row],[goal]])*100</f>
        <v>100.75</v>
      </c>
      <c r="P2121" s="9">
        <f>Table1[[#This Row],[pledged]]/Table1[[#This Row],[backers_count]]</f>
        <v>91.590909090909093</v>
      </c>
      <c r="Q2121" s="4" t="str">
        <f>MID(Table1[[#This Row],[Category and Sub-Category]],SEARCH("/", N2121) +1, 20)</f>
        <v>indie rock</v>
      </c>
      <c r="R2121" s="4" t="str">
        <f t="shared" si="66"/>
        <v>music</v>
      </c>
      <c r="S2121" s="14">
        <f>Table1[[#This Row],[Date Ended Conversion]]+Table1[[#This Row],[Date Ended Conversion]]</f>
        <v>82274.260300925933</v>
      </c>
      <c r="T2121" s="14">
        <f t="shared" si="67"/>
        <v>41137.130150462966</v>
      </c>
    </row>
    <row r="2122" spans="1:20" ht="54" hidden="1" x14ac:dyDescent="0.6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>(Table1[[#This Row],[pledged]]/Table1[[#This Row],[goal]])*100</f>
        <v>100.880375</v>
      </c>
      <c r="P2122" s="9">
        <f>Table1[[#This Row],[pledged]]/Table1[[#This Row],[backers_count]]</f>
        <v>116.96275362318841</v>
      </c>
      <c r="Q2122" s="4" t="str">
        <f>MID(Table1[[#This Row],[Category and Sub-Category]],SEARCH("/", N2122) +1, 20)</f>
        <v>indie rock</v>
      </c>
      <c r="R2122" s="4" t="str">
        <f t="shared" si="66"/>
        <v>music</v>
      </c>
      <c r="S2122" s="14">
        <f>Table1[[#This Row],[Date Ended Conversion]]+Table1[[#This Row],[Date Ended Conversion]]</f>
        <v>83281.929074074069</v>
      </c>
      <c r="T2122" s="14">
        <f t="shared" si="67"/>
        <v>41640.964537037034</v>
      </c>
    </row>
    <row r="2123" spans="1:20" ht="54" hidden="1" x14ac:dyDescent="0.6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>(Table1[[#This Row],[pledged]]/Table1[[#This Row],[goal]])*100</f>
        <v>0.56800000000000006</v>
      </c>
      <c r="P2123" s="9">
        <f>Table1[[#This Row],[pledged]]/Table1[[#This Row],[backers_count]]</f>
        <v>28.4</v>
      </c>
      <c r="Q2123" s="4" t="str">
        <f>MID(Table1[[#This Row],[Category and Sub-Category]],SEARCH("/", N2123) +1, 20)</f>
        <v>video games</v>
      </c>
      <c r="R2123" s="4" t="str">
        <f t="shared" si="66"/>
        <v>games</v>
      </c>
      <c r="S2123" s="14">
        <f>Table1[[#This Row],[Date Ended Conversion]]+Table1[[#This Row],[Date Ended Conversion]]</f>
        <v>85493.484907407401</v>
      </c>
      <c r="T2123" s="14">
        <f t="shared" si="67"/>
        <v>42746.7424537037</v>
      </c>
    </row>
    <row r="2124" spans="1:20" ht="54" hidden="1" x14ac:dyDescent="0.6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>(Table1[[#This Row],[pledged]]/Table1[[#This Row],[goal]])*100</f>
        <v>0.38750000000000001</v>
      </c>
      <c r="P2124" s="9">
        <f>Table1[[#This Row],[pledged]]/Table1[[#This Row],[backers_count]]</f>
        <v>103.33333333333333</v>
      </c>
      <c r="Q2124" s="4" t="str">
        <f>MID(Table1[[#This Row],[Category and Sub-Category]],SEARCH("/", N2124) +1, 20)</f>
        <v>video games</v>
      </c>
      <c r="R2124" s="4" t="str">
        <f t="shared" si="66"/>
        <v>games</v>
      </c>
      <c r="S2124" s="14">
        <f>Table1[[#This Row],[Date Ended Conversion]]+Table1[[#This Row],[Date Ended Conversion]]</f>
        <v>85484.601134259254</v>
      </c>
      <c r="T2124" s="14">
        <f t="shared" si="67"/>
        <v>42742.300567129627</v>
      </c>
    </row>
    <row r="2125" spans="1:20" ht="90" hidden="1" x14ac:dyDescent="0.6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>(Table1[[#This Row],[pledged]]/Table1[[#This Row],[goal]])*100</f>
        <v>10</v>
      </c>
      <c r="P2125" s="9">
        <f>Table1[[#This Row],[pledged]]/Table1[[#This Row],[backers_count]]</f>
        <v>10</v>
      </c>
      <c r="Q2125" s="4" t="str">
        <f>MID(Table1[[#This Row],[Category and Sub-Category]],SEARCH("/", N2125) +1, 20)</f>
        <v>video games</v>
      </c>
      <c r="R2125" s="4" t="str">
        <f t="shared" si="66"/>
        <v>games</v>
      </c>
      <c r="S2125" s="14">
        <f>Table1[[#This Row],[Date Ended Conversion]]+Table1[[#This Row],[Date Ended Conversion]]</f>
        <v>80504.58194444445</v>
      </c>
      <c r="T2125" s="14">
        <f t="shared" si="67"/>
        <v>40252.290972222225</v>
      </c>
    </row>
    <row r="2126" spans="1:20" ht="72" hidden="1" x14ac:dyDescent="0.6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>(Table1[[#This Row],[pledged]]/Table1[[#This Row],[goal]])*100</f>
        <v>10.454545454545453</v>
      </c>
      <c r="P2126" s="9">
        <f>Table1[[#This Row],[pledged]]/Table1[[#This Row],[backers_count]]</f>
        <v>23</v>
      </c>
      <c r="Q2126" s="4" t="str">
        <f>MID(Table1[[#This Row],[Category and Sub-Category]],SEARCH("/", N2126) +1, 20)</f>
        <v>video games</v>
      </c>
      <c r="R2126" s="4" t="str">
        <f t="shared" si="66"/>
        <v>games</v>
      </c>
      <c r="S2126" s="14">
        <f>Table1[[#This Row],[Date Ended Conversion]]+Table1[[#This Row],[Date Ended Conversion]]</f>
        <v>81024.416666666672</v>
      </c>
      <c r="T2126" s="14">
        <f t="shared" si="67"/>
        <v>40512.208333333336</v>
      </c>
    </row>
    <row r="2127" spans="1:20" ht="54" hidden="1" x14ac:dyDescent="0.6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>(Table1[[#This Row],[pledged]]/Table1[[#This Row],[goal]])*100</f>
        <v>1.4200000000000002</v>
      </c>
      <c r="P2127" s="9">
        <f>Table1[[#This Row],[pledged]]/Table1[[#This Row],[backers_count]]</f>
        <v>31.555555555555557</v>
      </c>
      <c r="Q2127" s="4" t="str">
        <f>MID(Table1[[#This Row],[Category and Sub-Category]],SEARCH("/", N2127) +1, 20)</f>
        <v>video games</v>
      </c>
      <c r="R2127" s="4" t="str">
        <f t="shared" si="66"/>
        <v>games</v>
      </c>
      <c r="S2127" s="14">
        <f>Table1[[#This Row],[Date Ended Conversion]]+Table1[[#This Row],[Date Ended Conversion]]</f>
        <v>84442.047060185185</v>
      </c>
      <c r="T2127" s="14">
        <f t="shared" si="67"/>
        <v>42221.023530092592</v>
      </c>
    </row>
    <row r="2128" spans="1:20" ht="72" hidden="1" x14ac:dyDescent="0.6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>(Table1[[#This Row],[pledged]]/Table1[[#This Row],[goal]])*100</f>
        <v>0.05</v>
      </c>
      <c r="P2128" s="9">
        <f>Table1[[#This Row],[pledged]]/Table1[[#This Row],[backers_count]]</f>
        <v>5</v>
      </c>
      <c r="Q2128" s="4" t="str">
        <f>MID(Table1[[#This Row],[Category and Sub-Category]],SEARCH("/", N2128) +1, 20)</f>
        <v>video games</v>
      </c>
      <c r="R2128" s="4" t="str">
        <f t="shared" si="66"/>
        <v>games</v>
      </c>
      <c r="S2128" s="14">
        <f>Table1[[#This Row],[Date Ended Conversion]]+Table1[[#This Row],[Date Ended Conversion]]</f>
        <v>83963.946458333332</v>
      </c>
      <c r="T2128" s="14">
        <f t="shared" si="67"/>
        <v>41981.973229166666</v>
      </c>
    </row>
    <row r="2129" spans="1:20" ht="36" hidden="1" x14ac:dyDescent="0.6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>(Table1[[#This Row],[pledged]]/Table1[[#This Row],[goal]])*100</f>
        <v>28.842857142857142</v>
      </c>
      <c r="P2129" s="9">
        <f>Table1[[#This Row],[pledged]]/Table1[[#This Row],[backers_count]]</f>
        <v>34.220338983050844</v>
      </c>
      <c r="Q2129" s="4" t="str">
        <f>MID(Table1[[#This Row],[Category and Sub-Category]],SEARCH("/", N2129) +1, 20)</f>
        <v>video games</v>
      </c>
      <c r="R2129" s="4" t="str">
        <f t="shared" si="66"/>
        <v>games</v>
      </c>
      <c r="S2129" s="14">
        <f>Table1[[#This Row],[Date Ended Conversion]]+Table1[[#This Row],[Date Ended Conversion]]</f>
        <v>84150.927384259267</v>
      </c>
      <c r="T2129" s="14">
        <f t="shared" si="67"/>
        <v>42075.463692129633</v>
      </c>
    </row>
    <row r="2130" spans="1:20" ht="72" hidden="1" x14ac:dyDescent="0.6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>(Table1[[#This Row],[pledged]]/Table1[[#This Row],[goal]])*100</f>
        <v>0.16666666666666669</v>
      </c>
      <c r="P2130" s="9">
        <f>Table1[[#This Row],[pledged]]/Table1[[#This Row],[backers_count]]</f>
        <v>25</v>
      </c>
      <c r="Q2130" s="4" t="str">
        <f>MID(Table1[[#This Row],[Category and Sub-Category]],SEARCH("/", N2130) +1, 20)</f>
        <v>video games</v>
      </c>
      <c r="R2130" s="4" t="str">
        <f t="shared" si="66"/>
        <v>games</v>
      </c>
      <c r="S2130" s="14">
        <f>Table1[[#This Row],[Date Ended Conversion]]+Table1[[#This Row],[Date Ended Conversion]]</f>
        <v>83807.545578703706</v>
      </c>
      <c r="T2130" s="14">
        <f t="shared" si="67"/>
        <v>41903.772789351853</v>
      </c>
    </row>
    <row r="2131" spans="1:20" ht="72" hidden="1" x14ac:dyDescent="0.6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>(Table1[[#This Row],[pledged]]/Table1[[#This Row],[goal]])*100</f>
        <v>11.799999999999999</v>
      </c>
      <c r="P2131" s="9">
        <f>Table1[[#This Row],[pledged]]/Table1[[#This Row],[backers_count]]</f>
        <v>19.666666666666668</v>
      </c>
      <c r="Q2131" s="4" t="str">
        <f>MID(Table1[[#This Row],[Category and Sub-Category]],SEARCH("/", N2131) +1, 20)</f>
        <v>video games</v>
      </c>
      <c r="R2131" s="4" t="str">
        <f t="shared" si="66"/>
        <v>games</v>
      </c>
      <c r="S2131" s="14">
        <f>Table1[[#This Row],[Date Ended Conversion]]+Table1[[#This Row],[Date Ended Conversion]]</f>
        <v>84878.048611111109</v>
      </c>
      <c r="T2131" s="14">
        <f t="shared" si="67"/>
        <v>42439.024305555555</v>
      </c>
    </row>
    <row r="2132" spans="1:20" ht="36" hidden="1" x14ac:dyDescent="0.6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>(Table1[[#This Row],[pledged]]/Table1[[#This Row],[goal]])*100</f>
        <v>0.20238095238095236</v>
      </c>
      <c r="P2132" s="9">
        <f>Table1[[#This Row],[pledged]]/Table1[[#This Row],[backers_count]]</f>
        <v>21.25</v>
      </c>
      <c r="Q2132" s="4" t="str">
        <f>MID(Table1[[#This Row],[Category and Sub-Category]],SEARCH("/", N2132) +1, 20)</f>
        <v>video games</v>
      </c>
      <c r="R2132" s="4" t="str">
        <f t="shared" si="66"/>
        <v>games</v>
      </c>
      <c r="S2132" s="14">
        <f>Table1[[#This Row],[Date Ended Conversion]]+Table1[[#This Row],[Date Ended Conversion]]</f>
        <v>83734.172754629632</v>
      </c>
      <c r="T2132" s="14">
        <f t="shared" si="67"/>
        <v>41867.086377314816</v>
      </c>
    </row>
    <row r="2133" spans="1:20" ht="72" hidden="1" x14ac:dyDescent="0.6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>(Table1[[#This Row],[pledged]]/Table1[[#This Row],[goal]])*100</f>
        <v>5</v>
      </c>
      <c r="P2133" s="9">
        <f>Table1[[#This Row],[pledged]]/Table1[[#This Row],[backers_count]]</f>
        <v>8.3333333333333339</v>
      </c>
      <c r="Q2133" s="4" t="str">
        <f>MID(Table1[[#This Row],[Category and Sub-Category]],SEARCH("/", N2133) +1, 20)</f>
        <v>video games</v>
      </c>
      <c r="R2133" s="4" t="str">
        <f t="shared" si="66"/>
        <v>games</v>
      </c>
      <c r="S2133" s="14">
        <f>Table1[[#This Row],[Date Ended Conversion]]+Table1[[#This Row],[Date Ended Conversion]]</f>
        <v>84394.414143518516</v>
      </c>
      <c r="T2133" s="14">
        <f t="shared" si="67"/>
        <v>42197.207071759258</v>
      </c>
    </row>
    <row r="2134" spans="1:20" ht="72" hidden="1" x14ac:dyDescent="0.6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>(Table1[[#This Row],[pledged]]/Table1[[#This Row],[goal]])*100</f>
        <v>2.1129899999999995</v>
      </c>
      <c r="P2134" s="9">
        <f>Table1[[#This Row],[pledged]]/Table1[[#This Row],[backers_count]]</f>
        <v>21.34333333333333</v>
      </c>
      <c r="Q2134" s="4" t="str">
        <f>MID(Table1[[#This Row],[Category and Sub-Category]],SEARCH("/", N2134) +1, 20)</f>
        <v>video games</v>
      </c>
      <c r="R2134" s="4" t="str">
        <f t="shared" si="66"/>
        <v>games</v>
      </c>
      <c r="S2134" s="14">
        <f>Table1[[#This Row],[Date Ended Conversion]]+Table1[[#This Row],[Date Ended Conversion]]</f>
        <v>83346.974351851852</v>
      </c>
      <c r="T2134" s="14">
        <f t="shared" si="67"/>
        <v>41673.487175925926</v>
      </c>
    </row>
    <row r="2135" spans="1:20" ht="72" hidden="1" x14ac:dyDescent="0.6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>(Table1[[#This Row],[pledged]]/Table1[[#This Row],[goal]])*100</f>
        <v>1.6</v>
      </c>
      <c r="P2135" s="9">
        <f>Table1[[#This Row],[pledged]]/Table1[[#This Row],[backers_count]]</f>
        <v>5.333333333333333</v>
      </c>
      <c r="Q2135" s="4" t="str">
        <f>MID(Table1[[#This Row],[Category and Sub-Category]],SEARCH("/", N2135) +1, 20)</f>
        <v>video games</v>
      </c>
      <c r="R2135" s="4" t="str">
        <f t="shared" si="66"/>
        <v>games</v>
      </c>
      <c r="S2135" s="14">
        <f>Table1[[#This Row],[Date Ended Conversion]]+Table1[[#This Row],[Date Ended Conversion]]</f>
        <v>81314.58194444445</v>
      </c>
      <c r="T2135" s="14">
        <f t="shared" si="67"/>
        <v>40657.290972222225</v>
      </c>
    </row>
    <row r="2136" spans="1:20" ht="72" hidden="1" x14ac:dyDescent="0.6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>(Table1[[#This Row],[pledged]]/Table1[[#This Row],[goal]])*100</f>
        <v>1.7333333333333332</v>
      </c>
      <c r="P2136" s="9">
        <f>Table1[[#This Row],[pledged]]/Table1[[#This Row],[backers_count]]</f>
        <v>34.666666666666664</v>
      </c>
      <c r="Q2136" s="4" t="str">
        <f>MID(Table1[[#This Row],[Category and Sub-Category]],SEARCH("/", N2136) +1, 20)</f>
        <v>video games</v>
      </c>
      <c r="R2136" s="4" t="str">
        <f t="shared" si="66"/>
        <v>games</v>
      </c>
      <c r="S2136" s="14">
        <f>Table1[[#This Row],[Date Ended Conversion]]+Table1[[#This Row],[Date Ended Conversion]]</f>
        <v>82783.772939814808</v>
      </c>
      <c r="T2136" s="14">
        <f t="shared" si="67"/>
        <v>41391.886469907404</v>
      </c>
    </row>
    <row r="2137" spans="1:20" ht="72" hidden="1" x14ac:dyDescent="0.6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>(Table1[[#This Row],[pledged]]/Table1[[#This Row],[goal]])*100</f>
        <v>9.56</v>
      </c>
      <c r="P2137" s="9">
        <f>Table1[[#This Row],[pledged]]/Table1[[#This Row],[backers_count]]</f>
        <v>21.727272727272727</v>
      </c>
      <c r="Q2137" s="4" t="str">
        <f>MID(Table1[[#This Row],[Category and Sub-Category]],SEARCH("/", N2137) +1, 20)</f>
        <v>video games</v>
      </c>
      <c r="R2137" s="4" t="str">
        <f t="shared" si="66"/>
        <v>games</v>
      </c>
      <c r="S2137" s="14">
        <f>Table1[[#This Row],[Date Ended Conversion]]+Table1[[#This Row],[Date Ended Conversion]]</f>
        <v>82373.926689814805</v>
      </c>
      <c r="T2137" s="14">
        <f t="shared" si="67"/>
        <v>41186.963344907403</v>
      </c>
    </row>
    <row r="2138" spans="1:20" ht="72" hidden="1" x14ac:dyDescent="0.6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>(Table1[[#This Row],[pledged]]/Table1[[#This Row],[goal]])*100</f>
        <v>5.9612499999999999E-2</v>
      </c>
      <c r="P2138" s="9">
        <f>Table1[[#This Row],[pledged]]/Table1[[#This Row],[backers_count]]</f>
        <v>11.922499999999999</v>
      </c>
      <c r="Q2138" s="4" t="str">
        <f>MID(Table1[[#This Row],[Category and Sub-Category]],SEARCH("/", N2138) +1, 20)</f>
        <v>video games</v>
      </c>
      <c r="R2138" s="4" t="str">
        <f t="shared" si="66"/>
        <v>games</v>
      </c>
      <c r="S2138" s="14">
        <f>Table1[[#This Row],[Date Ended Conversion]]+Table1[[#This Row],[Date Ended Conversion]]</f>
        <v>83133.018194444448</v>
      </c>
      <c r="T2138" s="14">
        <f t="shared" si="67"/>
        <v>41566.509097222224</v>
      </c>
    </row>
    <row r="2139" spans="1:20" ht="54" hidden="1" x14ac:dyDescent="0.6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>(Table1[[#This Row],[pledged]]/Table1[[#This Row],[goal]])*100</f>
        <v>28.405999999999999</v>
      </c>
      <c r="P2139" s="9">
        <f>Table1[[#This Row],[pledged]]/Table1[[#This Row],[backers_count]]</f>
        <v>26.59737827715356</v>
      </c>
      <c r="Q2139" s="4" t="str">
        <f>MID(Table1[[#This Row],[Category and Sub-Category]],SEARCH("/", N2139) +1, 20)</f>
        <v>video games</v>
      </c>
      <c r="R2139" s="4" t="str">
        <f t="shared" si="66"/>
        <v>games</v>
      </c>
      <c r="S2139" s="14">
        <f>Table1[[#This Row],[Date Ended Conversion]]+Table1[[#This Row],[Date Ended Conversion]]</f>
        <v>83957.542337962965</v>
      </c>
      <c r="T2139" s="14">
        <f t="shared" si="67"/>
        <v>41978.771168981482</v>
      </c>
    </row>
    <row r="2140" spans="1:20" ht="54" hidden="1" x14ac:dyDescent="0.6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>(Table1[[#This Row],[pledged]]/Table1[[#This Row],[goal]])*100</f>
        <v>12.8</v>
      </c>
      <c r="P2140" s="9">
        <f>Table1[[#This Row],[pledged]]/Table1[[#This Row],[backers_count]]</f>
        <v>10.666666666666666</v>
      </c>
      <c r="Q2140" s="4" t="str">
        <f>MID(Table1[[#This Row],[Category and Sub-Category]],SEARCH("/", N2140) +1, 20)</f>
        <v>video games</v>
      </c>
      <c r="R2140" s="4" t="str">
        <f t="shared" si="66"/>
        <v>games</v>
      </c>
      <c r="S2140" s="14">
        <f>Table1[[#This Row],[Date Ended Conversion]]+Table1[[#This Row],[Date Ended Conversion]]</f>
        <v>83174.109699074077</v>
      </c>
      <c r="T2140" s="14">
        <f t="shared" si="67"/>
        <v>41587.054849537039</v>
      </c>
    </row>
    <row r="2141" spans="1:20" ht="90" hidden="1" x14ac:dyDescent="0.6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>(Table1[[#This Row],[pledged]]/Table1[[#This Row],[goal]])*100</f>
        <v>5.42</v>
      </c>
      <c r="P2141" s="9">
        <f>Table1[[#This Row],[pledged]]/Table1[[#This Row],[backers_count]]</f>
        <v>29.035714285714285</v>
      </c>
      <c r="Q2141" s="4" t="str">
        <f>MID(Table1[[#This Row],[Category and Sub-Category]],SEARCH("/", N2141) +1, 20)</f>
        <v>video games</v>
      </c>
      <c r="R2141" s="4" t="str">
        <f t="shared" si="66"/>
        <v>games</v>
      </c>
      <c r="S2141" s="14">
        <f>Table1[[#This Row],[Date Ended Conversion]]+Table1[[#This Row],[Date Ended Conversion]]</f>
        <v>85355.500185185185</v>
      </c>
      <c r="T2141" s="14">
        <f t="shared" si="67"/>
        <v>42677.750092592592</v>
      </c>
    </row>
    <row r="2142" spans="1:20" ht="72" hidden="1" x14ac:dyDescent="0.6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>(Table1[[#This Row],[pledged]]/Table1[[#This Row],[goal]])*100</f>
        <v>0.11199999999999999</v>
      </c>
      <c r="P2142" s="9">
        <f>Table1[[#This Row],[pledged]]/Table1[[#This Row],[backers_count]]</f>
        <v>50.909090909090907</v>
      </c>
      <c r="Q2142" s="4" t="str">
        <f>MID(Table1[[#This Row],[Category and Sub-Category]],SEARCH("/", N2142) +1, 20)</f>
        <v>video games</v>
      </c>
      <c r="R2142" s="4" t="str">
        <f t="shared" si="66"/>
        <v>games</v>
      </c>
      <c r="S2142" s="14">
        <f>Table1[[#This Row],[Date Ended Conversion]]+Table1[[#This Row],[Date Ended Conversion]]</f>
        <v>82571.667222222226</v>
      </c>
      <c r="T2142" s="14">
        <f t="shared" si="67"/>
        <v>41285.833611111113</v>
      </c>
    </row>
    <row r="2143" spans="1:20" ht="72" hidden="1" x14ac:dyDescent="0.6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>(Table1[[#This Row],[pledged]]/Table1[[#This Row],[goal]])*100</f>
        <v>0</v>
      </c>
      <c r="P2143" s="9" t="e">
        <f>Table1[[#This Row],[pledged]]/Table1[[#This Row],[backers_count]]</f>
        <v>#DIV/0!</v>
      </c>
      <c r="Q2143" s="4" t="str">
        <f>MID(Table1[[#This Row],[Category and Sub-Category]],SEARCH("/", N2143) +1, 20)</f>
        <v>video games</v>
      </c>
      <c r="R2143" s="4" t="str">
        <f t="shared" si="66"/>
        <v>games</v>
      </c>
      <c r="S2143" s="14">
        <f>Table1[[#This Row],[Date Ended Conversion]]+Table1[[#This Row],[Date Ended Conversion]]</f>
        <v>83914.554606481484</v>
      </c>
      <c r="T2143" s="14">
        <f t="shared" si="67"/>
        <v>41957.277303240742</v>
      </c>
    </row>
    <row r="2144" spans="1:20" ht="72" hidden="1" x14ac:dyDescent="0.6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>(Table1[[#This Row],[pledged]]/Table1[[#This Row],[goal]])*100</f>
        <v>5.7238095238095239</v>
      </c>
      <c r="P2144" s="9">
        <f>Table1[[#This Row],[pledged]]/Table1[[#This Row],[backers_count]]</f>
        <v>50.083333333333336</v>
      </c>
      <c r="Q2144" s="4" t="str">
        <f>MID(Table1[[#This Row],[Category and Sub-Category]],SEARCH("/", N2144) +1, 20)</f>
        <v>video games</v>
      </c>
      <c r="R2144" s="4" t="str">
        <f t="shared" si="66"/>
        <v>games</v>
      </c>
      <c r="S2144" s="14">
        <f>Table1[[#This Row],[Date Ended Conversion]]+Table1[[#This Row],[Date Ended Conversion]]</f>
        <v>84737.403009259258</v>
      </c>
      <c r="T2144" s="14">
        <f t="shared" si="67"/>
        <v>42368.701504629629</v>
      </c>
    </row>
    <row r="2145" spans="1:20" ht="72" hidden="1" x14ac:dyDescent="0.6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>(Table1[[#This Row],[pledged]]/Table1[[#This Row],[goal]])*100</f>
        <v>11.25</v>
      </c>
      <c r="P2145" s="9">
        <f>Table1[[#This Row],[pledged]]/Table1[[#This Row],[backers_count]]</f>
        <v>45</v>
      </c>
      <c r="Q2145" s="4" t="str">
        <f>MID(Table1[[#This Row],[Category and Sub-Category]],SEARCH("/", N2145) +1, 20)</f>
        <v>video games</v>
      </c>
      <c r="R2145" s="4" t="str">
        <f t="shared" si="66"/>
        <v>games</v>
      </c>
      <c r="S2145" s="14">
        <f>Table1[[#This Row],[Date Ended Conversion]]+Table1[[#This Row],[Date Ended Conversion]]</f>
        <v>80761.583333333328</v>
      </c>
      <c r="T2145" s="14">
        <f t="shared" si="67"/>
        <v>40380.791666666664</v>
      </c>
    </row>
    <row r="2146" spans="1:20" ht="54" hidden="1" x14ac:dyDescent="0.6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>(Table1[[#This Row],[pledged]]/Table1[[#This Row],[goal]])*100</f>
        <v>1.7098591549295776</v>
      </c>
      <c r="P2146" s="9">
        <f>Table1[[#This Row],[pledged]]/Table1[[#This Row],[backers_count]]</f>
        <v>25.291666666666668</v>
      </c>
      <c r="Q2146" s="4" t="str">
        <f>MID(Table1[[#This Row],[Category and Sub-Category]],SEARCH("/", N2146) +1, 20)</f>
        <v>video games</v>
      </c>
      <c r="R2146" s="4" t="str">
        <f t="shared" si="66"/>
        <v>games</v>
      </c>
      <c r="S2146" s="14">
        <f>Table1[[#This Row],[Date Ended Conversion]]+Table1[[#This Row],[Date Ended Conversion]]</f>
        <v>83063.093518518523</v>
      </c>
      <c r="T2146" s="14">
        <f t="shared" si="67"/>
        <v>41531.546759259261</v>
      </c>
    </row>
    <row r="2147" spans="1:20" ht="72" hidden="1" x14ac:dyDescent="0.6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>(Table1[[#This Row],[pledged]]/Table1[[#This Row],[goal]])*100</f>
        <v>30.433333333333334</v>
      </c>
      <c r="P2147" s="9">
        <f>Table1[[#This Row],[pledged]]/Table1[[#This Row],[backers_count]]</f>
        <v>51.292134831460672</v>
      </c>
      <c r="Q2147" s="4" t="str">
        <f>MID(Table1[[#This Row],[Category and Sub-Category]],SEARCH("/", N2147) +1, 20)</f>
        <v>video games</v>
      </c>
      <c r="R2147" s="4" t="str">
        <f t="shared" si="66"/>
        <v>games</v>
      </c>
      <c r="S2147" s="14">
        <f>Table1[[#This Row],[Date Ended Conversion]]+Table1[[#This Row],[Date Ended Conversion]]</f>
        <v>83210.558194444442</v>
      </c>
      <c r="T2147" s="14">
        <f t="shared" si="67"/>
        <v>41605.279097222221</v>
      </c>
    </row>
    <row r="2148" spans="1:20" ht="72" hidden="1" x14ac:dyDescent="0.6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>(Table1[[#This Row],[pledged]]/Table1[[#This Row],[goal]])*100</f>
        <v>0.02</v>
      </c>
      <c r="P2148" s="9">
        <f>Table1[[#This Row],[pledged]]/Table1[[#This Row],[backers_count]]</f>
        <v>1</v>
      </c>
      <c r="Q2148" s="4" t="str">
        <f>MID(Table1[[#This Row],[Category and Sub-Category]],SEARCH("/", N2148) +1, 20)</f>
        <v>video games</v>
      </c>
      <c r="R2148" s="4" t="str">
        <f t="shared" si="66"/>
        <v>games</v>
      </c>
      <c r="S2148" s="14">
        <f>Table1[[#This Row],[Date Ended Conversion]]+Table1[[#This Row],[Date Ended Conversion]]</f>
        <v>84823.359027777769</v>
      </c>
      <c r="T2148" s="14">
        <f t="shared" si="67"/>
        <v>42411.679513888885</v>
      </c>
    </row>
    <row r="2149" spans="1:20" ht="36" hidden="1" x14ac:dyDescent="0.6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>(Table1[[#This Row],[pledged]]/Table1[[#This Row],[goal]])*100</f>
        <v>0.69641025641025645</v>
      </c>
      <c r="P2149" s="9">
        <f>Table1[[#This Row],[pledged]]/Table1[[#This Row],[backers_count]]</f>
        <v>49.381818181818183</v>
      </c>
      <c r="Q2149" s="4" t="str">
        <f>MID(Table1[[#This Row],[Category and Sub-Category]],SEARCH("/", N2149) +1, 20)</f>
        <v>video games</v>
      </c>
      <c r="R2149" s="4" t="str">
        <f t="shared" si="66"/>
        <v>games</v>
      </c>
      <c r="S2149" s="14">
        <f>Table1[[#This Row],[Date Ended Conversion]]+Table1[[#This Row],[Date Ended Conversion]]</f>
        <v>83918.674722222233</v>
      </c>
      <c r="T2149" s="14">
        <f t="shared" si="67"/>
        <v>41959.337361111116</v>
      </c>
    </row>
    <row r="2150" spans="1:20" ht="72" hidden="1" x14ac:dyDescent="0.6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>(Table1[[#This Row],[pledged]]/Table1[[#This Row],[goal]])*100</f>
        <v>2</v>
      </c>
      <c r="P2150" s="9">
        <f>Table1[[#This Row],[pledged]]/Table1[[#This Row],[backers_count]]</f>
        <v>1</v>
      </c>
      <c r="Q2150" s="4" t="str">
        <f>MID(Table1[[#This Row],[Category and Sub-Category]],SEARCH("/", N2150) +1, 20)</f>
        <v>video games</v>
      </c>
      <c r="R2150" s="4" t="str">
        <f t="shared" si="66"/>
        <v>games</v>
      </c>
      <c r="S2150" s="14">
        <f>Table1[[#This Row],[Date Ended Conversion]]+Table1[[#This Row],[Date Ended Conversion]]</f>
        <v>84193.383842592593</v>
      </c>
      <c r="T2150" s="14">
        <f t="shared" si="67"/>
        <v>42096.691921296297</v>
      </c>
    </row>
    <row r="2151" spans="1:20" ht="72" hidden="1" x14ac:dyDescent="0.6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>(Table1[[#This Row],[pledged]]/Table1[[#This Row],[goal]])*100</f>
        <v>0</v>
      </c>
      <c r="P2151" s="9" t="e">
        <f>Table1[[#This Row],[pledged]]/Table1[[#This Row],[backers_count]]</f>
        <v>#DIV/0!</v>
      </c>
      <c r="Q2151" s="4" t="str">
        <f>MID(Table1[[#This Row],[Category and Sub-Category]],SEARCH("/", N2151) +1, 20)</f>
        <v>video games</v>
      </c>
      <c r="R2151" s="4" t="str">
        <f t="shared" si="66"/>
        <v>games</v>
      </c>
      <c r="S2151" s="14">
        <f>Table1[[#This Row],[Date Ended Conversion]]+Table1[[#This Row],[Date Ended Conversion]]</f>
        <v>80780</v>
      </c>
      <c r="T2151" s="14">
        <f t="shared" si="67"/>
        <v>40390</v>
      </c>
    </row>
    <row r="2152" spans="1:20" ht="36" hidden="1" x14ac:dyDescent="0.6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>(Table1[[#This Row],[pledged]]/Table1[[#This Row],[goal]])*100</f>
        <v>0.80999999999999994</v>
      </c>
      <c r="P2152" s="9">
        <f>Table1[[#This Row],[pledged]]/Table1[[#This Row],[backers_count]]</f>
        <v>101.25</v>
      </c>
      <c r="Q2152" s="4" t="str">
        <f>MID(Table1[[#This Row],[Category and Sub-Category]],SEARCH("/", N2152) +1, 20)</f>
        <v>video games</v>
      </c>
      <c r="R2152" s="4" t="str">
        <f t="shared" si="66"/>
        <v>games</v>
      </c>
      <c r="S2152" s="14">
        <f>Table1[[#This Row],[Date Ended Conversion]]+Table1[[#This Row],[Date Ended Conversion]]</f>
        <v>85128.569421296299</v>
      </c>
      <c r="T2152" s="14">
        <f t="shared" si="67"/>
        <v>42564.284710648149</v>
      </c>
    </row>
    <row r="2153" spans="1:20" ht="72" hidden="1" x14ac:dyDescent="0.6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>(Table1[[#This Row],[pledged]]/Table1[[#This Row],[goal]])*100</f>
        <v>0.26222222222222225</v>
      </c>
      <c r="P2153" s="9">
        <f>Table1[[#This Row],[pledged]]/Table1[[#This Row],[backers_count]]</f>
        <v>19.666666666666668</v>
      </c>
      <c r="Q2153" s="4" t="str">
        <f>MID(Table1[[#This Row],[Category and Sub-Category]],SEARCH("/", N2153) +1, 20)</f>
        <v>video games</v>
      </c>
      <c r="R2153" s="4" t="str">
        <f t="shared" si="66"/>
        <v>games</v>
      </c>
      <c r="S2153" s="14">
        <f>Table1[[#This Row],[Date Ended Conversion]]+Table1[[#This Row],[Date Ended Conversion]]</f>
        <v>85101.69476851853</v>
      </c>
      <c r="T2153" s="14">
        <f t="shared" si="67"/>
        <v>42550.847384259265</v>
      </c>
    </row>
    <row r="2154" spans="1:20" ht="72" hidden="1" x14ac:dyDescent="0.6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>(Table1[[#This Row],[pledged]]/Table1[[#This Row],[goal]])*100</f>
        <v>0.16666666666666669</v>
      </c>
      <c r="P2154" s="9">
        <f>Table1[[#This Row],[pledged]]/Table1[[#This Row],[backers_count]]</f>
        <v>12.5</v>
      </c>
      <c r="Q2154" s="4" t="str">
        <f>MID(Table1[[#This Row],[Category and Sub-Category]],SEARCH("/", N2154) +1, 20)</f>
        <v>video games</v>
      </c>
      <c r="R2154" s="4" t="str">
        <f t="shared" si="66"/>
        <v>games</v>
      </c>
      <c r="S2154" s="14">
        <f>Table1[[#This Row],[Date Ended Conversion]]+Table1[[#This Row],[Date Ended Conversion]]</f>
        <v>83427.581226851849</v>
      </c>
      <c r="T2154" s="14">
        <f t="shared" si="67"/>
        <v>41713.790613425925</v>
      </c>
    </row>
    <row r="2155" spans="1:20" ht="72" hidden="1" x14ac:dyDescent="0.6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>(Table1[[#This Row],[pledged]]/Table1[[#This Row],[goal]])*100</f>
        <v>9.124454880912446E-3</v>
      </c>
      <c r="P2155" s="9">
        <f>Table1[[#This Row],[pledged]]/Table1[[#This Row],[backers_count]]</f>
        <v>8.5</v>
      </c>
      <c r="Q2155" s="4" t="str">
        <f>MID(Table1[[#This Row],[Category and Sub-Category]],SEARCH("/", N2155) +1, 20)</f>
        <v>video games</v>
      </c>
      <c r="R2155" s="4" t="str">
        <f t="shared" si="66"/>
        <v>games</v>
      </c>
      <c r="S2155" s="14">
        <f>Table1[[#This Row],[Date Ended Conversion]]+Table1[[#This Row],[Date Ended Conversion]]</f>
        <v>84028.665277777778</v>
      </c>
      <c r="T2155" s="14">
        <f t="shared" si="67"/>
        <v>42014.332638888889</v>
      </c>
    </row>
    <row r="2156" spans="1:20" ht="36" hidden="1" x14ac:dyDescent="0.6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>(Table1[[#This Row],[pledged]]/Table1[[#This Row],[goal]])*100</f>
        <v>0.8</v>
      </c>
      <c r="P2156" s="9">
        <f>Table1[[#This Row],[pledged]]/Table1[[#This Row],[backers_count]]</f>
        <v>1</v>
      </c>
      <c r="Q2156" s="4" t="str">
        <f>MID(Table1[[#This Row],[Category and Sub-Category]],SEARCH("/", N2156) +1, 20)</f>
        <v>video games</v>
      </c>
      <c r="R2156" s="4" t="str">
        <f t="shared" si="66"/>
        <v>games</v>
      </c>
      <c r="S2156" s="14">
        <f>Table1[[#This Row],[Date Ended Conversion]]+Table1[[#This Row],[Date Ended Conversion]]</f>
        <v>83335.264513888891</v>
      </c>
      <c r="T2156" s="14">
        <f t="shared" si="67"/>
        <v>41667.632256944446</v>
      </c>
    </row>
    <row r="2157" spans="1:20" ht="54" hidden="1" x14ac:dyDescent="0.6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>(Table1[[#This Row],[pledged]]/Table1[[#This Row],[goal]])*100</f>
        <v>2.2999999999999998</v>
      </c>
      <c r="P2157" s="9">
        <f>Table1[[#This Row],[pledged]]/Table1[[#This Row],[backers_count]]</f>
        <v>23</v>
      </c>
      <c r="Q2157" s="4" t="str">
        <f>MID(Table1[[#This Row],[Category and Sub-Category]],SEARCH("/", N2157) +1, 20)</f>
        <v>video games</v>
      </c>
      <c r="R2157" s="4" t="str">
        <f t="shared" si="66"/>
        <v>games</v>
      </c>
      <c r="S2157" s="14">
        <f>Table1[[#This Row],[Date Ended Conversion]]+Table1[[#This Row],[Date Ended Conversion]]</f>
        <v>84921.41168981482</v>
      </c>
      <c r="T2157" s="14">
        <f t="shared" si="67"/>
        <v>42460.70584490741</v>
      </c>
    </row>
    <row r="2158" spans="1:20" ht="54" hidden="1" x14ac:dyDescent="0.6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>(Table1[[#This Row],[pledged]]/Table1[[#This Row],[goal]])*100</f>
        <v>2.6660714285714282</v>
      </c>
      <c r="P2158" s="9">
        <f>Table1[[#This Row],[pledged]]/Table1[[#This Row],[backers_count]]</f>
        <v>17.987951807228917</v>
      </c>
      <c r="Q2158" s="4" t="str">
        <f>MID(Table1[[#This Row],[Category and Sub-Category]],SEARCH("/", N2158) +1, 20)</f>
        <v>video games</v>
      </c>
      <c r="R2158" s="4" t="str">
        <f t="shared" si="66"/>
        <v>games</v>
      </c>
      <c r="S2158" s="14">
        <f>Table1[[#This Row],[Date Ended Conversion]]+Table1[[#This Row],[Date Ended Conversion]]</f>
        <v>83067.708472222221</v>
      </c>
      <c r="T2158" s="14">
        <f t="shared" si="67"/>
        <v>41533.85423611111</v>
      </c>
    </row>
    <row r="2159" spans="1:20" ht="36" hidden="1" x14ac:dyDescent="0.6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>(Table1[[#This Row],[pledged]]/Table1[[#This Row],[goal]])*100</f>
        <v>28.192</v>
      </c>
      <c r="P2159" s="9">
        <f>Table1[[#This Row],[pledged]]/Table1[[#This Row],[backers_count]]</f>
        <v>370.94736842105266</v>
      </c>
      <c r="Q2159" s="4" t="str">
        <f>MID(Table1[[#This Row],[Category and Sub-Category]],SEARCH("/", N2159) +1, 20)</f>
        <v>video games</v>
      </c>
      <c r="R2159" s="4" t="str">
        <f t="shared" si="66"/>
        <v>games</v>
      </c>
      <c r="S2159" s="14">
        <f>Table1[[#This Row],[Date Ended Conversion]]+Table1[[#This Row],[Date Ended Conversion]]</f>
        <v>85454.665277777778</v>
      </c>
      <c r="T2159" s="14">
        <f t="shared" si="67"/>
        <v>42727.332638888889</v>
      </c>
    </row>
    <row r="2160" spans="1:20" ht="72" hidden="1" x14ac:dyDescent="0.6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>(Table1[[#This Row],[pledged]]/Table1[[#This Row],[goal]])*100</f>
        <v>6.5900366666666672</v>
      </c>
      <c r="P2160" s="9">
        <f>Table1[[#This Row],[pledged]]/Table1[[#This Row],[backers_count]]</f>
        <v>63.569485530546629</v>
      </c>
      <c r="Q2160" s="4" t="str">
        <f>MID(Table1[[#This Row],[Category and Sub-Category]],SEARCH("/", N2160) +1, 20)</f>
        <v>video games</v>
      </c>
      <c r="R2160" s="4" t="str">
        <f t="shared" si="66"/>
        <v>games</v>
      </c>
      <c r="S2160" s="14">
        <f>Table1[[#This Row],[Date Ended Conversion]]+Table1[[#This Row],[Date Ended Conversion]]</f>
        <v>82619.707731481481</v>
      </c>
      <c r="T2160" s="14">
        <f t="shared" si="67"/>
        <v>41309.853865740741</v>
      </c>
    </row>
    <row r="2161" spans="1:20" ht="90" hidden="1" x14ac:dyDescent="0.6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>(Table1[[#This Row],[pledged]]/Table1[[#This Row],[goal]])*100</f>
        <v>0.72222222222222221</v>
      </c>
      <c r="P2161" s="9">
        <f>Table1[[#This Row],[pledged]]/Table1[[#This Row],[backers_count]]</f>
        <v>13</v>
      </c>
      <c r="Q2161" s="4" t="str">
        <f>MID(Table1[[#This Row],[Category and Sub-Category]],SEARCH("/", N2161) +1, 20)</f>
        <v>video games</v>
      </c>
      <c r="R2161" s="4" t="str">
        <f t="shared" si="66"/>
        <v>games</v>
      </c>
      <c r="S2161" s="14">
        <f>Table1[[#This Row],[Date Ended Conversion]]+Table1[[#This Row],[Date Ended Conversion]]</f>
        <v>81481.462361111102</v>
      </c>
      <c r="T2161" s="14">
        <f t="shared" si="67"/>
        <v>40740.731180555551</v>
      </c>
    </row>
    <row r="2162" spans="1:20" ht="72" hidden="1" x14ac:dyDescent="0.6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>(Table1[[#This Row],[pledged]]/Table1[[#This Row],[goal]])*100</f>
        <v>0.85000000000000009</v>
      </c>
      <c r="P2162" s="9">
        <f>Table1[[#This Row],[pledged]]/Table1[[#This Row],[backers_count]]</f>
        <v>5.3125</v>
      </c>
      <c r="Q2162" s="4" t="str">
        <f>MID(Table1[[#This Row],[Category and Sub-Category]],SEARCH("/", N2162) +1, 20)</f>
        <v>video games</v>
      </c>
      <c r="R2162" s="4" t="str">
        <f t="shared" si="66"/>
        <v>games</v>
      </c>
      <c r="S2162" s="14">
        <f>Table1[[#This Row],[Date Ended Conversion]]+Table1[[#This Row],[Date Ended Conversion]]</f>
        <v>82097.423726851848</v>
      </c>
      <c r="T2162" s="14">
        <f t="shared" si="67"/>
        <v>41048.711863425924</v>
      </c>
    </row>
    <row r="2163" spans="1:20" ht="36" hidden="1" x14ac:dyDescent="0.6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>(Table1[[#This Row],[pledged]]/Table1[[#This Row],[goal]])*100</f>
        <v>115.75</v>
      </c>
      <c r="P2163" s="9">
        <f>Table1[[#This Row],[pledged]]/Table1[[#This Row],[backers_count]]</f>
        <v>35.615384615384613</v>
      </c>
      <c r="Q2163" s="4" t="str">
        <f>MID(Table1[[#This Row],[Category and Sub-Category]],SEARCH("/", N2163) +1, 20)</f>
        <v>rock</v>
      </c>
      <c r="R2163" s="4" t="str">
        <f t="shared" si="66"/>
        <v>music</v>
      </c>
      <c r="S2163" s="14">
        <f>Table1[[#This Row],[Date Ended Conversion]]+Table1[[#This Row],[Date Ended Conversion]]</f>
        <v>84541.705069444433</v>
      </c>
      <c r="T2163" s="14">
        <f t="shared" si="67"/>
        <v>42270.852534722217</v>
      </c>
    </row>
    <row r="2164" spans="1:20" ht="72" hidden="1" x14ac:dyDescent="0.6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>(Table1[[#This Row],[pledged]]/Table1[[#This Row],[goal]])*100</f>
        <v>112.26666666666667</v>
      </c>
      <c r="P2164" s="9">
        <f>Table1[[#This Row],[pledged]]/Table1[[#This Row],[backers_count]]</f>
        <v>87.103448275862064</v>
      </c>
      <c r="Q2164" s="4" t="str">
        <f>MID(Table1[[#This Row],[Category and Sub-Category]],SEARCH("/", N2164) +1, 20)</f>
        <v>rock</v>
      </c>
      <c r="R2164" s="4" t="str">
        <f t="shared" si="66"/>
        <v>music</v>
      </c>
      <c r="S2164" s="14">
        <f>Table1[[#This Row],[Date Ended Conversion]]+Table1[[#This Row],[Date Ended Conversion]]</f>
        <v>83689.532199074078</v>
      </c>
      <c r="T2164" s="14">
        <f t="shared" si="67"/>
        <v>41844.766099537039</v>
      </c>
    </row>
    <row r="2165" spans="1:20" ht="72" hidden="1" x14ac:dyDescent="0.6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>(Table1[[#This Row],[pledged]]/Table1[[#This Row],[goal]])*100</f>
        <v>132.20000000000002</v>
      </c>
      <c r="P2165" s="9">
        <f>Table1[[#This Row],[pledged]]/Table1[[#This Row],[backers_count]]</f>
        <v>75.11363636363636</v>
      </c>
      <c r="Q2165" s="4" t="str">
        <f>MID(Table1[[#This Row],[Category and Sub-Category]],SEARCH("/", N2165) +1, 20)</f>
        <v>rock</v>
      </c>
      <c r="R2165" s="4" t="str">
        <f t="shared" si="66"/>
        <v>music</v>
      </c>
      <c r="S2165" s="14">
        <f>Table1[[#This Row],[Date Ended Conversion]]+Table1[[#This Row],[Date Ended Conversion]]</f>
        <v>84326.319444444438</v>
      </c>
      <c r="T2165" s="14">
        <f t="shared" si="67"/>
        <v>42163.159722222219</v>
      </c>
    </row>
    <row r="2166" spans="1:20" ht="36" hidden="1" x14ac:dyDescent="0.6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>(Table1[[#This Row],[pledged]]/Table1[[#This Row],[goal]])*100</f>
        <v>102.63636363636364</v>
      </c>
      <c r="P2166" s="9">
        <f>Table1[[#This Row],[pledged]]/Table1[[#This Row],[backers_count]]</f>
        <v>68.01204819277109</v>
      </c>
      <c r="Q2166" s="4" t="str">
        <f>MID(Table1[[#This Row],[Category and Sub-Category]],SEARCH("/", N2166) +1, 20)</f>
        <v>rock</v>
      </c>
      <c r="R2166" s="4" t="str">
        <f t="shared" si="66"/>
        <v>music</v>
      </c>
      <c r="S2166" s="14">
        <f>Table1[[#This Row],[Date Ended Conversion]]+Table1[[#This Row],[Date Ended Conversion]]</f>
        <v>85092.33194444445</v>
      </c>
      <c r="T2166" s="14">
        <f t="shared" si="67"/>
        <v>42546.165972222225</v>
      </c>
    </row>
    <row r="2167" spans="1:20" ht="72" hidden="1" x14ac:dyDescent="0.6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>(Table1[[#This Row],[pledged]]/Table1[[#This Row],[goal]])*100</f>
        <v>138.64000000000001</v>
      </c>
      <c r="P2167" s="9">
        <f>Table1[[#This Row],[pledged]]/Table1[[#This Row],[backers_count]]</f>
        <v>29.623931623931625</v>
      </c>
      <c r="Q2167" s="4" t="str">
        <f>MID(Table1[[#This Row],[Category and Sub-Category]],SEARCH("/", N2167) +1, 20)</f>
        <v>rock</v>
      </c>
      <c r="R2167" s="4" t="str">
        <f t="shared" si="66"/>
        <v>music</v>
      </c>
      <c r="S2167" s="14">
        <f>Table1[[#This Row],[Date Ended Conversion]]+Table1[[#This Row],[Date Ended Conversion]]</f>
        <v>84937.250810185185</v>
      </c>
      <c r="T2167" s="14">
        <f t="shared" si="67"/>
        <v>42468.625405092593</v>
      </c>
    </row>
    <row r="2168" spans="1:20" ht="72" hidden="1" x14ac:dyDescent="0.6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>(Table1[[#This Row],[pledged]]/Table1[[#This Row],[goal]])*100</f>
        <v>146.6</v>
      </c>
      <c r="P2168" s="9">
        <f>Table1[[#This Row],[pledged]]/Table1[[#This Row],[backers_count]]</f>
        <v>91.625</v>
      </c>
      <c r="Q2168" s="4" t="str">
        <f>MID(Table1[[#This Row],[Category and Sub-Category]],SEARCH("/", N2168) +1, 20)</f>
        <v>rock</v>
      </c>
      <c r="R2168" s="4" t="str">
        <f t="shared" si="66"/>
        <v>music</v>
      </c>
      <c r="S2168" s="14">
        <f>Table1[[#This Row],[Date Ended Conversion]]+Table1[[#This Row],[Date Ended Conversion]]</f>
        <v>83957.759675925918</v>
      </c>
      <c r="T2168" s="14">
        <f t="shared" si="67"/>
        <v>41978.879837962959</v>
      </c>
    </row>
    <row r="2169" spans="1:20" ht="54" hidden="1" x14ac:dyDescent="0.6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>(Table1[[#This Row],[pledged]]/Table1[[#This Row],[goal]])*100</f>
        <v>120</v>
      </c>
      <c r="P2169" s="9">
        <f>Table1[[#This Row],[pledged]]/Table1[[#This Row],[backers_count]]</f>
        <v>22.5</v>
      </c>
      <c r="Q2169" s="4" t="str">
        <f>MID(Table1[[#This Row],[Category and Sub-Category]],SEARCH("/", N2169) +1, 20)</f>
        <v>rock</v>
      </c>
      <c r="R2169" s="4" t="str">
        <f t="shared" si="66"/>
        <v>music</v>
      </c>
      <c r="S2169" s="14">
        <f>Table1[[#This Row],[Date Ended Conversion]]+Table1[[#This Row],[Date Ended Conversion]]</f>
        <v>82334.13280092593</v>
      </c>
      <c r="T2169" s="14">
        <f t="shared" si="67"/>
        <v>41167.066400462965</v>
      </c>
    </row>
    <row r="2170" spans="1:20" ht="54" hidden="1" x14ac:dyDescent="0.6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>(Table1[[#This Row],[pledged]]/Table1[[#This Row],[goal]])*100</f>
        <v>121.5816111111111</v>
      </c>
      <c r="P2170" s="9">
        <f>Table1[[#This Row],[pledged]]/Table1[[#This Row],[backers_count]]</f>
        <v>64.366735294117646</v>
      </c>
      <c r="Q2170" s="4" t="str">
        <f>MID(Table1[[#This Row],[Category and Sub-Category]],SEARCH("/", N2170) +1, 20)</f>
        <v>rock</v>
      </c>
      <c r="R2170" s="4" t="str">
        <f t="shared" si="66"/>
        <v>music</v>
      </c>
      <c r="S2170" s="14">
        <f>Table1[[#This Row],[Date Ended Conversion]]+Table1[[#This Row],[Date Ended Conversion]]</f>
        <v>85552.416666666657</v>
      </c>
      <c r="T2170" s="14">
        <f t="shared" si="67"/>
        <v>42776.208333333328</v>
      </c>
    </row>
    <row r="2171" spans="1:20" ht="90" hidden="1" x14ac:dyDescent="0.6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>(Table1[[#This Row],[pledged]]/Table1[[#This Row],[goal]])*100</f>
        <v>100</v>
      </c>
      <c r="P2171" s="9">
        <f>Table1[[#This Row],[pledged]]/Table1[[#This Row],[backers_count]]</f>
        <v>21.857142857142858</v>
      </c>
      <c r="Q2171" s="4" t="str">
        <f>MID(Table1[[#This Row],[Category and Sub-Category]],SEARCH("/", N2171) +1, 20)</f>
        <v>rock</v>
      </c>
      <c r="R2171" s="4" t="str">
        <f t="shared" si="66"/>
        <v>music</v>
      </c>
      <c r="S2171" s="14">
        <f>Table1[[#This Row],[Date Ended Conversion]]+Table1[[#This Row],[Date Ended Conversion]]</f>
        <v>85593.401643518519</v>
      </c>
      <c r="T2171" s="14">
        <f t="shared" si="67"/>
        <v>42796.700821759259</v>
      </c>
    </row>
    <row r="2172" spans="1:20" ht="72" hidden="1" x14ac:dyDescent="0.6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>(Table1[[#This Row],[pledged]]/Table1[[#This Row],[goal]])*100</f>
        <v>180.85714285714286</v>
      </c>
      <c r="P2172" s="9">
        <f>Table1[[#This Row],[pledged]]/Table1[[#This Row],[backers_count]]</f>
        <v>33.315789473684212</v>
      </c>
      <c r="Q2172" s="4" t="str">
        <f>MID(Table1[[#This Row],[Category and Sub-Category]],SEARCH("/", N2172) +1, 20)</f>
        <v>rock</v>
      </c>
      <c r="R2172" s="4" t="str">
        <f t="shared" si="66"/>
        <v>music</v>
      </c>
      <c r="S2172" s="14">
        <f>Table1[[#This Row],[Date Ended Conversion]]+Table1[[#This Row],[Date Ended Conversion]]</f>
        <v>84477.500509259262</v>
      </c>
      <c r="T2172" s="14">
        <f t="shared" si="67"/>
        <v>42238.750254629631</v>
      </c>
    </row>
    <row r="2173" spans="1:20" ht="54" hidden="1" x14ac:dyDescent="0.6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>(Table1[[#This Row],[pledged]]/Table1[[#This Row],[goal]])*100</f>
        <v>106.075</v>
      </c>
      <c r="P2173" s="9">
        <f>Table1[[#This Row],[pledged]]/Table1[[#This Row],[backers_count]]</f>
        <v>90.276595744680847</v>
      </c>
      <c r="Q2173" s="4" t="str">
        <f>MID(Table1[[#This Row],[Category and Sub-Category]],SEARCH("/", N2173) +1, 20)</f>
        <v>rock</v>
      </c>
      <c r="R2173" s="4" t="str">
        <f t="shared" si="66"/>
        <v>music</v>
      </c>
      <c r="S2173" s="14">
        <f>Table1[[#This Row],[Date Ended Conversion]]+Table1[[#This Row],[Date Ended Conversion]]</f>
        <v>84354.416666666657</v>
      </c>
      <c r="T2173" s="14">
        <f t="shared" si="67"/>
        <v>42177.208333333328</v>
      </c>
    </row>
    <row r="2174" spans="1:20" ht="72" hidden="1" x14ac:dyDescent="0.6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>(Table1[[#This Row],[pledged]]/Table1[[#This Row],[goal]])*100</f>
        <v>100</v>
      </c>
      <c r="P2174" s="9">
        <f>Table1[[#This Row],[pledged]]/Table1[[#This Row],[backers_count]]</f>
        <v>76.92307692307692</v>
      </c>
      <c r="Q2174" s="4" t="str">
        <f>MID(Table1[[#This Row],[Category and Sub-Category]],SEARCH("/", N2174) +1, 20)</f>
        <v>rock</v>
      </c>
      <c r="R2174" s="4" t="str">
        <f t="shared" si="66"/>
        <v>music</v>
      </c>
      <c r="S2174" s="14">
        <f>Table1[[#This Row],[Date Ended Conversion]]+Table1[[#This Row],[Date Ended Conversion]]</f>
        <v>84225.160185185174</v>
      </c>
      <c r="T2174" s="14">
        <f t="shared" si="67"/>
        <v>42112.580092592587</v>
      </c>
    </row>
    <row r="2175" spans="1:20" ht="72" hidden="1" x14ac:dyDescent="0.6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>(Table1[[#This Row],[pledged]]/Table1[[#This Row],[goal]])*100</f>
        <v>126.92857142857143</v>
      </c>
      <c r="P2175" s="9">
        <f>Table1[[#This Row],[pledged]]/Table1[[#This Row],[backers_count]]</f>
        <v>59.233333333333334</v>
      </c>
      <c r="Q2175" s="4" t="str">
        <f>MID(Table1[[#This Row],[Category and Sub-Category]],SEARCH("/", N2175) +1, 20)</f>
        <v>rock</v>
      </c>
      <c r="R2175" s="4" t="str">
        <f t="shared" si="66"/>
        <v>music</v>
      </c>
      <c r="S2175" s="14">
        <f>Table1[[#This Row],[Date Ended Conversion]]+Table1[[#This Row],[Date Ended Conversion]]</f>
        <v>83054.33194444445</v>
      </c>
      <c r="T2175" s="14">
        <f t="shared" si="67"/>
        <v>41527.165972222225</v>
      </c>
    </row>
    <row r="2176" spans="1:20" ht="72" hidden="1" x14ac:dyDescent="0.6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>(Table1[[#This Row],[pledged]]/Table1[[#This Row],[goal]])*100</f>
        <v>102.97499999999999</v>
      </c>
      <c r="P2176" s="9">
        <f>Table1[[#This Row],[pledged]]/Table1[[#This Row],[backers_count]]</f>
        <v>65.38095238095238</v>
      </c>
      <c r="Q2176" s="4" t="str">
        <f>MID(Table1[[#This Row],[Category and Sub-Category]],SEARCH("/", N2176) +1, 20)</f>
        <v>rock</v>
      </c>
      <c r="R2176" s="4" t="str">
        <f t="shared" si="66"/>
        <v>music</v>
      </c>
      <c r="S2176" s="14">
        <f>Table1[[#This Row],[Date Ended Conversion]]+Table1[[#This Row],[Date Ended Conversion]]</f>
        <v>84991.085810185177</v>
      </c>
      <c r="T2176" s="14">
        <f t="shared" si="67"/>
        <v>42495.542905092589</v>
      </c>
    </row>
    <row r="2177" spans="1:20" ht="72" hidden="1" x14ac:dyDescent="0.6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>(Table1[[#This Row],[pledged]]/Table1[[#This Row],[goal]])*100</f>
        <v>250</v>
      </c>
      <c r="P2177" s="9">
        <f>Table1[[#This Row],[pledged]]/Table1[[#This Row],[backers_count]]</f>
        <v>67.307692307692307</v>
      </c>
      <c r="Q2177" s="4" t="str">
        <f>MID(Table1[[#This Row],[Category and Sub-Category]],SEARCH("/", N2177) +1, 20)</f>
        <v>rock</v>
      </c>
      <c r="R2177" s="4" t="str">
        <f t="shared" si="66"/>
        <v>music</v>
      </c>
      <c r="S2177" s="14">
        <f>Table1[[#This Row],[Date Ended Conversion]]+Table1[[#This Row],[Date Ended Conversion]]</f>
        <v>85144.018194444448</v>
      </c>
      <c r="T2177" s="14">
        <f t="shared" si="67"/>
        <v>42572.009097222224</v>
      </c>
    </row>
    <row r="2178" spans="1:20" ht="72" hidden="1" x14ac:dyDescent="0.6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>(Table1[[#This Row],[pledged]]/Table1[[#This Row],[goal]])*100</f>
        <v>126.02</v>
      </c>
      <c r="P2178" s="9">
        <f>Table1[[#This Row],[pledged]]/Table1[[#This Row],[backers_count]]</f>
        <v>88.74647887323944</v>
      </c>
      <c r="Q2178" s="4" t="str">
        <f>MID(Table1[[#This Row],[Category and Sub-Category]],SEARCH("/", N2178) +1, 20)</f>
        <v>rock</v>
      </c>
      <c r="R2178" s="4" t="str">
        <f t="shared" ref="R2178:R2241" si="68">LEFT(N2178,FIND("/",N2178,1)-1)</f>
        <v>music</v>
      </c>
      <c r="S2178" s="14">
        <f>Table1[[#This Row],[Date Ended Conversion]]+Table1[[#This Row],[Date Ended Conversion]]</f>
        <v>84253.266412037046</v>
      </c>
      <c r="T2178" s="14">
        <f t="shared" ref="T2178:T2241" si="69">(((I2178/60)/60)/24)+DATE(1970,1,1)</f>
        <v>42126.633206018523</v>
      </c>
    </row>
    <row r="2179" spans="1:20" ht="90" hidden="1" x14ac:dyDescent="0.6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>(Table1[[#This Row],[pledged]]/Table1[[#This Row],[goal]])*100</f>
        <v>100.12</v>
      </c>
      <c r="P2179" s="9">
        <f>Table1[[#This Row],[pledged]]/Table1[[#This Row],[backers_count]]</f>
        <v>65.868421052631575</v>
      </c>
      <c r="Q2179" s="4" t="str">
        <f>MID(Table1[[#This Row],[Category and Sub-Category]],SEARCH("/", N2179) +1, 20)</f>
        <v>rock</v>
      </c>
      <c r="R2179" s="4" t="str">
        <f t="shared" si="68"/>
        <v>music</v>
      </c>
      <c r="S2179" s="14">
        <f>Table1[[#This Row],[Date Ended Conversion]]+Table1[[#This Row],[Date Ended Conversion]]</f>
        <v>85054.501550925925</v>
      </c>
      <c r="T2179" s="14">
        <f t="shared" si="69"/>
        <v>42527.250775462962</v>
      </c>
    </row>
    <row r="2180" spans="1:20" ht="72" hidden="1" x14ac:dyDescent="0.6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>(Table1[[#This Row],[pledged]]/Table1[[#This Row],[goal]])*100</f>
        <v>138.64000000000001</v>
      </c>
      <c r="P2180" s="9">
        <f>Table1[[#This Row],[pledged]]/Table1[[#This Row],[backers_count]]</f>
        <v>40.349243306169967</v>
      </c>
      <c r="Q2180" s="4" t="str">
        <f>MID(Table1[[#This Row],[Category and Sub-Category]],SEARCH("/", N2180) +1, 20)</f>
        <v>rock</v>
      </c>
      <c r="R2180" s="4" t="str">
        <f t="shared" si="68"/>
        <v>music</v>
      </c>
      <c r="S2180" s="14">
        <f>Table1[[#This Row],[Date Ended Conversion]]+Table1[[#This Row],[Date Ended Conversion]]</f>
        <v>85507.2730787037</v>
      </c>
      <c r="T2180" s="14">
        <f t="shared" si="69"/>
        <v>42753.63653935185</v>
      </c>
    </row>
    <row r="2181" spans="1:20" ht="54" hidden="1" x14ac:dyDescent="0.6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>(Table1[[#This Row],[pledged]]/Table1[[#This Row],[goal]])*100</f>
        <v>161.4</v>
      </c>
      <c r="P2181" s="9">
        <f>Table1[[#This Row],[pledged]]/Table1[[#This Row],[backers_count]]</f>
        <v>76.857142857142861</v>
      </c>
      <c r="Q2181" s="4" t="str">
        <f>MID(Table1[[#This Row],[Category and Sub-Category]],SEARCH("/", N2181) +1, 20)</f>
        <v>rock</v>
      </c>
      <c r="R2181" s="4" t="str">
        <f t="shared" si="68"/>
        <v>music</v>
      </c>
      <c r="S2181" s="14">
        <f>Table1[[#This Row],[Date Ended Conversion]]+Table1[[#This Row],[Date Ended Conversion]]</f>
        <v>84210.342407407414</v>
      </c>
      <c r="T2181" s="14">
        <f t="shared" si="69"/>
        <v>42105.171203703707</v>
      </c>
    </row>
    <row r="2182" spans="1:20" ht="54" hidden="1" x14ac:dyDescent="0.6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>(Table1[[#This Row],[pledged]]/Table1[[#This Row],[goal]])*100</f>
        <v>107.18419999999999</v>
      </c>
      <c r="P2182" s="9">
        <f>Table1[[#This Row],[pledged]]/Table1[[#This Row],[backers_count]]</f>
        <v>68.707820512820518</v>
      </c>
      <c r="Q2182" s="4" t="str">
        <f>MID(Table1[[#This Row],[Category and Sub-Category]],SEARCH("/", N2182) +1, 20)</f>
        <v>rock</v>
      </c>
      <c r="R2182" s="4" t="str">
        <f t="shared" si="68"/>
        <v>music</v>
      </c>
      <c r="S2182" s="14">
        <f>Table1[[#This Row],[Date Ended Conversion]]+Table1[[#This Row],[Date Ended Conversion]]</f>
        <v>84643.42287037037</v>
      </c>
      <c r="T2182" s="14">
        <f t="shared" si="69"/>
        <v>42321.711435185185</v>
      </c>
    </row>
    <row r="2183" spans="1:20" ht="72" hidden="1" x14ac:dyDescent="0.6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>(Table1[[#This Row],[pledged]]/Table1[[#This Row],[goal]])*100</f>
        <v>153.1</v>
      </c>
      <c r="P2183" s="9">
        <f>Table1[[#This Row],[pledged]]/Table1[[#This Row],[backers_count]]</f>
        <v>57.773584905660378</v>
      </c>
      <c r="Q2183" s="4" t="str">
        <f>MID(Table1[[#This Row],[Category and Sub-Category]],SEARCH("/", N2183) +1, 20)</f>
        <v>tabletop games</v>
      </c>
      <c r="R2183" s="4" t="str">
        <f t="shared" si="68"/>
        <v>games</v>
      </c>
      <c r="S2183" s="14">
        <f>Table1[[#This Row],[Date Ended Conversion]]+Table1[[#This Row],[Date Ended Conversion]]</f>
        <v>85574.010486111103</v>
      </c>
      <c r="T2183" s="14">
        <f t="shared" si="69"/>
        <v>42787.005243055552</v>
      </c>
    </row>
    <row r="2184" spans="1:20" ht="54" hidden="1" x14ac:dyDescent="0.6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>(Table1[[#This Row],[pledged]]/Table1[[#This Row],[goal]])*100</f>
        <v>524.16666666666663</v>
      </c>
      <c r="P2184" s="9">
        <f>Table1[[#This Row],[pledged]]/Table1[[#This Row],[backers_count]]</f>
        <v>44.171348314606739</v>
      </c>
      <c r="Q2184" s="4" t="str">
        <f>MID(Table1[[#This Row],[Category and Sub-Category]],SEARCH("/", N2184) +1, 20)</f>
        <v>tabletop games</v>
      </c>
      <c r="R2184" s="4" t="str">
        <f t="shared" si="68"/>
        <v>games</v>
      </c>
      <c r="S2184" s="14">
        <f>Table1[[#This Row],[Date Ended Conversion]]+Table1[[#This Row],[Date Ended Conversion]]</f>
        <v>83829.801504629635</v>
      </c>
      <c r="T2184" s="14">
        <f t="shared" si="69"/>
        <v>41914.900752314818</v>
      </c>
    </row>
    <row r="2185" spans="1:20" ht="72" hidden="1" x14ac:dyDescent="0.6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>(Table1[[#This Row],[pledged]]/Table1[[#This Row],[goal]])*100</f>
        <v>489.27777777777777</v>
      </c>
      <c r="P2185" s="9">
        <f>Table1[[#This Row],[pledged]]/Table1[[#This Row],[backers_count]]</f>
        <v>31.566308243727597</v>
      </c>
      <c r="Q2185" s="4" t="str">
        <f>MID(Table1[[#This Row],[Category and Sub-Category]],SEARCH("/", N2185) +1, 20)</f>
        <v>tabletop games</v>
      </c>
      <c r="R2185" s="4" t="str">
        <f t="shared" si="68"/>
        <v>games</v>
      </c>
      <c r="S2185" s="14">
        <f>Table1[[#This Row],[Date Ended Conversion]]+Table1[[#This Row],[Date Ended Conversion]]</f>
        <v>85550.416666666657</v>
      </c>
      <c r="T2185" s="14">
        <f t="shared" si="69"/>
        <v>42775.208333333328</v>
      </c>
    </row>
    <row r="2186" spans="1:20" ht="72" hidden="1" x14ac:dyDescent="0.6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>(Table1[[#This Row],[pledged]]/Table1[[#This Row],[goal]])*100</f>
        <v>284.74</v>
      </c>
      <c r="P2186" s="9">
        <f>Table1[[#This Row],[pledged]]/Table1[[#This Row],[backers_count]]</f>
        <v>107.04511278195488</v>
      </c>
      <c r="Q2186" s="4" t="str">
        <f>MID(Table1[[#This Row],[Category and Sub-Category]],SEARCH("/", N2186) +1, 20)</f>
        <v>tabletop games</v>
      </c>
      <c r="R2186" s="4" t="str">
        <f t="shared" si="68"/>
        <v>games</v>
      </c>
      <c r="S2186" s="14">
        <f>Table1[[#This Row],[Date Ended Conversion]]+Table1[[#This Row],[Date Ended Conversion]]</f>
        <v>84789.333333333343</v>
      </c>
      <c r="T2186" s="14">
        <f t="shared" si="69"/>
        <v>42394.666666666672</v>
      </c>
    </row>
    <row r="2187" spans="1:20" ht="72" hidden="1" x14ac:dyDescent="0.6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>(Table1[[#This Row],[pledged]]/Table1[[#This Row],[goal]])*100</f>
        <v>1856.97</v>
      </c>
      <c r="P2187" s="9">
        <f>Table1[[#This Row],[pledged]]/Table1[[#This Row],[backers_count]]</f>
        <v>149.03451043338683</v>
      </c>
      <c r="Q2187" s="4" t="str">
        <f>MID(Table1[[#This Row],[Category and Sub-Category]],SEARCH("/", N2187) +1, 20)</f>
        <v>tabletop games</v>
      </c>
      <c r="R2187" s="4" t="str">
        <f t="shared" si="68"/>
        <v>games</v>
      </c>
      <c r="S2187" s="14">
        <f>Table1[[#This Row],[Date Ended Conversion]]+Table1[[#This Row],[Date Ended Conversion]]</f>
        <v>82718.699976851858</v>
      </c>
      <c r="T2187" s="14">
        <f t="shared" si="69"/>
        <v>41359.349988425929</v>
      </c>
    </row>
    <row r="2188" spans="1:20" ht="54" hidden="1" x14ac:dyDescent="0.6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>(Table1[[#This Row],[pledged]]/Table1[[#This Row],[goal]])*100</f>
        <v>109.67499999999998</v>
      </c>
      <c r="P2188" s="9">
        <f>Table1[[#This Row],[pledged]]/Table1[[#This Row],[backers_count]]</f>
        <v>55.956632653061227</v>
      </c>
      <c r="Q2188" s="4" t="str">
        <f>MID(Table1[[#This Row],[Category and Sub-Category]],SEARCH("/", N2188) +1, 20)</f>
        <v>tabletop games</v>
      </c>
      <c r="R2188" s="4" t="str">
        <f t="shared" si="68"/>
        <v>games</v>
      </c>
      <c r="S2188" s="14">
        <f>Table1[[#This Row],[Date Ended Conversion]]+Table1[[#This Row],[Date Ended Conversion]]</f>
        <v>85240.166666666657</v>
      </c>
      <c r="T2188" s="14">
        <f t="shared" si="69"/>
        <v>42620.083333333328</v>
      </c>
    </row>
    <row r="2189" spans="1:20" ht="72" hidden="1" x14ac:dyDescent="0.6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>(Table1[[#This Row],[pledged]]/Table1[[#This Row],[goal]])*100</f>
        <v>1014.6425</v>
      </c>
      <c r="P2189" s="9">
        <f>Table1[[#This Row],[pledged]]/Table1[[#This Row],[backers_count]]</f>
        <v>56.970381807973048</v>
      </c>
      <c r="Q2189" s="4" t="str">
        <f>MID(Table1[[#This Row],[Category and Sub-Category]],SEARCH("/", N2189) +1, 20)</f>
        <v>tabletop games</v>
      </c>
      <c r="R2189" s="4" t="str">
        <f t="shared" si="68"/>
        <v>games</v>
      </c>
      <c r="S2189" s="14">
        <f>Table1[[#This Row],[Date Ended Conversion]]+Table1[[#This Row],[Date Ended Conversion]]</f>
        <v>84194.33194444445</v>
      </c>
      <c r="T2189" s="14">
        <f t="shared" si="69"/>
        <v>42097.165972222225</v>
      </c>
    </row>
    <row r="2190" spans="1:20" ht="72" hidden="1" x14ac:dyDescent="0.6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>(Table1[[#This Row],[pledged]]/Table1[[#This Row],[goal]])*100</f>
        <v>412.17692027666544</v>
      </c>
      <c r="P2190" s="9">
        <f>Table1[[#This Row],[pledged]]/Table1[[#This Row],[backers_count]]</f>
        <v>44.056420233463037</v>
      </c>
      <c r="Q2190" s="4" t="str">
        <f>MID(Table1[[#This Row],[Category and Sub-Category]],SEARCH("/", N2190) +1, 20)</f>
        <v>tabletop games</v>
      </c>
      <c r="R2190" s="4" t="str">
        <f t="shared" si="68"/>
        <v>games</v>
      </c>
      <c r="S2190" s="14">
        <f>Table1[[#This Row],[Date Ended Conversion]]+Table1[[#This Row],[Date Ended Conversion]]</f>
        <v>85337.416666666657</v>
      </c>
      <c r="T2190" s="14">
        <f t="shared" si="69"/>
        <v>42668.708333333328</v>
      </c>
    </row>
    <row r="2191" spans="1:20" ht="72" hidden="1" x14ac:dyDescent="0.6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>(Table1[[#This Row],[pledged]]/Table1[[#This Row],[goal]])*100</f>
        <v>503.25</v>
      </c>
      <c r="P2191" s="9">
        <f>Table1[[#This Row],[pledged]]/Table1[[#This Row],[backers_count]]</f>
        <v>68.625</v>
      </c>
      <c r="Q2191" s="4" t="str">
        <f>MID(Table1[[#This Row],[Category and Sub-Category]],SEARCH("/", N2191) +1, 20)</f>
        <v>tabletop games</v>
      </c>
      <c r="R2191" s="4" t="str">
        <f t="shared" si="68"/>
        <v>games</v>
      </c>
      <c r="S2191" s="14">
        <f>Table1[[#This Row],[Date Ended Conversion]]+Table1[[#This Row],[Date Ended Conversion]]</f>
        <v>84963.833333333343</v>
      </c>
      <c r="T2191" s="14">
        <f t="shared" si="69"/>
        <v>42481.916666666672</v>
      </c>
    </row>
    <row r="2192" spans="1:20" ht="72" hidden="1" x14ac:dyDescent="0.6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>(Table1[[#This Row],[pledged]]/Table1[[#This Row],[goal]])*100</f>
        <v>184.61052631578946</v>
      </c>
      <c r="P2192" s="9">
        <f>Table1[[#This Row],[pledged]]/Table1[[#This Row],[backers_count]]</f>
        <v>65.318435754189949</v>
      </c>
      <c r="Q2192" s="4" t="str">
        <f>MID(Table1[[#This Row],[Category and Sub-Category]],SEARCH("/", N2192) +1, 20)</f>
        <v>tabletop games</v>
      </c>
      <c r="R2192" s="4" t="str">
        <f t="shared" si="68"/>
        <v>games</v>
      </c>
      <c r="S2192" s="14">
        <f>Table1[[#This Row],[Date Ended Conversion]]+Table1[[#This Row],[Date Ended Conversion]]</f>
        <v>84904.58194444445</v>
      </c>
      <c r="T2192" s="14">
        <f t="shared" si="69"/>
        <v>42452.290972222225</v>
      </c>
    </row>
    <row r="2193" spans="1:20" ht="90" hidden="1" x14ac:dyDescent="0.6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>(Table1[[#This Row],[pledged]]/Table1[[#This Row],[goal]])*100</f>
        <v>119.73333333333333</v>
      </c>
      <c r="P2193" s="9">
        <f>Table1[[#This Row],[pledged]]/Table1[[#This Row],[backers_count]]</f>
        <v>35.92</v>
      </c>
      <c r="Q2193" s="4" t="str">
        <f>MID(Table1[[#This Row],[Category and Sub-Category]],SEARCH("/", N2193) +1, 20)</f>
        <v>tabletop games</v>
      </c>
      <c r="R2193" s="4" t="str">
        <f t="shared" si="68"/>
        <v>games</v>
      </c>
      <c r="S2193" s="14">
        <f>Table1[[#This Row],[Date Ended Conversion]]+Table1[[#This Row],[Date Ended Conversion]]</f>
        <v>85561.667291666672</v>
      </c>
      <c r="T2193" s="14">
        <f t="shared" si="69"/>
        <v>42780.833645833336</v>
      </c>
    </row>
    <row r="2194" spans="1:20" ht="72" hidden="1" x14ac:dyDescent="0.6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>(Table1[[#This Row],[pledged]]/Table1[[#This Row],[goal]])*100</f>
        <v>1081.2401666666667</v>
      </c>
      <c r="P2194" s="9">
        <f>Table1[[#This Row],[pledged]]/Table1[[#This Row],[backers_count]]</f>
        <v>40.070667078443485</v>
      </c>
      <c r="Q2194" s="4" t="str">
        <f>MID(Table1[[#This Row],[Category and Sub-Category]],SEARCH("/", N2194) +1, 20)</f>
        <v>tabletop games</v>
      </c>
      <c r="R2194" s="4" t="str">
        <f t="shared" si="68"/>
        <v>games</v>
      </c>
      <c r="S2194" s="14">
        <f>Table1[[#This Row],[Date Ended Conversion]]+Table1[[#This Row],[Date Ended Conversion]]</f>
        <v>85439.916666666657</v>
      </c>
      <c r="T2194" s="14">
        <f t="shared" si="69"/>
        <v>42719.958333333328</v>
      </c>
    </row>
    <row r="2195" spans="1:20" ht="72" hidden="1" x14ac:dyDescent="0.6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>(Table1[[#This Row],[pledged]]/Table1[[#This Row],[goal]])*100</f>
        <v>452.37333333333333</v>
      </c>
      <c r="P2195" s="9">
        <f>Table1[[#This Row],[pledged]]/Table1[[#This Row],[backers_count]]</f>
        <v>75.647714604236342</v>
      </c>
      <c r="Q2195" s="4" t="str">
        <f>MID(Table1[[#This Row],[Category and Sub-Category]],SEARCH("/", N2195) +1, 20)</f>
        <v>tabletop games</v>
      </c>
      <c r="R2195" s="4" t="str">
        <f t="shared" si="68"/>
        <v>games</v>
      </c>
      <c r="S2195" s="14">
        <f>Table1[[#This Row],[Date Ended Conversion]]+Table1[[#This Row],[Date Ended Conversion]]</f>
        <v>85390.415277777778</v>
      </c>
      <c r="T2195" s="14">
        <f t="shared" si="69"/>
        <v>42695.207638888889</v>
      </c>
    </row>
    <row r="2196" spans="1:20" ht="72" hidden="1" x14ac:dyDescent="0.6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>(Table1[[#This Row],[pledged]]/Table1[[#This Row],[goal]])*100</f>
        <v>537.37</v>
      </c>
      <c r="P2196" s="9">
        <f>Table1[[#This Row],[pledged]]/Table1[[#This Row],[backers_count]]</f>
        <v>61.203872437357631</v>
      </c>
      <c r="Q2196" s="4" t="str">
        <f>MID(Table1[[#This Row],[Category and Sub-Category]],SEARCH("/", N2196) +1, 20)</f>
        <v>tabletop games</v>
      </c>
      <c r="R2196" s="4" t="str">
        <f t="shared" si="68"/>
        <v>games</v>
      </c>
      <c r="S2196" s="14">
        <f>Table1[[#This Row],[Date Ended Conversion]]+Table1[[#This Row],[Date Ended Conversion]]</f>
        <v>84911.432638888888</v>
      </c>
      <c r="T2196" s="14">
        <f t="shared" si="69"/>
        <v>42455.716319444444</v>
      </c>
    </row>
    <row r="2197" spans="1:20" ht="36" hidden="1" x14ac:dyDescent="0.6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>(Table1[[#This Row],[pledged]]/Table1[[#This Row],[goal]])*100</f>
        <v>120.32608695652173</v>
      </c>
      <c r="P2197" s="9">
        <f>Table1[[#This Row],[pledged]]/Table1[[#This Row],[backers_count]]</f>
        <v>48.130434782608695</v>
      </c>
      <c r="Q2197" s="4" t="str">
        <f>MID(Table1[[#This Row],[Category and Sub-Category]],SEARCH("/", N2197) +1, 20)</f>
        <v>tabletop games</v>
      </c>
      <c r="R2197" s="4" t="str">
        <f t="shared" si="68"/>
        <v>games</v>
      </c>
      <c r="S2197" s="14">
        <f>Table1[[#This Row],[Date Ended Conversion]]+Table1[[#This Row],[Date Ended Conversion]]</f>
        <v>84455.543981481489</v>
      </c>
      <c r="T2197" s="14">
        <f t="shared" si="69"/>
        <v>42227.771990740745</v>
      </c>
    </row>
    <row r="2198" spans="1:20" ht="36" hidden="1" x14ac:dyDescent="0.6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>(Table1[[#This Row],[pledged]]/Table1[[#This Row],[goal]])*100</f>
        <v>113.83571428571429</v>
      </c>
      <c r="P2198" s="9">
        <f>Table1[[#This Row],[pledged]]/Table1[[#This Row],[backers_count]]</f>
        <v>68.106837606837601</v>
      </c>
      <c r="Q2198" s="4" t="str">
        <f>MID(Table1[[#This Row],[Category and Sub-Category]],SEARCH("/", N2198) +1, 20)</f>
        <v>tabletop games</v>
      </c>
      <c r="R2198" s="4" t="str">
        <f t="shared" si="68"/>
        <v>games</v>
      </c>
      <c r="S2198" s="14">
        <f>Table1[[#This Row],[Date Ended Conversion]]+Table1[[#This Row],[Date Ended Conversion]]</f>
        <v>85412.583333333343</v>
      </c>
      <c r="T2198" s="14">
        <f t="shared" si="69"/>
        <v>42706.291666666672</v>
      </c>
    </row>
    <row r="2199" spans="1:20" ht="72" hidden="1" x14ac:dyDescent="0.6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>(Table1[[#This Row],[pledged]]/Table1[[#This Row],[goal]])*100</f>
        <v>951.03109999999992</v>
      </c>
      <c r="P2199" s="9">
        <f>Table1[[#This Row],[pledged]]/Table1[[#This Row],[backers_count]]</f>
        <v>65.891300230946882</v>
      </c>
      <c r="Q2199" s="4" t="str">
        <f>MID(Table1[[#This Row],[Category and Sub-Category]],SEARCH("/", N2199) +1, 20)</f>
        <v>tabletop games</v>
      </c>
      <c r="R2199" s="4" t="str">
        <f t="shared" si="68"/>
        <v>games</v>
      </c>
      <c r="S2199" s="14">
        <f>Table1[[#This Row],[Date Ended Conversion]]+Table1[[#This Row],[Date Ended Conversion]]</f>
        <v>84127.168032407411</v>
      </c>
      <c r="T2199" s="14">
        <f t="shared" si="69"/>
        <v>42063.584016203706</v>
      </c>
    </row>
    <row r="2200" spans="1:20" ht="72" hidden="1" x14ac:dyDescent="0.6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>(Table1[[#This Row],[pledged]]/Table1[[#This Row],[goal]])*100</f>
        <v>132.89249999999998</v>
      </c>
      <c r="P2200" s="9">
        <f>Table1[[#This Row],[pledged]]/Table1[[#This Row],[backers_count]]</f>
        <v>81.654377880184327</v>
      </c>
      <c r="Q2200" s="4" t="str">
        <f>MID(Table1[[#This Row],[Category and Sub-Category]],SEARCH("/", N2200) +1, 20)</f>
        <v>tabletop games</v>
      </c>
      <c r="R2200" s="4" t="str">
        <f t="shared" si="68"/>
        <v>games</v>
      </c>
      <c r="S2200" s="14">
        <f>Table1[[#This Row],[Date Ended Conversion]]+Table1[[#This Row],[Date Ended Conversion]]</f>
        <v>84645.111111111109</v>
      </c>
      <c r="T2200" s="14">
        <f t="shared" si="69"/>
        <v>42322.555555555555</v>
      </c>
    </row>
    <row r="2201" spans="1:20" ht="36" hidden="1" x14ac:dyDescent="0.6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>(Table1[[#This Row],[pledged]]/Table1[[#This Row],[goal]])*100</f>
        <v>146.97777777777779</v>
      </c>
      <c r="P2201" s="9">
        <f>Table1[[#This Row],[pledged]]/Table1[[#This Row],[backers_count]]</f>
        <v>52.701195219123505</v>
      </c>
      <c r="Q2201" s="4" t="str">
        <f>MID(Table1[[#This Row],[Category and Sub-Category]],SEARCH("/", N2201) +1, 20)</f>
        <v>tabletop games</v>
      </c>
      <c r="R2201" s="4" t="str">
        <f t="shared" si="68"/>
        <v>games</v>
      </c>
      <c r="S2201" s="14">
        <f>Table1[[#This Row],[Date Ended Conversion]]+Table1[[#This Row],[Date Ended Conversion]]</f>
        <v>84584.833287037036</v>
      </c>
      <c r="T2201" s="14">
        <f t="shared" si="69"/>
        <v>42292.416643518518</v>
      </c>
    </row>
    <row r="2202" spans="1:20" ht="72" hidden="1" x14ac:dyDescent="0.6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>(Table1[[#This Row],[pledged]]/Table1[[#This Row],[goal]])*100</f>
        <v>542.15</v>
      </c>
      <c r="P2202" s="9">
        <f>Table1[[#This Row],[pledged]]/Table1[[#This Row],[backers_count]]</f>
        <v>41.228136882129277</v>
      </c>
      <c r="Q2202" s="4" t="str">
        <f>MID(Table1[[#This Row],[Category and Sub-Category]],SEARCH("/", N2202) +1, 20)</f>
        <v>tabletop games</v>
      </c>
      <c r="R2202" s="4" t="str">
        <f t="shared" si="68"/>
        <v>games</v>
      </c>
      <c r="S2202" s="14">
        <f>Table1[[#This Row],[Date Ended Conversion]]+Table1[[#This Row],[Date Ended Conversion]]</f>
        <v>84382.25</v>
      </c>
      <c r="T2202" s="14">
        <f t="shared" si="69"/>
        <v>42191.125</v>
      </c>
    </row>
    <row r="2203" spans="1:20" ht="72" hidden="1" x14ac:dyDescent="0.6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>(Table1[[#This Row],[pledged]]/Table1[[#This Row],[goal]])*100</f>
        <v>382.71818181818185</v>
      </c>
      <c r="P2203" s="9">
        <f>Table1[[#This Row],[pledged]]/Table1[[#This Row],[backers_count]]</f>
        <v>15.035357142857142</v>
      </c>
      <c r="Q2203" s="4" t="str">
        <f>MID(Table1[[#This Row],[Category and Sub-Category]],SEARCH("/", N2203) +1, 20)</f>
        <v>electronic music</v>
      </c>
      <c r="R2203" s="4" t="str">
        <f t="shared" si="68"/>
        <v>music</v>
      </c>
      <c r="S2203" s="14">
        <f>Table1[[#This Row],[Date Ended Conversion]]+Table1[[#This Row],[Date Ended Conversion]]</f>
        <v>82581.693634259267</v>
      </c>
      <c r="T2203" s="14">
        <f t="shared" si="69"/>
        <v>41290.846817129634</v>
      </c>
    </row>
    <row r="2204" spans="1:20" ht="54" hidden="1" x14ac:dyDescent="0.6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>(Table1[[#This Row],[pledged]]/Table1[[#This Row],[goal]])*100</f>
        <v>704.18124999999998</v>
      </c>
      <c r="P2204" s="9">
        <f>Table1[[#This Row],[pledged]]/Table1[[#This Row],[backers_count]]</f>
        <v>39.066920943134534</v>
      </c>
      <c r="Q2204" s="4" t="str">
        <f>MID(Table1[[#This Row],[Category and Sub-Category]],SEARCH("/", N2204) +1, 20)</f>
        <v>electronic music</v>
      </c>
      <c r="R2204" s="4" t="str">
        <f t="shared" si="68"/>
        <v>music</v>
      </c>
      <c r="S2204" s="14">
        <f>Table1[[#This Row],[Date Ended Conversion]]+Table1[[#This Row],[Date Ended Conversion]]</f>
        <v>82429.698333333334</v>
      </c>
      <c r="T2204" s="14">
        <f t="shared" si="69"/>
        <v>41214.849166666667</v>
      </c>
    </row>
    <row r="2205" spans="1:20" ht="72" hidden="1" x14ac:dyDescent="0.6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>(Table1[[#This Row],[pledged]]/Table1[[#This Row],[goal]])*100</f>
        <v>109.55</v>
      </c>
      <c r="P2205" s="9">
        <f>Table1[[#This Row],[pledged]]/Table1[[#This Row],[backers_count]]</f>
        <v>43.82</v>
      </c>
      <c r="Q2205" s="4" t="str">
        <f>MID(Table1[[#This Row],[Category and Sub-Category]],SEARCH("/", N2205) +1, 20)</f>
        <v>electronic music</v>
      </c>
      <c r="R2205" s="4" t="str">
        <f t="shared" si="68"/>
        <v>music</v>
      </c>
      <c r="S2205" s="14">
        <f>Table1[[#This Row],[Date Ended Conversion]]+Table1[[#This Row],[Date Ended Conversion]]</f>
        <v>84543.719490740739</v>
      </c>
      <c r="T2205" s="14">
        <f t="shared" si="69"/>
        <v>42271.85974537037</v>
      </c>
    </row>
    <row r="2206" spans="1:20" ht="72" hidden="1" x14ac:dyDescent="0.6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>(Table1[[#This Row],[pledged]]/Table1[[#This Row],[goal]])*100</f>
        <v>132.86666666666667</v>
      </c>
      <c r="P2206" s="9">
        <f>Table1[[#This Row],[pledged]]/Table1[[#This Row],[backers_count]]</f>
        <v>27.301369863013697</v>
      </c>
      <c r="Q2206" s="4" t="str">
        <f>MID(Table1[[#This Row],[Category and Sub-Category]],SEARCH("/", N2206) +1, 20)</f>
        <v>electronic music</v>
      </c>
      <c r="R2206" s="4" t="str">
        <f t="shared" si="68"/>
        <v>music</v>
      </c>
      <c r="S2206" s="14">
        <f>Table1[[#This Row],[Date Ended Conversion]]+Table1[[#This Row],[Date Ended Conversion]]</f>
        <v>82684.623124999998</v>
      </c>
      <c r="T2206" s="14">
        <f t="shared" si="69"/>
        <v>41342.311562499999</v>
      </c>
    </row>
    <row r="2207" spans="1:20" ht="72" hidden="1" x14ac:dyDescent="0.6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>(Table1[[#This Row],[pledged]]/Table1[[#This Row],[goal]])*100</f>
        <v>152</v>
      </c>
      <c r="P2207" s="9">
        <f>Table1[[#This Row],[pledged]]/Table1[[#This Row],[backers_count]]</f>
        <v>42.222222222222221</v>
      </c>
      <c r="Q2207" s="4" t="str">
        <f>MID(Table1[[#This Row],[Category and Sub-Category]],SEARCH("/", N2207) +1, 20)</f>
        <v>electronic music</v>
      </c>
      <c r="R2207" s="4" t="str">
        <f t="shared" si="68"/>
        <v>music</v>
      </c>
      <c r="S2207" s="14">
        <f>Table1[[#This Row],[Date Ended Conversion]]+Table1[[#This Row],[Date Ended Conversion]]</f>
        <v>82123.64326388888</v>
      </c>
      <c r="T2207" s="14">
        <f t="shared" si="69"/>
        <v>41061.82163194444</v>
      </c>
    </row>
    <row r="2208" spans="1:20" ht="72" hidden="1" x14ac:dyDescent="0.6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>(Table1[[#This Row],[pledged]]/Table1[[#This Row],[goal]])*100</f>
        <v>102.72727272727273</v>
      </c>
      <c r="P2208" s="9">
        <f>Table1[[#This Row],[pledged]]/Table1[[#This Row],[backers_count]]</f>
        <v>33.235294117647058</v>
      </c>
      <c r="Q2208" s="4" t="str">
        <f>MID(Table1[[#This Row],[Category and Sub-Category]],SEARCH("/", N2208) +1, 20)</f>
        <v>electronic music</v>
      </c>
      <c r="R2208" s="4" t="str">
        <f t="shared" si="68"/>
        <v>music</v>
      </c>
      <c r="S2208" s="14">
        <f>Table1[[#This Row],[Date Ended Conversion]]+Table1[[#This Row],[Date Ended Conversion]]</f>
        <v>82030.514444444445</v>
      </c>
      <c r="T2208" s="14">
        <f t="shared" si="69"/>
        <v>41015.257222222222</v>
      </c>
    </row>
    <row r="2209" spans="1:20" ht="72" hidden="1" x14ac:dyDescent="0.6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>(Table1[[#This Row],[pledged]]/Table1[[#This Row],[goal]])*100</f>
        <v>100</v>
      </c>
      <c r="P2209" s="9">
        <f>Table1[[#This Row],[pledged]]/Table1[[#This Row],[backers_count]]</f>
        <v>285.71428571428572</v>
      </c>
      <c r="Q2209" s="4" t="str">
        <f>MID(Table1[[#This Row],[Category and Sub-Category]],SEARCH("/", N2209) +1, 20)</f>
        <v>electronic music</v>
      </c>
      <c r="R2209" s="4" t="str">
        <f t="shared" si="68"/>
        <v>music</v>
      </c>
      <c r="S2209" s="14">
        <f>Table1[[#This Row],[Date Ended Conversion]]+Table1[[#This Row],[Date Ended Conversion]]</f>
        <v>83188.471597222218</v>
      </c>
      <c r="T2209" s="14">
        <f t="shared" si="69"/>
        <v>41594.235798611109</v>
      </c>
    </row>
    <row r="2210" spans="1:20" ht="72" hidden="1" x14ac:dyDescent="0.6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>(Table1[[#This Row],[pledged]]/Table1[[#This Row],[goal]])*100</f>
        <v>101.6</v>
      </c>
      <c r="P2210" s="9">
        <f>Table1[[#This Row],[pledged]]/Table1[[#This Row],[backers_count]]</f>
        <v>42.333333333333336</v>
      </c>
      <c r="Q2210" s="4" t="str">
        <f>MID(Table1[[#This Row],[Category and Sub-Category]],SEARCH("/", N2210) +1, 20)</f>
        <v>electronic music</v>
      </c>
      <c r="R2210" s="4" t="str">
        <f t="shared" si="68"/>
        <v>music</v>
      </c>
      <c r="S2210" s="14">
        <f>Table1[[#This Row],[Date Ended Conversion]]+Table1[[#This Row],[Date Ended Conversion]]</f>
        <v>82012.333333333328</v>
      </c>
      <c r="T2210" s="14">
        <f t="shared" si="69"/>
        <v>41006.166666666664</v>
      </c>
    </row>
    <row r="2211" spans="1:20" ht="54" hidden="1" x14ac:dyDescent="0.6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>(Table1[[#This Row],[pledged]]/Table1[[#This Row],[goal]])*100</f>
        <v>150.80000000000001</v>
      </c>
      <c r="P2211" s="9">
        <f>Table1[[#This Row],[pledged]]/Table1[[#This Row],[backers_count]]</f>
        <v>50.266666666666666</v>
      </c>
      <c r="Q2211" s="4" t="str">
        <f>MID(Table1[[#This Row],[Category and Sub-Category]],SEARCH("/", N2211) +1, 20)</f>
        <v>electronic music</v>
      </c>
      <c r="R2211" s="4" t="str">
        <f t="shared" si="68"/>
        <v>music</v>
      </c>
      <c r="S2211" s="14">
        <f>Table1[[#This Row],[Date Ended Conversion]]+Table1[[#This Row],[Date Ended Conversion]]</f>
        <v>83487.916666666672</v>
      </c>
      <c r="T2211" s="14">
        <f t="shared" si="69"/>
        <v>41743.958333333336</v>
      </c>
    </row>
    <row r="2212" spans="1:20" ht="72" hidden="1" x14ac:dyDescent="0.6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>(Table1[[#This Row],[pledged]]/Table1[[#This Row],[goal]])*100</f>
        <v>111.425</v>
      </c>
      <c r="P2212" s="9">
        <f>Table1[[#This Row],[pledged]]/Table1[[#This Row],[backers_count]]</f>
        <v>61.902777777777779</v>
      </c>
      <c r="Q2212" s="4" t="str">
        <f>MID(Table1[[#This Row],[Category and Sub-Category]],SEARCH("/", N2212) +1, 20)</f>
        <v>electronic music</v>
      </c>
      <c r="R2212" s="4" t="str">
        <f t="shared" si="68"/>
        <v>music</v>
      </c>
      <c r="S2212" s="14">
        <f>Table1[[#This Row],[Date Ended Conversion]]+Table1[[#This Row],[Date Ended Conversion]]</f>
        <v>82027.46666666666</v>
      </c>
      <c r="T2212" s="14">
        <f t="shared" si="69"/>
        <v>41013.73333333333</v>
      </c>
    </row>
    <row r="2213" spans="1:20" ht="72" hidden="1" x14ac:dyDescent="0.6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>(Table1[[#This Row],[pledged]]/Table1[[#This Row],[goal]])*100</f>
        <v>195.6</v>
      </c>
      <c r="P2213" s="9">
        <f>Table1[[#This Row],[pledged]]/Table1[[#This Row],[backers_count]]</f>
        <v>40.75</v>
      </c>
      <c r="Q2213" s="4" t="str">
        <f>MID(Table1[[#This Row],[Category and Sub-Category]],SEARCH("/", N2213) +1, 20)</f>
        <v>electronic music</v>
      </c>
      <c r="R2213" s="4" t="str">
        <f t="shared" si="68"/>
        <v>music</v>
      </c>
      <c r="S2213" s="14">
        <f>Table1[[#This Row],[Date Ended Conversion]]+Table1[[#This Row],[Date Ended Conversion]]</f>
        <v>83478.58194444445</v>
      </c>
      <c r="T2213" s="14">
        <f t="shared" si="69"/>
        <v>41739.290972222225</v>
      </c>
    </row>
    <row r="2214" spans="1:20" ht="72" hidden="1" x14ac:dyDescent="0.6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>(Table1[[#This Row],[pledged]]/Table1[[#This Row],[goal]])*100</f>
        <v>114.38333333333333</v>
      </c>
      <c r="P2214" s="9">
        <f>Table1[[#This Row],[pledged]]/Table1[[#This Row],[backers_count]]</f>
        <v>55.796747967479675</v>
      </c>
      <c r="Q2214" s="4" t="str">
        <f>MID(Table1[[#This Row],[Category and Sub-Category]],SEARCH("/", N2214) +1, 20)</f>
        <v>electronic music</v>
      </c>
      <c r="R2214" s="4" t="str">
        <f t="shared" si="68"/>
        <v>music</v>
      </c>
      <c r="S2214" s="14">
        <f>Table1[[#This Row],[Date Ended Conversion]]+Table1[[#This Row],[Date Ended Conversion]]</f>
        <v>83164.083333333328</v>
      </c>
      <c r="T2214" s="14">
        <f t="shared" si="69"/>
        <v>41582.041666666664</v>
      </c>
    </row>
    <row r="2215" spans="1:20" ht="90" hidden="1" x14ac:dyDescent="0.6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>(Table1[[#This Row],[pledged]]/Table1[[#This Row],[goal]])*100</f>
        <v>200</v>
      </c>
      <c r="P2215" s="9">
        <f>Table1[[#This Row],[pledged]]/Table1[[#This Row],[backers_count]]</f>
        <v>10</v>
      </c>
      <c r="Q2215" s="4" t="str">
        <f>MID(Table1[[#This Row],[Category and Sub-Category]],SEARCH("/", N2215) +1, 20)</f>
        <v>electronic music</v>
      </c>
      <c r="R2215" s="4" t="str">
        <f t="shared" si="68"/>
        <v>music</v>
      </c>
      <c r="S2215" s="14">
        <f>Table1[[#This Row],[Date Ended Conversion]]+Table1[[#This Row],[Date Ended Conversion]]</f>
        <v>84279.652291666658</v>
      </c>
      <c r="T2215" s="14">
        <f t="shared" si="69"/>
        <v>42139.826145833329</v>
      </c>
    </row>
    <row r="2216" spans="1:20" ht="54" hidden="1" x14ac:dyDescent="0.6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>(Table1[[#This Row],[pledged]]/Table1[[#This Row],[goal]])*100</f>
        <v>292.50166666666667</v>
      </c>
      <c r="P2216" s="9">
        <f>Table1[[#This Row],[pledged]]/Table1[[#This Row],[backers_count]]</f>
        <v>73.125416666666666</v>
      </c>
      <c r="Q2216" s="4" t="str">
        <f>MID(Table1[[#This Row],[Category and Sub-Category]],SEARCH("/", N2216) +1, 20)</f>
        <v>electronic music</v>
      </c>
      <c r="R2216" s="4" t="str">
        <f t="shared" si="68"/>
        <v>music</v>
      </c>
      <c r="S2216" s="14">
        <f>Table1[[#This Row],[Date Ended Conversion]]+Table1[[#This Row],[Date Ended Conversion]]</f>
        <v>83353.584444444452</v>
      </c>
      <c r="T2216" s="14">
        <f t="shared" si="69"/>
        <v>41676.792222222226</v>
      </c>
    </row>
    <row r="2217" spans="1:20" ht="36" hidden="1" x14ac:dyDescent="0.6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>(Table1[[#This Row],[pledged]]/Table1[[#This Row],[goal]])*100</f>
        <v>156.36363636363637</v>
      </c>
      <c r="P2217" s="9">
        <f>Table1[[#This Row],[pledged]]/Table1[[#This Row],[backers_count]]</f>
        <v>26.060606060606062</v>
      </c>
      <c r="Q2217" s="4" t="str">
        <f>MID(Table1[[#This Row],[Category and Sub-Category]],SEARCH("/", N2217) +1, 20)</f>
        <v>electronic music</v>
      </c>
      <c r="R2217" s="4" t="str">
        <f t="shared" si="68"/>
        <v>music</v>
      </c>
      <c r="S2217" s="14">
        <f>Table1[[#This Row],[Date Ended Conversion]]+Table1[[#This Row],[Date Ended Conversion]]</f>
        <v>81962.58194444445</v>
      </c>
      <c r="T2217" s="14">
        <f t="shared" si="69"/>
        <v>40981.290972222225</v>
      </c>
    </row>
    <row r="2218" spans="1:20" ht="72" hidden="1" x14ac:dyDescent="0.6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>(Table1[[#This Row],[pledged]]/Table1[[#This Row],[goal]])*100</f>
        <v>105.66666666666666</v>
      </c>
      <c r="P2218" s="9">
        <f>Table1[[#This Row],[pledged]]/Table1[[#This Row],[backers_count]]</f>
        <v>22.642857142857142</v>
      </c>
      <c r="Q2218" s="4" t="str">
        <f>MID(Table1[[#This Row],[Category and Sub-Category]],SEARCH("/", N2218) +1, 20)</f>
        <v>electronic music</v>
      </c>
      <c r="R2218" s="4" t="str">
        <f t="shared" si="68"/>
        <v>music</v>
      </c>
      <c r="S2218" s="14">
        <f>Table1[[#This Row],[Date Ended Conversion]]+Table1[[#This Row],[Date Ended Conversion]]</f>
        <v>84417.503356481495</v>
      </c>
      <c r="T2218" s="14">
        <f t="shared" si="69"/>
        <v>42208.751678240747</v>
      </c>
    </row>
    <row r="2219" spans="1:20" ht="72" hidden="1" x14ac:dyDescent="0.6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>(Table1[[#This Row],[pledged]]/Table1[[#This Row],[goal]])*100</f>
        <v>101.19047619047619</v>
      </c>
      <c r="P2219" s="9">
        <f>Table1[[#This Row],[pledged]]/Table1[[#This Row],[backers_count]]</f>
        <v>47.222222222222221</v>
      </c>
      <c r="Q2219" s="4" t="str">
        <f>MID(Table1[[#This Row],[Category and Sub-Category]],SEARCH("/", N2219) +1, 20)</f>
        <v>electronic music</v>
      </c>
      <c r="R2219" s="4" t="str">
        <f t="shared" si="68"/>
        <v>music</v>
      </c>
      <c r="S2219" s="14">
        <f>Table1[[#This Row],[Date Ended Conversion]]+Table1[[#This Row],[Date Ended Conversion]]</f>
        <v>84620.666666666657</v>
      </c>
      <c r="T2219" s="14">
        <f t="shared" si="69"/>
        <v>42310.333333333328</v>
      </c>
    </row>
    <row r="2220" spans="1:20" ht="72" hidden="1" x14ac:dyDescent="0.6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>(Table1[[#This Row],[pledged]]/Table1[[#This Row],[goal]])*100</f>
        <v>122.833</v>
      </c>
      <c r="P2220" s="9">
        <f>Table1[[#This Row],[pledged]]/Table1[[#This Row],[backers_count]]</f>
        <v>32.324473684210524</v>
      </c>
      <c r="Q2220" s="4" t="str">
        <f>MID(Table1[[#This Row],[Category and Sub-Category]],SEARCH("/", N2220) +1, 20)</f>
        <v>electronic music</v>
      </c>
      <c r="R2220" s="4" t="str">
        <f t="shared" si="68"/>
        <v>music</v>
      </c>
      <c r="S2220" s="14">
        <f>Table1[[#This Row],[Date Ended Conversion]]+Table1[[#This Row],[Date Ended Conversion]]</f>
        <v>82300</v>
      </c>
      <c r="T2220" s="14">
        <f t="shared" si="69"/>
        <v>41150</v>
      </c>
    </row>
    <row r="2221" spans="1:20" ht="54" hidden="1" x14ac:dyDescent="0.6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>(Table1[[#This Row],[pledged]]/Table1[[#This Row],[goal]])*100</f>
        <v>101.49999999999999</v>
      </c>
      <c r="P2221" s="9">
        <f>Table1[[#This Row],[pledged]]/Table1[[#This Row],[backers_count]]</f>
        <v>53.421052631578945</v>
      </c>
      <c r="Q2221" s="4" t="str">
        <f>MID(Table1[[#This Row],[Category and Sub-Category]],SEARCH("/", N2221) +1, 20)</f>
        <v>electronic music</v>
      </c>
      <c r="R2221" s="4" t="str">
        <f t="shared" si="68"/>
        <v>music</v>
      </c>
      <c r="S2221" s="14">
        <f>Table1[[#This Row],[Date Ended Conversion]]+Table1[[#This Row],[Date Ended Conversion]]</f>
        <v>84471.437777777785</v>
      </c>
      <c r="T2221" s="14">
        <f t="shared" si="69"/>
        <v>42235.718888888892</v>
      </c>
    </row>
    <row r="2222" spans="1:20" ht="72" hidden="1" x14ac:dyDescent="0.6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>(Table1[[#This Row],[pledged]]/Table1[[#This Row],[goal]])*100</f>
        <v>101.14285714285714</v>
      </c>
      <c r="P2222" s="9">
        <f>Table1[[#This Row],[pledged]]/Table1[[#This Row],[backers_count]]</f>
        <v>51.304347826086953</v>
      </c>
      <c r="Q2222" s="4" t="str">
        <f>MID(Table1[[#This Row],[Category and Sub-Category]],SEARCH("/", N2222) +1, 20)</f>
        <v>electronic music</v>
      </c>
      <c r="R2222" s="4" t="str">
        <f t="shared" si="68"/>
        <v>music</v>
      </c>
      <c r="S2222" s="14">
        <f>Table1[[#This Row],[Date Ended Conversion]]+Table1[[#This Row],[Date Ended Conversion]]</f>
        <v>82964.121203703704</v>
      </c>
      <c r="T2222" s="14">
        <f t="shared" si="69"/>
        <v>41482.060601851852</v>
      </c>
    </row>
    <row r="2223" spans="1:20" ht="72" hidden="1" x14ac:dyDescent="0.6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>(Table1[[#This Row],[pledged]]/Table1[[#This Row],[goal]])*100</f>
        <v>108.11999999999999</v>
      </c>
      <c r="P2223" s="9">
        <f>Table1[[#This Row],[pledged]]/Table1[[#This Row],[backers_count]]</f>
        <v>37.197247706422019</v>
      </c>
      <c r="Q2223" s="4" t="str">
        <f>MID(Table1[[#This Row],[Category and Sub-Category]],SEARCH("/", N2223) +1, 20)</f>
        <v>tabletop games</v>
      </c>
      <c r="R2223" s="4" t="str">
        <f t="shared" si="68"/>
        <v>games</v>
      </c>
      <c r="S2223" s="14">
        <f>Table1[[#This Row],[Date Ended Conversion]]+Table1[[#This Row],[Date Ended Conversion]]</f>
        <v>84966</v>
      </c>
      <c r="T2223" s="14">
        <f t="shared" si="69"/>
        <v>42483</v>
      </c>
    </row>
    <row r="2224" spans="1:20" ht="72" hidden="1" x14ac:dyDescent="0.6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>(Table1[[#This Row],[pledged]]/Table1[[#This Row],[goal]])*100</f>
        <v>162.6</v>
      </c>
      <c r="P2224" s="9">
        <f>Table1[[#This Row],[pledged]]/Table1[[#This Row],[backers_count]]</f>
        <v>27.1</v>
      </c>
      <c r="Q2224" s="4" t="str">
        <f>MID(Table1[[#This Row],[Category and Sub-Category]],SEARCH("/", N2224) +1, 20)</f>
        <v>tabletop games</v>
      </c>
      <c r="R2224" s="4" t="str">
        <f t="shared" si="68"/>
        <v>games</v>
      </c>
      <c r="S2224" s="14">
        <f>Table1[[#This Row],[Date Ended Conversion]]+Table1[[#This Row],[Date Ended Conversion]]</f>
        <v>81873.575162037043</v>
      </c>
      <c r="T2224" s="14">
        <f t="shared" si="69"/>
        <v>40936.787581018521</v>
      </c>
    </row>
    <row r="2225" spans="1:20" ht="72" hidden="1" x14ac:dyDescent="0.6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>(Table1[[#This Row],[pledged]]/Table1[[#This Row],[goal]])*100</f>
        <v>105.80000000000001</v>
      </c>
      <c r="P2225" s="9">
        <f>Table1[[#This Row],[pledged]]/Table1[[#This Row],[backers_count]]</f>
        <v>206.31</v>
      </c>
      <c r="Q2225" s="4" t="str">
        <f>MID(Table1[[#This Row],[Category and Sub-Category]],SEARCH("/", N2225) +1, 20)</f>
        <v>tabletop games</v>
      </c>
      <c r="R2225" s="4" t="str">
        <f t="shared" si="68"/>
        <v>games</v>
      </c>
      <c r="S2225" s="14">
        <f>Table1[[#This Row],[Date Ended Conversion]]+Table1[[#This Row],[Date Ended Conversion]]</f>
        <v>84365.281666666677</v>
      </c>
      <c r="T2225" s="14">
        <f t="shared" si="69"/>
        <v>42182.640833333338</v>
      </c>
    </row>
    <row r="2226" spans="1:20" ht="72" hidden="1" x14ac:dyDescent="0.6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>(Table1[[#This Row],[pledged]]/Table1[[#This Row],[goal]])*100</f>
        <v>243.15000000000003</v>
      </c>
      <c r="P2226" s="9">
        <f>Table1[[#This Row],[pledged]]/Table1[[#This Row],[backers_count]]</f>
        <v>82.145270270270274</v>
      </c>
      <c r="Q2226" s="4" t="str">
        <f>MID(Table1[[#This Row],[Category and Sub-Category]],SEARCH("/", N2226) +1, 20)</f>
        <v>tabletop games</v>
      </c>
      <c r="R2226" s="4" t="str">
        <f t="shared" si="68"/>
        <v>games</v>
      </c>
      <c r="S2226" s="14">
        <f>Table1[[#This Row],[Date Ended Conversion]]+Table1[[#This Row],[Date Ended Conversion]]</f>
        <v>85345.583333333343</v>
      </c>
      <c r="T2226" s="14">
        <f t="shared" si="69"/>
        <v>42672.791666666672</v>
      </c>
    </row>
    <row r="2227" spans="1:20" ht="72" hidden="1" x14ac:dyDescent="0.6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>(Table1[[#This Row],[pledged]]/Table1[[#This Row],[goal]])*100</f>
        <v>944.83338095238094</v>
      </c>
      <c r="P2227" s="9">
        <f>Table1[[#This Row],[pledged]]/Table1[[#This Row],[backers_count]]</f>
        <v>164.79651993355483</v>
      </c>
      <c r="Q2227" s="4" t="str">
        <f>MID(Table1[[#This Row],[Category and Sub-Category]],SEARCH("/", N2227) +1, 20)</f>
        <v>tabletop games</v>
      </c>
      <c r="R2227" s="4" t="str">
        <f t="shared" si="68"/>
        <v>games</v>
      </c>
      <c r="S2227" s="14">
        <f>Table1[[#This Row],[Date Ended Conversion]]+Table1[[#This Row],[Date Ended Conversion]]</f>
        <v>83807.583680555559</v>
      </c>
      <c r="T2227" s="14">
        <f t="shared" si="69"/>
        <v>41903.79184027778</v>
      </c>
    </row>
    <row r="2228" spans="1:20" ht="72" hidden="1" x14ac:dyDescent="0.6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>(Table1[[#This Row],[pledged]]/Table1[[#This Row],[goal]])*100</f>
        <v>108.46283333333334</v>
      </c>
      <c r="P2228" s="9">
        <f>Table1[[#This Row],[pledged]]/Table1[[#This Row],[backers_count]]</f>
        <v>60.820280373831778</v>
      </c>
      <c r="Q2228" s="4" t="str">
        <f>MID(Table1[[#This Row],[Category and Sub-Category]],SEARCH("/", N2228) +1, 20)</f>
        <v>tabletop games</v>
      </c>
      <c r="R2228" s="4" t="str">
        <f t="shared" si="68"/>
        <v>games</v>
      </c>
      <c r="S2228" s="14">
        <f>Table1[[#This Row],[Date Ended Conversion]]+Table1[[#This Row],[Date Ended Conversion]]</f>
        <v>84824.415277777778</v>
      </c>
      <c r="T2228" s="14">
        <f t="shared" si="69"/>
        <v>42412.207638888889</v>
      </c>
    </row>
    <row r="2229" spans="1:20" ht="72" hidden="1" x14ac:dyDescent="0.6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>(Table1[[#This Row],[pledged]]/Table1[[#This Row],[goal]])*100</f>
        <v>157.37692307692308</v>
      </c>
      <c r="P2229" s="9">
        <f>Table1[[#This Row],[pledged]]/Table1[[#This Row],[backers_count]]</f>
        <v>67.970099667774093</v>
      </c>
      <c r="Q2229" s="4" t="str">
        <f>MID(Table1[[#This Row],[Category and Sub-Category]],SEARCH("/", N2229) +1, 20)</f>
        <v>tabletop games</v>
      </c>
      <c r="R2229" s="4" t="str">
        <f t="shared" si="68"/>
        <v>games</v>
      </c>
      <c r="S2229" s="14">
        <f>Table1[[#This Row],[Date Ended Conversion]]+Table1[[#This Row],[Date Ended Conversion]]</f>
        <v>83183.69803240741</v>
      </c>
      <c r="T2229" s="14">
        <f t="shared" si="69"/>
        <v>41591.849016203705</v>
      </c>
    </row>
    <row r="2230" spans="1:20" ht="72" hidden="1" x14ac:dyDescent="0.6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>(Table1[[#This Row],[pledged]]/Table1[[#This Row],[goal]])*100</f>
        <v>1174.49</v>
      </c>
      <c r="P2230" s="9">
        <f>Table1[[#This Row],[pledged]]/Table1[[#This Row],[backers_count]]</f>
        <v>81.561805555555551</v>
      </c>
      <c r="Q2230" s="4" t="str">
        <f>MID(Table1[[#This Row],[Category and Sub-Category]],SEARCH("/", N2230) +1, 20)</f>
        <v>tabletop games</v>
      </c>
      <c r="R2230" s="4" t="str">
        <f t="shared" si="68"/>
        <v>games</v>
      </c>
      <c r="S2230" s="14">
        <f>Table1[[#This Row],[Date Ended Conversion]]+Table1[[#This Row],[Date Ended Conversion]]</f>
        <v>84464.556388888886</v>
      </c>
      <c r="T2230" s="14">
        <f t="shared" si="69"/>
        <v>42232.278194444443</v>
      </c>
    </row>
    <row r="2231" spans="1:20" ht="72" hidden="1" x14ac:dyDescent="0.6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>(Table1[[#This Row],[pledged]]/Table1[[#This Row],[goal]])*100</f>
        <v>171.04755366949576</v>
      </c>
      <c r="P2231" s="9">
        <f>Table1[[#This Row],[pledged]]/Table1[[#This Row],[backers_count]]</f>
        <v>25.42547309833024</v>
      </c>
      <c r="Q2231" s="4" t="str">
        <f>MID(Table1[[#This Row],[Category and Sub-Category]],SEARCH("/", N2231) +1, 20)</f>
        <v>tabletop games</v>
      </c>
      <c r="R2231" s="4" t="str">
        <f t="shared" si="68"/>
        <v>games</v>
      </c>
      <c r="S2231" s="14">
        <f>Table1[[#This Row],[Date Ended Conversion]]+Table1[[#This Row],[Date Ended Conversion]]</f>
        <v>83040.333333333328</v>
      </c>
      <c r="T2231" s="14">
        <f t="shared" si="69"/>
        <v>41520.166666666664</v>
      </c>
    </row>
    <row r="2232" spans="1:20" ht="72" hidden="1" x14ac:dyDescent="0.6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>(Table1[[#This Row],[pledged]]/Table1[[#This Row],[goal]])*100</f>
        <v>125.95294117647057</v>
      </c>
      <c r="P2232" s="9">
        <f>Table1[[#This Row],[pledged]]/Table1[[#This Row],[backers_count]]</f>
        <v>21.497991967871485</v>
      </c>
      <c r="Q2232" s="4" t="str">
        <f>MID(Table1[[#This Row],[Category and Sub-Category]],SEARCH("/", N2232) +1, 20)</f>
        <v>tabletop games</v>
      </c>
      <c r="R2232" s="4" t="str">
        <f t="shared" si="68"/>
        <v>games</v>
      </c>
      <c r="S2232" s="14">
        <f>Table1[[#This Row],[Date Ended Conversion]]+Table1[[#This Row],[Date Ended Conversion]]</f>
        <v>83509.762199074074</v>
      </c>
      <c r="T2232" s="14">
        <f t="shared" si="69"/>
        <v>41754.881099537037</v>
      </c>
    </row>
    <row r="2233" spans="1:20" ht="72" hidden="1" x14ac:dyDescent="0.6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>(Table1[[#This Row],[pledged]]/Table1[[#This Row],[goal]])*100</f>
        <v>1212.1296000000002</v>
      </c>
      <c r="P2233" s="9">
        <f>Table1[[#This Row],[pledged]]/Table1[[#This Row],[backers_count]]</f>
        <v>27.226630727762803</v>
      </c>
      <c r="Q2233" s="4" t="str">
        <f>MID(Table1[[#This Row],[Category and Sub-Category]],SEARCH("/", N2233) +1, 20)</f>
        <v>tabletop games</v>
      </c>
      <c r="R2233" s="4" t="str">
        <f t="shared" si="68"/>
        <v>games</v>
      </c>
      <c r="S2233" s="14">
        <f>Table1[[#This Row],[Date Ended Conversion]]+Table1[[#This Row],[Date Ended Conversion]]</f>
        <v>82900.416666666672</v>
      </c>
      <c r="T2233" s="14">
        <f t="shared" si="69"/>
        <v>41450.208333333336</v>
      </c>
    </row>
    <row r="2234" spans="1:20" ht="72" hidden="1" x14ac:dyDescent="0.6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>(Table1[[#This Row],[pledged]]/Table1[[#This Row],[goal]])*100</f>
        <v>495.8</v>
      </c>
      <c r="P2234" s="9">
        <f>Table1[[#This Row],[pledged]]/Table1[[#This Row],[backers_count]]</f>
        <v>25.091093117408906</v>
      </c>
      <c r="Q2234" s="4" t="str">
        <f>MID(Table1[[#This Row],[Category and Sub-Category]],SEARCH("/", N2234) +1, 20)</f>
        <v>tabletop games</v>
      </c>
      <c r="R2234" s="4" t="str">
        <f t="shared" si="68"/>
        <v>games</v>
      </c>
      <c r="S2234" s="14">
        <f>Table1[[#This Row],[Date Ended Conversion]]+Table1[[#This Row],[Date Ended Conversion]]</f>
        <v>83678.25</v>
      </c>
      <c r="T2234" s="14">
        <f t="shared" si="69"/>
        <v>41839.125</v>
      </c>
    </row>
    <row r="2235" spans="1:20" ht="72" hidden="1" x14ac:dyDescent="0.6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>(Table1[[#This Row],[pledged]]/Table1[[#This Row],[goal]])*100</f>
        <v>332.03999999999996</v>
      </c>
      <c r="P2235" s="9">
        <f>Table1[[#This Row],[pledged]]/Table1[[#This Row],[backers_count]]</f>
        <v>21.230179028132991</v>
      </c>
      <c r="Q2235" s="4" t="str">
        <f>MID(Table1[[#This Row],[Category and Sub-Category]],SEARCH("/", N2235) +1, 20)</f>
        <v>tabletop games</v>
      </c>
      <c r="R2235" s="4" t="str">
        <f t="shared" si="68"/>
        <v>games</v>
      </c>
      <c r="S2235" s="14">
        <f>Table1[[#This Row],[Date Ended Conversion]]+Table1[[#This Row],[Date Ended Conversion]]</f>
        <v>84704</v>
      </c>
      <c r="T2235" s="14">
        <f t="shared" si="69"/>
        <v>42352</v>
      </c>
    </row>
    <row r="2236" spans="1:20" ht="72" hidden="1" x14ac:dyDescent="0.6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>(Table1[[#This Row],[pledged]]/Table1[[#This Row],[goal]])*100</f>
        <v>1165</v>
      </c>
      <c r="P2236" s="9">
        <f>Table1[[#This Row],[pledged]]/Table1[[#This Row],[backers_count]]</f>
        <v>41.607142857142854</v>
      </c>
      <c r="Q2236" s="4" t="str">
        <f>MID(Table1[[#This Row],[Category and Sub-Category]],SEARCH("/", N2236) +1, 20)</f>
        <v>tabletop games</v>
      </c>
      <c r="R2236" s="4" t="str">
        <f t="shared" si="68"/>
        <v>games</v>
      </c>
      <c r="S2236" s="14">
        <f>Table1[[#This Row],[Date Ended Conversion]]+Table1[[#This Row],[Date Ended Conversion]]</f>
        <v>85481.649236111116</v>
      </c>
      <c r="T2236" s="14">
        <f t="shared" si="69"/>
        <v>42740.824618055558</v>
      </c>
    </row>
    <row r="2237" spans="1:20" ht="54" hidden="1" x14ac:dyDescent="0.6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>(Table1[[#This Row],[pledged]]/Table1[[#This Row],[goal]])*100</f>
        <v>153.3153846153846</v>
      </c>
      <c r="P2237" s="9">
        <f>Table1[[#This Row],[pledged]]/Table1[[#This Row],[backers_count]]</f>
        <v>135.58503401360545</v>
      </c>
      <c r="Q2237" s="4" t="str">
        <f>MID(Table1[[#This Row],[Category and Sub-Category]],SEARCH("/", N2237) +1, 20)</f>
        <v>tabletop games</v>
      </c>
      <c r="R2237" s="4" t="str">
        <f t="shared" si="68"/>
        <v>games</v>
      </c>
      <c r="S2237" s="14">
        <f>Table1[[#This Row],[Date Ended Conversion]]+Table1[[#This Row],[Date Ended Conversion]]</f>
        <v>84183.960902777791</v>
      </c>
      <c r="T2237" s="14">
        <f t="shared" si="69"/>
        <v>42091.980451388896</v>
      </c>
    </row>
    <row r="2238" spans="1:20" ht="54" hidden="1" x14ac:dyDescent="0.6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>(Table1[[#This Row],[pledged]]/Table1[[#This Row],[goal]])*100</f>
        <v>537.10714285714289</v>
      </c>
      <c r="P2238" s="9">
        <f>Table1[[#This Row],[pledged]]/Table1[[#This Row],[backers_count]]</f>
        <v>22.116176470588236</v>
      </c>
      <c r="Q2238" s="4" t="str">
        <f>MID(Table1[[#This Row],[Category and Sub-Category]],SEARCH("/", N2238) +1, 20)</f>
        <v>tabletop games</v>
      </c>
      <c r="R2238" s="4" t="str">
        <f t="shared" si="68"/>
        <v>games</v>
      </c>
      <c r="S2238" s="14">
        <f>Table1[[#This Row],[Date Ended Conversion]]+Table1[[#This Row],[Date Ended Conversion]]</f>
        <v>84803.234328703693</v>
      </c>
      <c r="T2238" s="14">
        <f t="shared" si="69"/>
        <v>42401.617164351846</v>
      </c>
    </row>
    <row r="2239" spans="1:20" ht="72" hidden="1" x14ac:dyDescent="0.6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>(Table1[[#This Row],[pledged]]/Table1[[#This Row],[goal]])*100</f>
        <v>352.92777777777775</v>
      </c>
      <c r="P2239" s="9">
        <f>Table1[[#This Row],[pledged]]/Table1[[#This Row],[backers_count]]</f>
        <v>64.625635808748726</v>
      </c>
      <c r="Q2239" s="4" t="str">
        <f>MID(Table1[[#This Row],[Category and Sub-Category]],SEARCH("/", N2239) +1, 20)</f>
        <v>tabletop games</v>
      </c>
      <c r="R2239" s="4" t="str">
        <f t="shared" si="68"/>
        <v>games</v>
      </c>
      <c r="S2239" s="14">
        <f>Table1[[#This Row],[Date Ended Conversion]]+Table1[[#This Row],[Date Ended Conversion]]</f>
        <v>83910.665277777778</v>
      </c>
      <c r="T2239" s="14">
        <f t="shared" si="69"/>
        <v>41955.332638888889</v>
      </c>
    </row>
    <row r="2240" spans="1:20" ht="54" hidden="1" x14ac:dyDescent="0.6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>(Table1[[#This Row],[pledged]]/Table1[[#This Row],[goal]])*100</f>
        <v>137.4</v>
      </c>
      <c r="P2240" s="9">
        <f>Table1[[#This Row],[pledged]]/Table1[[#This Row],[backers_count]]</f>
        <v>69.569620253164558</v>
      </c>
      <c r="Q2240" s="4" t="str">
        <f>MID(Table1[[#This Row],[Category and Sub-Category]],SEARCH("/", N2240) +1, 20)</f>
        <v>tabletop games</v>
      </c>
      <c r="R2240" s="4" t="str">
        <f t="shared" si="68"/>
        <v>games</v>
      </c>
      <c r="S2240" s="14">
        <f>Table1[[#This Row],[Date Ended Conversion]]+Table1[[#This Row],[Date Ended Conversion]]</f>
        <v>85609.243425925932</v>
      </c>
      <c r="T2240" s="14">
        <f t="shared" si="69"/>
        <v>42804.621712962966</v>
      </c>
    </row>
    <row r="2241" spans="1:20" ht="54" hidden="1" x14ac:dyDescent="0.6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>(Table1[[#This Row],[pledged]]/Table1[[#This Row],[goal]])*100</f>
        <v>128.02668</v>
      </c>
      <c r="P2241" s="9">
        <f>Table1[[#This Row],[pledged]]/Table1[[#This Row],[backers_count]]</f>
        <v>75.133028169014082</v>
      </c>
      <c r="Q2241" s="4" t="str">
        <f>MID(Table1[[#This Row],[Category and Sub-Category]],SEARCH("/", N2241) +1, 20)</f>
        <v>tabletop games</v>
      </c>
      <c r="R2241" s="4" t="str">
        <f t="shared" si="68"/>
        <v>games</v>
      </c>
      <c r="S2241" s="14">
        <f>Table1[[#This Row],[Date Ended Conversion]]+Table1[[#This Row],[Date Ended Conversion]]</f>
        <v>83218.336111111115</v>
      </c>
      <c r="T2241" s="14">
        <f t="shared" si="69"/>
        <v>41609.168055555558</v>
      </c>
    </row>
    <row r="2242" spans="1:20" ht="72" hidden="1" x14ac:dyDescent="0.6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>(Table1[[#This Row],[pledged]]/Table1[[#This Row],[goal]])*100</f>
        <v>270.68</v>
      </c>
      <c r="P2242" s="9">
        <f>Table1[[#This Row],[pledged]]/Table1[[#This Row],[backers_count]]</f>
        <v>140.97916666666666</v>
      </c>
      <c r="Q2242" s="4" t="str">
        <f>MID(Table1[[#This Row],[Category and Sub-Category]],SEARCH("/", N2242) +1, 20)</f>
        <v>tabletop games</v>
      </c>
      <c r="R2242" s="4" t="str">
        <f t="shared" ref="R2242:R2305" si="70">LEFT(N2242,FIND("/",N2242,1)-1)</f>
        <v>games</v>
      </c>
      <c r="S2242" s="14">
        <f>Table1[[#This Row],[Date Ended Conversion]]+Table1[[#This Row],[Date Ended Conversion]]</f>
        <v>84965.651481481473</v>
      </c>
      <c r="T2242" s="14">
        <f t="shared" ref="T2242:T2305" si="71">(((I2242/60)/60)/24)+DATE(1970,1,1)</f>
        <v>42482.825740740736</v>
      </c>
    </row>
    <row r="2243" spans="1:20" ht="72" hidden="1" x14ac:dyDescent="0.6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>(Table1[[#This Row],[pledged]]/Table1[[#This Row],[goal]])*100</f>
        <v>806.4</v>
      </c>
      <c r="P2243" s="9">
        <f>Table1[[#This Row],[pledged]]/Table1[[#This Row],[backers_count]]</f>
        <v>49.472392638036808</v>
      </c>
      <c r="Q2243" s="4" t="str">
        <f>MID(Table1[[#This Row],[Category and Sub-Category]],SEARCH("/", N2243) +1, 20)</f>
        <v>tabletop games</v>
      </c>
      <c r="R2243" s="4" t="str">
        <f t="shared" si="70"/>
        <v>games</v>
      </c>
      <c r="S2243" s="14">
        <f>Table1[[#This Row],[Date Ended Conversion]]+Table1[[#This Row],[Date Ended Conversion]]</f>
        <v>85593.655092592584</v>
      </c>
      <c r="T2243" s="14">
        <f t="shared" si="71"/>
        <v>42796.827546296292</v>
      </c>
    </row>
    <row r="2244" spans="1:20" ht="54" hidden="1" x14ac:dyDescent="0.6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>(Table1[[#This Row],[pledged]]/Table1[[#This Row],[goal]])*100</f>
        <v>1360.0976000000001</v>
      </c>
      <c r="P2244" s="9">
        <f>Table1[[#This Row],[pledged]]/Table1[[#This Row],[backers_count]]</f>
        <v>53.865251485148519</v>
      </c>
      <c r="Q2244" s="4" t="str">
        <f>MID(Table1[[#This Row],[Category and Sub-Category]],SEARCH("/", N2244) +1, 20)</f>
        <v>tabletop games</v>
      </c>
      <c r="R2244" s="4" t="str">
        <f t="shared" si="70"/>
        <v>games</v>
      </c>
      <c r="S2244" s="14">
        <f>Table1[[#This Row],[Date Ended Conversion]]+Table1[[#This Row],[Date Ended Conversion]]</f>
        <v>83210.252777777772</v>
      </c>
      <c r="T2244" s="14">
        <f t="shared" si="71"/>
        <v>41605.126388888886</v>
      </c>
    </row>
    <row r="2245" spans="1:20" ht="90" hidden="1" x14ac:dyDescent="0.6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>(Table1[[#This Row],[pledged]]/Table1[[#This Row],[goal]])*100</f>
        <v>930250</v>
      </c>
      <c r="P2245" s="9">
        <f>Table1[[#This Row],[pledged]]/Table1[[#This Row],[backers_count]]</f>
        <v>4.5712530712530715</v>
      </c>
      <c r="Q2245" s="4" t="str">
        <f>MID(Table1[[#This Row],[Category and Sub-Category]],SEARCH("/", N2245) +1, 20)</f>
        <v>tabletop games</v>
      </c>
      <c r="R2245" s="4" t="str">
        <f t="shared" si="70"/>
        <v>games</v>
      </c>
      <c r="S2245" s="14">
        <f>Table1[[#This Row],[Date Ended Conversion]]+Table1[[#This Row],[Date Ended Conversion]]</f>
        <v>85614.25</v>
      </c>
      <c r="T2245" s="14">
        <f t="shared" si="71"/>
        <v>42807.125</v>
      </c>
    </row>
    <row r="2246" spans="1:20" ht="72" hidden="1" x14ac:dyDescent="0.6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>(Table1[[#This Row],[pledged]]/Table1[[#This Row],[goal]])*100</f>
        <v>377.02</v>
      </c>
      <c r="P2246" s="9">
        <f>Table1[[#This Row],[pledged]]/Table1[[#This Row],[backers_count]]</f>
        <v>65.00344827586207</v>
      </c>
      <c r="Q2246" s="4" t="str">
        <f>MID(Table1[[#This Row],[Category and Sub-Category]],SEARCH("/", N2246) +1, 20)</f>
        <v>tabletop games</v>
      </c>
      <c r="R2246" s="4" t="str">
        <f t="shared" si="70"/>
        <v>games</v>
      </c>
      <c r="S2246" s="14">
        <f>Table1[[#This Row],[Date Ended Conversion]]+Table1[[#This Row],[Date Ended Conversion]]</f>
        <v>85319.708333333343</v>
      </c>
      <c r="T2246" s="14">
        <f t="shared" si="71"/>
        <v>42659.854166666672</v>
      </c>
    </row>
    <row r="2247" spans="1:20" ht="72" hidden="1" x14ac:dyDescent="0.6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>(Table1[[#This Row],[pledged]]/Table1[[#This Row],[goal]])*100</f>
        <v>2647.0250000000001</v>
      </c>
      <c r="P2247" s="9">
        <f>Table1[[#This Row],[pledged]]/Table1[[#This Row],[backers_count]]</f>
        <v>53.475252525252522</v>
      </c>
      <c r="Q2247" s="4" t="str">
        <f>MID(Table1[[#This Row],[Category and Sub-Category]],SEARCH("/", N2247) +1, 20)</f>
        <v>tabletop games</v>
      </c>
      <c r="R2247" s="4" t="str">
        <f t="shared" si="70"/>
        <v>games</v>
      </c>
      <c r="S2247" s="14">
        <f>Table1[[#This Row],[Date Ended Conversion]]+Table1[[#This Row],[Date Ended Conversion]]</f>
        <v>83383.5</v>
      </c>
      <c r="T2247" s="14">
        <f t="shared" si="71"/>
        <v>41691.75</v>
      </c>
    </row>
    <row r="2248" spans="1:20" ht="72" hidden="1" x14ac:dyDescent="0.6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>(Table1[[#This Row],[pledged]]/Table1[[#This Row],[goal]])*100</f>
        <v>100.12</v>
      </c>
      <c r="P2248" s="9">
        <f>Table1[[#This Row],[pledged]]/Table1[[#This Row],[backers_count]]</f>
        <v>43.912280701754383</v>
      </c>
      <c r="Q2248" s="4" t="str">
        <f>MID(Table1[[#This Row],[Category and Sub-Category]],SEARCH("/", N2248) +1, 20)</f>
        <v>tabletop games</v>
      </c>
      <c r="R2248" s="4" t="str">
        <f t="shared" si="70"/>
        <v>games</v>
      </c>
      <c r="S2248" s="14">
        <f>Table1[[#This Row],[Date Ended Conversion]]+Table1[[#This Row],[Date Ended Conversion]]</f>
        <v>84503.58356481482</v>
      </c>
      <c r="T2248" s="14">
        <f t="shared" si="71"/>
        <v>42251.79178240741</v>
      </c>
    </row>
    <row r="2249" spans="1:20" ht="54" hidden="1" x14ac:dyDescent="0.6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>(Table1[[#This Row],[pledged]]/Table1[[#This Row],[goal]])*100</f>
        <v>104.45405405405405</v>
      </c>
      <c r="P2249" s="9">
        <f>Table1[[#This Row],[pledged]]/Table1[[#This Row],[backers_count]]</f>
        <v>50.852631578947367</v>
      </c>
      <c r="Q2249" s="4" t="str">
        <f>MID(Table1[[#This Row],[Category and Sub-Category]],SEARCH("/", N2249) +1, 20)</f>
        <v>tabletop games</v>
      </c>
      <c r="R2249" s="4" t="str">
        <f t="shared" si="70"/>
        <v>games</v>
      </c>
      <c r="S2249" s="14">
        <f>Table1[[#This Row],[Date Ended Conversion]]+Table1[[#This Row],[Date Ended Conversion]]</f>
        <v>84429.332523148158</v>
      </c>
      <c r="T2249" s="14">
        <f t="shared" si="71"/>
        <v>42214.666261574079</v>
      </c>
    </row>
    <row r="2250" spans="1:20" ht="72" hidden="1" x14ac:dyDescent="0.6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>(Table1[[#This Row],[pledged]]/Table1[[#This Row],[goal]])*100</f>
        <v>107.21428571428571</v>
      </c>
      <c r="P2250" s="9">
        <f>Table1[[#This Row],[pledged]]/Table1[[#This Row],[backers_count]]</f>
        <v>58.6328125</v>
      </c>
      <c r="Q2250" s="4" t="str">
        <f>MID(Table1[[#This Row],[Category and Sub-Category]],SEARCH("/", N2250) +1, 20)</f>
        <v>tabletop games</v>
      </c>
      <c r="R2250" s="4" t="str">
        <f t="shared" si="70"/>
        <v>games</v>
      </c>
      <c r="S2250" s="14">
        <f>Table1[[#This Row],[Date Ended Conversion]]+Table1[[#This Row],[Date Ended Conversion]]</f>
        <v>85437.751805555556</v>
      </c>
      <c r="T2250" s="14">
        <f t="shared" si="71"/>
        <v>42718.875902777778</v>
      </c>
    </row>
    <row r="2251" spans="1:20" ht="54" hidden="1" x14ac:dyDescent="0.6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>(Table1[[#This Row],[pledged]]/Table1[[#This Row],[goal]])*100</f>
        <v>168.77142857142857</v>
      </c>
      <c r="P2251" s="9">
        <f>Table1[[#This Row],[pledged]]/Table1[[#This Row],[backers_count]]</f>
        <v>32.81666666666667</v>
      </c>
      <c r="Q2251" s="4" t="str">
        <f>MID(Table1[[#This Row],[Category and Sub-Category]],SEARCH("/", N2251) +1, 20)</f>
        <v>tabletop games</v>
      </c>
      <c r="R2251" s="4" t="str">
        <f t="shared" si="70"/>
        <v>games</v>
      </c>
      <c r="S2251" s="14">
        <f>Table1[[#This Row],[Date Ended Conversion]]+Table1[[#This Row],[Date Ended Conversion]]</f>
        <v>82733.323263888888</v>
      </c>
      <c r="T2251" s="14">
        <f t="shared" si="71"/>
        <v>41366.661631944444</v>
      </c>
    </row>
    <row r="2252" spans="1:20" ht="72" hidden="1" x14ac:dyDescent="0.6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>(Table1[[#This Row],[pledged]]/Table1[[#This Row],[goal]])*100</f>
        <v>975.11200000000008</v>
      </c>
      <c r="P2252" s="9">
        <f>Table1[[#This Row],[pledged]]/Table1[[#This Row],[backers_count]]</f>
        <v>426.93169877408059</v>
      </c>
      <c r="Q2252" s="4" t="str">
        <f>MID(Table1[[#This Row],[Category and Sub-Category]],SEARCH("/", N2252) +1, 20)</f>
        <v>tabletop games</v>
      </c>
      <c r="R2252" s="4" t="str">
        <f t="shared" si="70"/>
        <v>games</v>
      </c>
      <c r="S2252" s="14">
        <f>Table1[[#This Row],[Date Ended Conversion]]+Table1[[#This Row],[Date Ended Conversion]]</f>
        <v>85414.094282407401</v>
      </c>
      <c r="T2252" s="14">
        <f t="shared" si="71"/>
        <v>42707.0471412037</v>
      </c>
    </row>
    <row r="2253" spans="1:20" ht="72" hidden="1" x14ac:dyDescent="0.6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>(Table1[[#This Row],[pledged]]/Table1[[#This Row],[goal]])*100</f>
        <v>134.44929411764704</v>
      </c>
      <c r="P2253" s="9">
        <f>Table1[[#This Row],[pledged]]/Table1[[#This Row],[backers_count]]</f>
        <v>23.808729166666669</v>
      </c>
      <c r="Q2253" s="4" t="str">
        <f>MID(Table1[[#This Row],[Category and Sub-Category]],SEARCH("/", N2253) +1, 20)</f>
        <v>tabletop games</v>
      </c>
      <c r="R2253" s="4" t="str">
        <f t="shared" si="70"/>
        <v>games</v>
      </c>
      <c r="S2253" s="14">
        <f>Table1[[#This Row],[Date Ended Conversion]]+Table1[[#This Row],[Date Ended Conversion]]</f>
        <v>83734.69159722222</v>
      </c>
      <c r="T2253" s="14">
        <f t="shared" si="71"/>
        <v>41867.34579861111</v>
      </c>
    </row>
    <row r="2254" spans="1:20" ht="72" hidden="1" x14ac:dyDescent="0.6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>(Table1[[#This Row],[pledged]]/Table1[[#This Row],[goal]])*100</f>
        <v>272.27777777777777</v>
      </c>
      <c r="P2254" s="9">
        <f>Table1[[#This Row],[pledged]]/Table1[[#This Row],[backers_count]]</f>
        <v>98.413654618473899</v>
      </c>
      <c r="Q2254" s="4" t="str">
        <f>MID(Table1[[#This Row],[Category and Sub-Category]],SEARCH("/", N2254) +1, 20)</f>
        <v>tabletop games</v>
      </c>
      <c r="R2254" s="4" t="str">
        <f t="shared" si="70"/>
        <v>games</v>
      </c>
      <c r="S2254" s="14">
        <f>Table1[[#This Row],[Date Ended Conversion]]+Table1[[#This Row],[Date Ended Conversion]]</f>
        <v>85176.655972222215</v>
      </c>
      <c r="T2254" s="14">
        <f t="shared" si="71"/>
        <v>42588.327986111108</v>
      </c>
    </row>
    <row r="2255" spans="1:20" ht="72" hidden="1" x14ac:dyDescent="0.6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>(Table1[[#This Row],[pledged]]/Table1[[#This Row],[goal]])*100</f>
        <v>112.6875</v>
      </c>
      <c r="P2255" s="9">
        <f>Table1[[#This Row],[pledged]]/Table1[[#This Row],[backers_count]]</f>
        <v>107.32142857142857</v>
      </c>
      <c r="Q2255" s="4" t="str">
        <f>MID(Table1[[#This Row],[Category and Sub-Category]],SEARCH("/", N2255) +1, 20)</f>
        <v>tabletop games</v>
      </c>
      <c r="R2255" s="4" t="str">
        <f t="shared" si="70"/>
        <v>games</v>
      </c>
      <c r="S2255" s="14">
        <f>Table1[[#This Row],[Date Ended Conversion]]+Table1[[#This Row],[Date Ended Conversion]]</f>
        <v>84653.345995370371</v>
      </c>
      <c r="T2255" s="14">
        <f t="shared" si="71"/>
        <v>42326.672997685186</v>
      </c>
    </row>
    <row r="2256" spans="1:20" ht="54" hidden="1" x14ac:dyDescent="0.6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>(Table1[[#This Row],[pledged]]/Table1[[#This Row],[goal]])*100</f>
        <v>459.8</v>
      </c>
      <c r="P2256" s="9">
        <f>Table1[[#This Row],[pledged]]/Table1[[#This Row],[backers_count]]</f>
        <v>11.67005076142132</v>
      </c>
      <c r="Q2256" s="4" t="str">
        <f>MID(Table1[[#This Row],[Category and Sub-Category]],SEARCH("/", N2256) +1, 20)</f>
        <v>tabletop games</v>
      </c>
      <c r="R2256" s="4" t="str">
        <f t="shared" si="70"/>
        <v>games</v>
      </c>
      <c r="S2256" s="14">
        <f>Table1[[#This Row],[Date Ended Conversion]]+Table1[[#This Row],[Date Ended Conversion]]</f>
        <v>85519.295555555553</v>
      </c>
      <c r="T2256" s="14">
        <f t="shared" si="71"/>
        <v>42759.647777777776</v>
      </c>
    </row>
    <row r="2257" spans="1:20" ht="36" hidden="1" x14ac:dyDescent="0.6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>(Table1[[#This Row],[pledged]]/Table1[[#This Row],[goal]])*100</f>
        <v>286.65822784810126</v>
      </c>
      <c r="P2257" s="9">
        <f>Table1[[#This Row],[pledged]]/Table1[[#This Row],[backers_count]]</f>
        <v>41.782287822878232</v>
      </c>
      <c r="Q2257" s="4" t="str">
        <f>MID(Table1[[#This Row],[Category and Sub-Category]],SEARCH("/", N2257) +1, 20)</f>
        <v>tabletop games</v>
      </c>
      <c r="R2257" s="4" t="str">
        <f t="shared" si="70"/>
        <v>games</v>
      </c>
      <c r="S2257" s="14">
        <f>Table1[[#This Row],[Date Ended Conversion]]+Table1[[#This Row],[Date Ended Conversion]]</f>
        <v>84995.903958333336</v>
      </c>
      <c r="T2257" s="14">
        <f t="shared" si="71"/>
        <v>42497.951979166668</v>
      </c>
    </row>
    <row r="2258" spans="1:20" ht="72" hidden="1" x14ac:dyDescent="0.6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>(Table1[[#This Row],[pledged]]/Table1[[#This Row],[goal]])*100</f>
        <v>222.70833333333334</v>
      </c>
      <c r="P2258" s="9">
        <f>Table1[[#This Row],[pledged]]/Table1[[#This Row],[backers_count]]</f>
        <v>21.38</v>
      </c>
      <c r="Q2258" s="4" t="str">
        <f>MID(Table1[[#This Row],[Category and Sub-Category]],SEARCH("/", N2258) +1, 20)</f>
        <v>tabletop games</v>
      </c>
      <c r="R2258" s="4" t="str">
        <f t="shared" si="70"/>
        <v>games</v>
      </c>
      <c r="S2258" s="14">
        <f>Table1[[#This Row],[Date Ended Conversion]]+Table1[[#This Row],[Date Ended Conversion]]</f>
        <v>85392.903842592583</v>
      </c>
      <c r="T2258" s="14">
        <f t="shared" si="71"/>
        <v>42696.451921296291</v>
      </c>
    </row>
    <row r="2259" spans="1:20" ht="72" hidden="1" x14ac:dyDescent="0.6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>(Table1[[#This Row],[pledged]]/Table1[[#This Row],[goal]])*100</f>
        <v>636.14</v>
      </c>
      <c r="P2259" s="9">
        <f>Table1[[#This Row],[pledged]]/Table1[[#This Row],[backers_count]]</f>
        <v>94.103550295857985</v>
      </c>
      <c r="Q2259" s="4" t="str">
        <f>MID(Table1[[#This Row],[Category and Sub-Category]],SEARCH("/", N2259) +1, 20)</f>
        <v>tabletop games</v>
      </c>
      <c r="R2259" s="4" t="str">
        <f t="shared" si="70"/>
        <v>games</v>
      </c>
      <c r="S2259" s="14">
        <f>Table1[[#This Row],[Date Ended Conversion]]+Table1[[#This Row],[Date Ended Conversion]]</f>
        <v>85081.916666666657</v>
      </c>
      <c r="T2259" s="14">
        <f t="shared" si="71"/>
        <v>42540.958333333328</v>
      </c>
    </row>
    <row r="2260" spans="1:20" ht="54" hidden="1" x14ac:dyDescent="0.6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>(Table1[[#This Row],[pledged]]/Table1[[#This Row],[goal]])*100</f>
        <v>146.5</v>
      </c>
      <c r="P2260" s="9">
        <f>Table1[[#This Row],[pledged]]/Table1[[#This Row],[backers_count]]</f>
        <v>15.721951219512196</v>
      </c>
      <c r="Q2260" s="4" t="str">
        <f>MID(Table1[[#This Row],[Category and Sub-Category]],SEARCH("/", N2260) +1, 20)</f>
        <v>tabletop games</v>
      </c>
      <c r="R2260" s="4" t="str">
        <f t="shared" si="70"/>
        <v>games</v>
      </c>
      <c r="S2260" s="14">
        <f>Table1[[#This Row],[Date Ended Conversion]]+Table1[[#This Row],[Date Ended Conversion]]</f>
        <v>84333.502013888879</v>
      </c>
      <c r="T2260" s="14">
        <f t="shared" si="71"/>
        <v>42166.75100694444</v>
      </c>
    </row>
    <row r="2261" spans="1:20" ht="72" hidden="1" x14ac:dyDescent="0.6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>(Table1[[#This Row],[pledged]]/Table1[[#This Row],[goal]])*100</f>
        <v>1867.1</v>
      </c>
      <c r="P2261" s="9">
        <f>Table1[[#This Row],[pledged]]/Table1[[#This Row],[backers_count]]</f>
        <v>90.635922330097088</v>
      </c>
      <c r="Q2261" s="4" t="str">
        <f>MID(Table1[[#This Row],[Category and Sub-Category]],SEARCH("/", N2261) +1, 20)</f>
        <v>tabletop games</v>
      </c>
      <c r="R2261" s="4" t="str">
        <f t="shared" si="70"/>
        <v>games</v>
      </c>
      <c r="S2261" s="14">
        <f>Table1[[#This Row],[Date Ended Conversion]]+Table1[[#This Row],[Date Ended Conversion]]</f>
        <v>85425.609629629631</v>
      </c>
      <c r="T2261" s="14">
        <f t="shared" si="71"/>
        <v>42712.804814814815</v>
      </c>
    </row>
    <row r="2262" spans="1:20" ht="72" hidden="1" x14ac:dyDescent="0.6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>(Table1[[#This Row],[pledged]]/Table1[[#This Row],[goal]])*100</f>
        <v>326.92</v>
      </c>
      <c r="P2262" s="9">
        <f>Table1[[#This Row],[pledged]]/Table1[[#This Row],[backers_count]]</f>
        <v>97.297619047619051</v>
      </c>
      <c r="Q2262" s="4" t="str">
        <f>MID(Table1[[#This Row],[Category and Sub-Category]],SEARCH("/", N2262) +1, 20)</f>
        <v>tabletop games</v>
      </c>
      <c r="R2262" s="4" t="str">
        <f t="shared" si="70"/>
        <v>games</v>
      </c>
      <c r="S2262" s="14">
        <f>Table1[[#This Row],[Date Ended Conversion]]+Table1[[#This Row],[Date Ended Conversion]]</f>
        <v>83449.950231481489</v>
      </c>
      <c r="T2262" s="14">
        <f t="shared" si="71"/>
        <v>41724.975115740745</v>
      </c>
    </row>
    <row r="2263" spans="1:20" ht="72" hidden="1" x14ac:dyDescent="0.6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>(Table1[[#This Row],[pledged]]/Table1[[#This Row],[goal]])*100</f>
        <v>779.5</v>
      </c>
      <c r="P2263" s="9">
        <f>Table1[[#This Row],[pledged]]/Table1[[#This Row],[backers_count]]</f>
        <v>37.11904761904762</v>
      </c>
      <c r="Q2263" s="4" t="str">
        <f>MID(Table1[[#This Row],[Category and Sub-Category]],SEARCH("/", N2263) +1, 20)</f>
        <v>tabletop games</v>
      </c>
      <c r="R2263" s="4" t="str">
        <f t="shared" si="70"/>
        <v>games</v>
      </c>
      <c r="S2263" s="14">
        <f>Table1[[#This Row],[Date Ended Conversion]]+Table1[[#This Row],[Date Ended Conversion]]</f>
        <v>85561.449537037028</v>
      </c>
      <c r="T2263" s="14">
        <f t="shared" si="71"/>
        <v>42780.724768518514</v>
      </c>
    </row>
    <row r="2264" spans="1:20" ht="54" hidden="1" x14ac:dyDescent="0.6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>(Table1[[#This Row],[pledged]]/Table1[[#This Row],[goal]])*100</f>
        <v>154.15151515151516</v>
      </c>
      <c r="P2264" s="9">
        <f>Table1[[#This Row],[pledged]]/Table1[[#This Row],[backers_count]]</f>
        <v>28.104972375690608</v>
      </c>
      <c r="Q2264" s="4" t="str">
        <f>MID(Table1[[#This Row],[Category and Sub-Category]],SEARCH("/", N2264) +1, 20)</f>
        <v>tabletop games</v>
      </c>
      <c r="R2264" s="4" t="str">
        <f t="shared" si="70"/>
        <v>games</v>
      </c>
      <c r="S2264" s="14">
        <f>Table1[[#This Row],[Date Ended Conversion]]+Table1[[#This Row],[Date Ended Conversion]]</f>
        <v>83922</v>
      </c>
      <c r="T2264" s="14">
        <f t="shared" si="71"/>
        <v>41961</v>
      </c>
    </row>
    <row r="2265" spans="1:20" ht="72" hidden="1" x14ac:dyDescent="0.6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>(Table1[[#This Row],[pledged]]/Table1[[#This Row],[goal]])*100</f>
        <v>115.54666666666667</v>
      </c>
      <c r="P2265" s="9">
        <f>Table1[[#This Row],[pledged]]/Table1[[#This Row],[backers_count]]</f>
        <v>144.43333333333334</v>
      </c>
      <c r="Q2265" s="4" t="str">
        <f>MID(Table1[[#This Row],[Category and Sub-Category]],SEARCH("/", N2265) +1, 20)</f>
        <v>tabletop games</v>
      </c>
      <c r="R2265" s="4" t="str">
        <f t="shared" si="70"/>
        <v>games</v>
      </c>
      <c r="S2265" s="14">
        <f>Table1[[#This Row],[Date Ended Conversion]]+Table1[[#This Row],[Date Ended Conversion]]</f>
        <v>84071.664652777778</v>
      </c>
      <c r="T2265" s="14">
        <f t="shared" si="71"/>
        <v>42035.832326388889</v>
      </c>
    </row>
    <row r="2266" spans="1:20" ht="72" hidden="1" x14ac:dyDescent="0.6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>(Table1[[#This Row],[pledged]]/Table1[[#This Row],[goal]])*100</f>
        <v>180.03333333333333</v>
      </c>
      <c r="P2266" s="9">
        <f>Table1[[#This Row],[pledged]]/Table1[[#This Row],[backers_count]]</f>
        <v>24.274157303370785</v>
      </c>
      <c r="Q2266" s="4" t="str">
        <f>MID(Table1[[#This Row],[Category and Sub-Category]],SEARCH("/", N2266) +1, 20)</f>
        <v>tabletop games</v>
      </c>
      <c r="R2266" s="4" t="str">
        <f t="shared" si="70"/>
        <v>games</v>
      </c>
      <c r="S2266" s="14">
        <f>Table1[[#This Row],[Date Ended Conversion]]+Table1[[#This Row],[Date Ended Conversion]]</f>
        <v>85026.25</v>
      </c>
      <c r="T2266" s="14">
        <f t="shared" si="71"/>
        <v>42513.125</v>
      </c>
    </row>
    <row r="2267" spans="1:20" ht="72" hidden="1" x14ac:dyDescent="0.6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>(Table1[[#This Row],[pledged]]/Table1[[#This Row],[goal]])*100</f>
        <v>298.5</v>
      </c>
      <c r="P2267" s="9">
        <f>Table1[[#This Row],[pledged]]/Table1[[#This Row],[backers_count]]</f>
        <v>35.117647058823529</v>
      </c>
      <c r="Q2267" s="4" t="str">
        <f>MID(Table1[[#This Row],[Category and Sub-Category]],SEARCH("/", N2267) +1, 20)</f>
        <v>tabletop games</v>
      </c>
      <c r="R2267" s="4" t="str">
        <f t="shared" si="70"/>
        <v>games</v>
      </c>
      <c r="S2267" s="14">
        <f>Table1[[#This Row],[Date Ended Conversion]]+Table1[[#This Row],[Date Ended Conversion]]</f>
        <v>85393.706180555557</v>
      </c>
      <c r="T2267" s="14">
        <f t="shared" si="71"/>
        <v>42696.853090277778</v>
      </c>
    </row>
    <row r="2268" spans="1:20" ht="72" hidden="1" x14ac:dyDescent="0.6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>(Table1[[#This Row],[pledged]]/Table1[[#This Row],[goal]])*100</f>
        <v>320.26666666666665</v>
      </c>
      <c r="P2268" s="9">
        <f>Table1[[#This Row],[pledged]]/Table1[[#This Row],[backers_count]]</f>
        <v>24.762886597938145</v>
      </c>
      <c r="Q2268" s="4" t="str">
        <f>MID(Table1[[#This Row],[Category and Sub-Category]],SEARCH("/", N2268) +1, 20)</f>
        <v>tabletop games</v>
      </c>
      <c r="R2268" s="4" t="str">
        <f t="shared" si="70"/>
        <v>games</v>
      </c>
      <c r="S2268" s="14">
        <f>Table1[[#This Row],[Date Ended Conversion]]+Table1[[#This Row],[Date Ended Conversion]]</f>
        <v>84974.166666666657</v>
      </c>
      <c r="T2268" s="14">
        <f t="shared" si="71"/>
        <v>42487.083333333328</v>
      </c>
    </row>
    <row r="2269" spans="1:20" ht="72" hidden="1" x14ac:dyDescent="0.6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>(Table1[[#This Row],[pledged]]/Table1[[#This Row],[goal]])*100</f>
        <v>380.52499999999998</v>
      </c>
      <c r="P2269" s="9">
        <f>Table1[[#This Row],[pledged]]/Table1[[#This Row],[backers_count]]</f>
        <v>188.37871287128712</v>
      </c>
      <c r="Q2269" s="4" t="str">
        <f>MID(Table1[[#This Row],[Category and Sub-Category]],SEARCH("/", N2269) +1, 20)</f>
        <v>tabletop games</v>
      </c>
      <c r="R2269" s="4" t="str">
        <f t="shared" si="70"/>
        <v>games</v>
      </c>
      <c r="S2269" s="14">
        <f>Table1[[#This Row],[Date Ended Conversion]]+Table1[[#This Row],[Date Ended Conversion]]</f>
        <v>83988.083333333343</v>
      </c>
      <c r="T2269" s="14">
        <f t="shared" si="71"/>
        <v>41994.041666666672</v>
      </c>
    </row>
    <row r="2270" spans="1:20" ht="72" hidden="1" x14ac:dyDescent="0.6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>(Table1[[#This Row],[pledged]]/Table1[[#This Row],[goal]])*100</f>
        <v>102.60000000000001</v>
      </c>
      <c r="P2270" s="9">
        <f>Table1[[#This Row],[pledged]]/Table1[[#This Row],[backers_count]]</f>
        <v>148.08247422680412</v>
      </c>
      <c r="Q2270" s="4" t="str">
        <f>MID(Table1[[#This Row],[Category and Sub-Category]],SEARCH("/", N2270) +1, 20)</f>
        <v>tabletop games</v>
      </c>
      <c r="R2270" s="4" t="str">
        <f t="shared" si="70"/>
        <v>games</v>
      </c>
      <c r="S2270" s="14">
        <f>Table1[[#This Row],[Date Ended Conversion]]+Table1[[#This Row],[Date Ended Conversion]]</f>
        <v>85612.16469907407</v>
      </c>
      <c r="T2270" s="14">
        <f t="shared" si="71"/>
        <v>42806.082349537035</v>
      </c>
    </row>
    <row r="2271" spans="1:20" ht="72" hidden="1" x14ac:dyDescent="0.6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>(Table1[[#This Row],[pledged]]/Table1[[#This Row],[goal]])*100</f>
        <v>1801.64</v>
      </c>
      <c r="P2271" s="9">
        <f>Table1[[#This Row],[pledged]]/Table1[[#This Row],[backers_count]]</f>
        <v>49.934589800443462</v>
      </c>
      <c r="Q2271" s="4" t="str">
        <f>MID(Table1[[#This Row],[Category and Sub-Category]],SEARCH("/", N2271) +1, 20)</f>
        <v>tabletop games</v>
      </c>
      <c r="R2271" s="4" t="str">
        <f t="shared" si="70"/>
        <v>games</v>
      </c>
      <c r="S2271" s="14">
        <f>Table1[[#This Row],[Date Ended Conversion]]+Table1[[#This Row],[Date Ended Conversion]]</f>
        <v>85602.416666666657</v>
      </c>
      <c r="T2271" s="14">
        <f t="shared" si="71"/>
        <v>42801.208333333328</v>
      </c>
    </row>
    <row r="2272" spans="1:20" ht="72" hidden="1" x14ac:dyDescent="0.6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>(Table1[[#This Row],[pledged]]/Table1[[#This Row],[goal]])*100</f>
        <v>720.24800000000005</v>
      </c>
      <c r="P2272" s="9">
        <f>Table1[[#This Row],[pledged]]/Table1[[#This Row],[backers_count]]</f>
        <v>107.82155688622754</v>
      </c>
      <c r="Q2272" s="4" t="str">
        <f>MID(Table1[[#This Row],[Category and Sub-Category]],SEARCH("/", N2272) +1, 20)</f>
        <v>tabletop games</v>
      </c>
      <c r="R2272" s="4" t="str">
        <f t="shared" si="70"/>
        <v>games</v>
      </c>
      <c r="S2272" s="14">
        <f>Table1[[#This Row],[Date Ended Conversion]]+Table1[[#This Row],[Date Ended Conversion]]</f>
        <v>85491.83194444445</v>
      </c>
      <c r="T2272" s="14">
        <f t="shared" si="71"/>
        <v>42745.915972222225</v>
      </c>
    </row>
    <row r="2273" spans="1:20" ht="72" hidden="1" x14ac:dyDescent="0.6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>(Table1[[#This Row],[pledged]]/Table1[[#This Row],[goal]])*100</f>
        <v>283.09000000000003</v>
      </c>
      <c r="P2273" s="9">
        <f>Table1[[#This Row],[pledged]]/Table1[[#This Row],[backers_count]]</f>
        <v>42.63403614457831</v>
      </c>
      <c r="Q2273" s="4" t="str">
        <f>MID(Table1[[#This Row],[Category and Sub-Category]],SEARCH("/", N2273) +1, 20)</f>
        <v>tabletop games</v>
      </c>
      <c r="R2273" s="4" t="str">
        <f t="shared" si="70"/>
        <v>games</v>
      </c>
      <c r="S2273" s="14">
        <f>Table1[[#This Row],[Date Ended Conversion]]+Table1[[#This Row],[Date Ended Conversion]]</f>
        <v>85428.000092592585</v>
      </c>
      <c r="T2273" s="14">
        <f t="shared" si="71"/>
        <v>42714.000046296293</v>
      </c>
    </row>
    <row r="2274" spans="1:20" ht="72" hidden="1" x14ac:dyDescent="0.6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>(Table1[[#This Row],[pledged]]/Table1[[#This Row],[goal]])*100</f>
        <v>1356.6000000000001</v>
      </c>
      <c r="P2274" s="9">
        <f>Table1[[#This Row],[pledged]]/Table1[[#This Row],[backers_count]]</f>
        <v>14.370762711864407</v>
      </c>
      <c r="Q2274" s="4" t="str">
        <f>MID(Table1[[#This Row],[Category and Sub-Category]],SEARCH("/", N2274) +1, 20)</f>
        <v>tabletop games</v>
      </c>
      <c r="R2274" s="4" t="str">
        <f t="shared" si="70"/>
        <v>games</v>
      </c>
      <c r="S2274" s="14">
        <f>Table1[[#This Row],[Date Ended Conversion]]+Table1[[#This Row],[Date Ended Conversion]]</f>
        <v>84691.39898148147</v>
      </c>
      <c r="T2274" s="14">
        <f t="shared" si="71"/>
        <v>42345.699490740735</v>
      </c>
    </row>
    <row r="2275" spans="1:20" ht="72" hidden="1" x14ac:dyDescent="0.6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>(Table1[[#This Row],[pledged]]/Table1[[#This Row],[goal]])*100</f>
        <v>220.35999999999999</v>
      </c>
      <c r="P2275" s="9">
        <f>Table1[[#This Row],[pledged]]/Table1[[#This Row],[backers_count]]</f>
        <v>37.476190476190474</v>
      </c>
      <c r="Q2275" s="4" t="str">
        <f>MID(Table1[[#This Row],[Category and Sub-Category]],SEARCH("/", N2275) +1, 20)</f>
        <v>tabletop games</v>
      </c>
      <c r="R2275" s="4" t="str">
        <f t="shared" si="70"/>
        <v>games</v>
      </c>
      <c r="S2275" s="14">
        <f>Table1[[#This Row],[Date Ended Conversion]]+Table1[[#This Row],[Date Ended Conversion]]</f>
        <v>85613.014861111122</v>
      </c>
      <c r="T2275" s="14">
        <f t="shared" si="71"/>
        <v>42806.507430555561</v>
      </c>
    </row>
    <row r="2276" spans="1:20" ht="72" hidden="1" x14ac:dyDescent="0.6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>(Table1[[#This Row],[pledged]]/Table1[[#This Row],[goal]])*100</f>
        <v>119.6</v>
      </c>
      <c r="P2276" s="9">
        <f>Table1[[#This Row],[pledged]]/Table1[[#This Row],[backers_count]]</f>
        <v>30.202020202020201</v>
      </c>
      <c r="Q2276" s="4" t="str">
        <f>MID(Table1[[#This Row],[Category and Sub-Category]],SEARCH("/", N2276) +1, 20)</f>
        <v>tabletop games</v>
      </c>
      <c r="R2276" s="4" t="str">
        <f t="shared" si="70"/>
        <v>games</v>
      </c>
      <c r="S2276" s="14">
        <f>Table1[[#This Row],[Date Ended Conversion]]+Table1[[#This Row],[Date Ended Conversion]]</f>
        <v>83387.001319444447</v>
      </c>
      <c r="T2276" s="14">
        <f t="shared" si="71"/>
        <v>41693.500659722224</v>
      </c>
    </row>
    <row r="2277" spans="1:20" ht="72" hidden="1" x14ac:dyDescent="0.6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>(Table1[[#This Row],[pledged]]/Table1[[#This Row],[goal]])*100</f>
        <v>407.76923076923077</v>
      </c>
      <c r="P2277" s="9">
        <f>Table1[[#This Row],[pledged]]/Table1[[#This Row],[backers_count]]</f>
        <v>33.550632911392405</v>
      </c>
      <c r="Q2277" s="4" t="str">
        <f>MID(Table1[[#This Row],[Category and Sub-Category]],SEARCH("/", N2277) +1, 20)</f>
        <v>tabletop games</v>
      </c>
      <c r="R2277" s="4" t="str">
        <f t="shared" si="70"/>
        <v>games</v>
      </c>
      <c r="S2277" s="14">
        <f>Table1[[#This Row],[Date Ended Conversion]]+Table1[[#This Row],[Date Ended Conversion]]</f>
        <v>83991.233310185198</v>
      </c>
      <c r="T2277" s="14">
        <f t="shared" si="71"/>
        <v>41995.616655092599</v>
      </c>
    </row>
    <row r="2278" spans="1:20" ht="72" hidden="1" x14ac:dyDescent="0.6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>(Table1[[#This Row],[pledged]]/Table1[[#This Row],[goal]])*100</f>
        <v>105.81826105905425</v>
      </c>
      <c r="P2278" s="9">
        <f>Table1[[#This Row],[pledged]]/Table1[[#This Row],[backers_count]]</f>
        <v>64.74666666666667</v>
      </c>
      <c r="Q2278" s="4" t="str">
        <f>MID(Table1[[#This Row],[Category and Sub-Category]],SEARCH("/", N2278) +1, 20)</f>
        <v>tabletop games</v>
      </c>
      <c r="R2278" s="4" t="str">
        <f t="shared" si="70"/>
        <v>games</v>
      </c>
      <c r="S2278" s="14">
        <f>Table1[[#This Row],[Date Ended Conversion]]+Table1[[#This Row],[Date Ended Conversion]]</f>
        <v>83289.302986111114</v>
      </c>
      <c r="T2278" s="14">
        <f t="shared" si="71"/>
        <v>41644.651493055557</v>
      </c>
    </row>
    <row r="2279" spans="1:20" ht="72" hidden="1" x14ac:dyDescent="0.6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>(Table1[[#This Row],[pledged]]/Table1[[#This Row],[goal]])*100</f>
        <v>141.08235294117648</v>
      </c>
      <c r="P2279" s="9">
        <f>Table1[[#This Row],[pledged]]/Table1[[#This Row],[backers_count]]</f>
        <v>57.932367149758456</v>
      </c>
      <c r="Q2279" s="4" t="str">
        <f>MID(Table1[[#This Row],[Category and Sub-Category]],SEARCH("/", N2279) +1, 20)</f>
        <v>tabletop games</v>
      </c>
      <c r="R2279" s="4" t="str">
        <f t="shared" si="70"/>
        <v>games</v>
      </c>
      <c r="S2279" s="14">
        <f>Table1[[#This Row],[Date Ended Conversion]]+Table1[[#This Row],[Date Ended Conversion]]</f>
        <v>81933.35701388889</v>
      </c>
      <c r="T2279" s="14">
        <f t="shared" si="71"/>
        <v>40966.678506944445</v>
      </c>
    </row>
    <row r="2280" spans="1:20" ht="54" hidden="1" x14ac:dyDescent="0.6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>(Table1[[#This Row],[pledged]]/Table1[[#This Row],[goal]])*100</f>
        <v>270.7</v>
      </c>
      <c r="P2280" s="9">
        <f>Table1[[#This Row],[pledged]]/Table1[[#This Row],[backers_count]]</f>
        <v>53.078431372549019</v>
      </c>
      <c r="Q2280" s="4" t="str">
        <f>MID(Table1[[#This Row],[Category and Sub-Category]],SEARCH("/", N2280) +1, 20)</f>
        <v>tabletop games</v>
      </c>
      <c r="R2280" s="4" t="str">
        <f t="shared" si="70"/>
        <v>games</v>
      </c>
      <c r="S2280" s="14">
        <f>Table1[[#This Row],[Date Ended Conversion]]+Table1[[#This Row],[Date Ended Conversion]]</f>
        <v>84745.915277777778</v>
      </c>
      <c r="T2280" s="14">
        <f t="shared" si="71"/>
        <v>42372.957638888889</v>
      </c>
    </row>
    <row r="2281" spans="1:20" ht="72" hidden="1" x14ac:dyDescent="0.6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>(Table1[[#This Row],[pledged]]/Table1[[#This Row],[goal]])*100</f>
        <v>153.80000000000001</v>
      </c>
      <c r="P2281" s="9">
        <f>Table1[[#This Row],[pledged]]/Table1[[#This Row],[backers_count]]</f>
        <v>48.0625</v>
      </c>
      <c r="Q2281" s="4" t="str">
        <f>MID(Table1[[#This Row],[Category and Sub-Category]],SEARCH("/", N2281) +1, 20)</f>
        <v>tabletop games</v>
      </c>
      <c r="R2281" s="4" t="str">
        <f t="shared" si="70"/>
        <v>games</v>
      </c>
      <c r="S2281" s="14">
        <f>Table1[[#This Row],[Date Ended Conversion]]+Table1[[#This Row],[Date Ended Conversion]]</f>
        <v>84078.333333333343</v>
      </c>
      <c r="T2281" s="14">
        <f t="shared" si="71"/>
        <v>42039.166666666672</v>
      </c>
    </row>
    <row r="2282" spans="1:20" ht="72" hidden="1" x14ac:dyDescent="0.6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>(Table1[[#This Row],[pledged]]/Table1[[#This Row],[goal]])*100</f>
        <v>403.57653061224488</v>
      </c>
      <c r="P2282" s="9">
        <f>Table1[[#This Row],[pledged]]/Table1[[#This Row],[backers_count]]</f>
        <v>82.396874999999994</v>
      </c>
      <c r="Q2282" s="4" t="str">
        <f>MID(Table1[[#This Row],[Category and Sub-Category]],SEARCH("/", N2282) +1, 20)</f>
        <v>tabletop games</v>
      </c>
      <c r="R2282" s="4" t="str">
        <f t="shared" si="70"/>
        <v>games</v>
      </c>
      <c r="S2282" s="14">
        <f>Table1[[#This Row],[Date Ended Conversion]]+Table1[[#This Row],[Date Ended Conversion]]</f>
        <v>84529.249791666662</v>
      </c>
      <c r="T2282" s="14">
        <f t="shared" si="71"/>
        <v>42264.624895833331</v>
      </c>
    </row>
    <row r="2283" spans="1:20" ht="72" hidden="1" x14ac:dyDescent="0.6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>(Table1[[#This Row],[pledged]]/Table1[[#This Row],[goal]])*100</f>
        <v>185</v>
      </c>
      <c r="P2283" s="9">
        <f>Table1[[#This Row],[pledged]]/Table1[[#This Row],[backers_count]]</f>
        <v>50.454545454545453</v>
      </c>
      <c r="Q2283" s="4" t="str">
        <f>MID(Table1[[#This Row],[Category and Sub-Category]],SEARCH("/", N2283) +1, 20)</f>
        <v>rock</v>
      </c>
      <c r="R2283" s="4" t="str">
        <f t="shared" si="70"/>
        <v>music</v>
      </c>
      <c r="S2283" s="14">
        <f>Table1[[#This Row],[Date Ended Conversion]]+Table1[[#This Row],[Date Ended Conversion]]</f>
        <v>81498.569444444438</v>
      </c>
      <c r="T2283" s="14">
        <f t="shared" si="71"/>
        <v>40749.284722222219</v>
      </c>
    </row>
    <row r="2284" spans="1:20" ht="54" hidden="1" x14ac:dyDescent="0.6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>(Table1[[#This Row],[pledged]]/Table1[[#This Row],[goal]])*100</f>
        <v>185.33333333333331</v>
      </c>
      <c r="P2284" s="9">
        <f>Table1[[#This Row],[pledged]]/Table1[[#This Row],[backers_count]]</f>
        <v>115.83333333333333</v>
      </c>
      <c r="Q2284" s="4" t="str">
        <f>MID(Table1[[#This Row],[Category and Sub-Category]],SEARCH("/", N2284) +1, 20)</f>
        <v>rock</v>
      </c>
      <c r="R2284" s="4" t="str">
        <f t="shared" si="70"/>
        <v>music</v>
      </c>
      <c r="S2284" s="14">
        <f>Table1[[#This Row],[Date Ended Conversion]]+Table1[[#This Row],[Date Ended Conversion]]</f>
        <v>84766.349212962959</v>
      </c>
      <c r="T2284" s="14">
        <f t="shared" si="71"/>
        <v>42383.17460648148</v>
      </c>
    </row>
    <row r="2285" spans="1:20" ht="72" hidden="1" x14ac:dyDescent="0.6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>(Table1[[#This Row],[pledged]]/Table1[[#This Row],[goal]])*100</f>
        <v>100.85533333333332</v>
      </c>
      <c r="P2285" s="9">
        <f>Table1[[#This Row],[pledged]]/Table1[[#This Row],[backers_count]]</f>
        <v>63.03458333333333</v>
      </c>
      <c r="Q2285" s="4" t="str">
        <f>MID(Table1[[#This Row],[Category and Sub-Category]],SEARCH("/", N2285) +1, 20)</f>
        <v>rock</v>
      </c>
      <c r="R2285" s="4" t="str">
        <f t="shared" si="70"/>
        <v>music</v>
      </c>
      <c r="S2285" s="14">
        <f>Table1[[#This Row],[Date Ended Conversion]]+Table1[[#This Row],[Date Ended Conversion]]</f>
        <v>82076.166759259257</v>
      </c>
      <c r="T2285" s="14">
        <f t="shared" si="71"/>
        <v>41038.083379629628</v>
      </c>
    </row>
    <row r="2286" spans="1:20" ht="36" hidden="1" x14ac:dyDescent="0.6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>(Table1[[#This Row],[pledged]]/Table1[[#This Row],[goal]])*100</f>
        <v>106.22116666666668</v>
      </c>
      <c r="P2286" s="9">
        <f>Table1[[#This Row],[pledged]]/Table1[[#This Row],[backers_count]]</f>
        <v>108.02152542372882</v>
      </c>
      <c r="Q2286" s="4" t="str">
        <f>MID(Table1[[#This Row],[Category and Sub-Category]],SEARCH("/", N2286) +1, 20)</f>
        <v>rock</v>
      </c>
      <c r="R2286" s="4" t="str">
        <f t="shared" si="70"/>
        <v>music</v>
      </c>
      <c r="S2286" s="14">
        <f>Table1[[#This Row],[Date Ended Conversion]]+Table1[[#This Row],[Date Ended Conversion]]</f>
        <v>81228.333333333328</v>
      </c>
      <c r="T2286" s="14">
        <f t="shared" si="71"/>
        <v>40614.166666666664</v>
      </c>
    </row>
    <row r="2287" spans="1:20" ht="72" hidden="1" x14ac:dyDescent="0.6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>(Table1[[#This Row],[pledged]]/Table1[[#This Row],[goal]])*100</f>
        <v>121.36666666666667</v>
      </c>
      <c r="P2287" s="9">
        <f>Table1[[#This Row],[pledged]]/Table1[[#This Row],[backers_count]]</f>
        <v>46.088607594936711</v>
      </c>
      <c r="Q2287" s="4" t="str">
        <f>MID(Table1[[#This Row],[Category and Sub-Category]],SEARCH("/", N2287) +1, 20)</f>
        <v>rock</v>
      </c>
      <c r="R2287" s="4" t="str">
        <f t="shared" si="70"/>
        <v>music</v>
      </c>
      <c r="S2287" s="14">
        <f>Table1[[#This Row],[Date Ended Conversion]]+Table1[[#This Row],[Date Ended Conversion]]</f>
        <v>82178.371365740735</v>
      </c>
      <c r="T2287" s="14">
        <f t="shared" si="71"/>
        <v>41089.185682870368</v>
      </c>
    </row>
    <row r="2288" spans="1:20" ht="72" hidden="1" x14ac:dyDescent="0.6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>(Table1[[#This Row],[pledged]]/Table1[[#This Row],[goal]])*100</f>
        <v>100.06666666666666</v>
      </c>
      <c r="P2288" s="9">
        <f>Table1[[#This Row],[pledged]]/Table1[[#This Row],[backers_count]]</f>
        <v>107.21428571428571</v>
      </c>
      <c r="Q2288" s="4" t="str">
        <f>MID(Table1[[#This Row],[Category and Sub-Category]],SEARCH("/", N2288) +1, 20)</f>
        <v>rock</v>
      </c>
      <c r="R2288" s="4" t="str">
        <f t="shared" si="70"/>
        <v>music</v>
      </c>
      <c r="S2288" s="14">
        <f>Table1[[#This Row],[Date Ended Conversion]]+Table1[[#This Row],[Date Ended Conversion]]</f>
        <v>83046.33194444445</v>
      </c>
      <c r="T2288" s="14">
        <f t="shared" si="71"/>
        <v>41523.165972222225</v>
      </c>
    </row>
    <row r="2289" spans="1:20" ht="72" hidden="1" x14ac:dyDescent="0.6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>(Table1[[#This Row],[pledged]]/Table1[[#This Row],[goal]])*100</f>
        <v>119.97755555555555</v>
      </c>
      <c r="P2289" s="9">
        <f>Table1[[#This Row],[pledged]]/Table1[[#This Row],[backers_count]]</f>
        <v>50.9338679245283</v>
      </c>
      <c r="Q2289" s="4" t="str">
        <f>MID(Table1[[#This Row],[Category and Sub-Category]],SEARCH("/", N2289) +1, 20)</f>
        <v>rock</v>
      </c>
      <c r="R2289" s="4" t="str">
        <f t="shared" si="70"/>
        <v>music</v>
      </c>
      <c r="S2289" s="14">
        <f>Table1[[#This Row],[Date Ended Conversion]]+Table1[[#This Row],[Date Ended Conversion]]</f>
        <v>83627.334722222222</v>
      </c>
      <c r="T2289" s="14">
        <f t="shared" si="71"/>
        <v>41813.667361111111</v>
      </c>
    </row>
    <row r="2290" spans="1:20" ht="72" hidden="1" x14ac:dyDescent="0.6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>(Table1[[#This Row],[pledged]]/Table1[[#This Row],[goal]])*100</f>
        <v>100.1</v>
      </c>
      <c r="P2290" s="9">
        <f>Table1[[#This Row],[pledged]]/Table1[[#This Row],[backers_count]]</f>
        <v>40.04</v>
      </c>
      <c r="Q2290" s="4" t="str">
        <f>MID(Table1[[#This Row],[Category and Sub-Category]],SEARCH("/", N2290) +1, 20)</f>
        <v>rock</v>
      </c>
      <c r="R2290" s="4" t="str">
        <f t="shared" si="70"/>
        <v>music</v>
      </c>
      <c r="S2290" s="14">
        <f>Table1[[#This Row],[Date Ended Conversion]]+Table1[[#This Row],[Date Ended Conversion]]</f>
        <v>82173.5</v>
      </c>
      <c r="T2290" s="14">
        <f t="shared" si="71"/>
        <v>41086.75</v>
      </c>
    </row>
    <row r="2291" spans="1:20" ht="72" hidden="1" x14ac:dyDescent="0.6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>(Table1[[#This Row],[pledged]]/Table1[[#This Row],[goal]])*100</f>
        <v>107.4</v>
      </c>
      <c r="P2291" s="9">
        <f>Table1[[#This Row],[pledged]]/Table1[[#This Row],[backers_count]]</f>
        <v>64.44</v>
      </c>
      <c r="Q2291" s="4" t="str">
        <f>MID(Table1[[#This Row],[Category and Sub-Category]],SEARCH("/", N2291) +1, 20)</f>
        <v>rock</v>
      </c>
      <c r="R2291" s="4" t="str">
        <f t="shared" si="70"/>
        <v>music</v>
      </c>
      <c r="S2291" s="14">
        <f>Table1[[#This Row],[Date Ended Conversion]]+Table1[[#This Row],[Date Ended Conversion]]</f>
        <v>83229.947222222225</v>
      </c>
      <c r="T2291" s="14">
        <f t="shared" si="71"/>
        <v>41614.973611111112</v>
      </c>
    </row>
    <row r="2292" spans="1:20" ht="72" hidden="1" x14ac:dyDescent="0.6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>(Table1[[#This Row],[pledged]]/Table1[[#This Row],[goal]])*100</f>
        <v>104.06666666666666</v>
      </c>
      <c r="P2292" s="9">
        <f>Table1[[#This Row],[pledged]]/Table1[[#This Row],[backers_count]]</f>
        <v>53.827586206896555</v>
      </c>
      <c r="Q2292" s="4" t="str">
        <f>MID(Table1[[#This Row],[Category and Sub-Category]],SEARCH("/", N2292) +1, 20)</f>
        <v>rock</v>
      </c>
      <c r="R2292" s="4" t="str">
        <f t="shared" si="70"/>
        <v>music</v>
      </c>
      <c r="S2292" s="14">
        <f>Table1[[#This Row],[Date Ended Conversion]]+Table1[[#This Row],[Date Ended Conversion]]</f>
        <v>80297.416666666672</v>
      </c>
      <c r="T2292" s="14">
        <f t="shared" si="71"/>
        <v>40148.708333333336</v>
      </c>
    </row>
    <row r="2293" spans="1:20" ht="72" hidden="1" x14ac:dyDescent="0.6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>(Table1[[#This Row],[pledged]]/Table1[[#This Row],[goal]])*100</f>
        <v>172.8</v>
      </c>
      <c r="P2293" s="9">
        <f>Table1[[#This Row],[pledged]]/Table1[[#This Row],[backers_count]]</f>
        <v>100.46511627906976</v>
      </c>
      <c r="Q2293" s="4" t="str">
        <f>MID(Table1[[#This Row],[Category and Sub-Category]],SEARCH("/", N2293) +1, 20)</f>
        <v>rock</v>
      </c>
      <c r="R2293" s="4" t="str">
        <f t="shared" si="70"/>
        <v>music</v>
      </c>
      <c r="S2293" s="14">
        <f>Table1[[#This Row],[Date Ended Conversion]]+Table1[[#This Row],[Date Ended Conversion]]</f>
        <v>82044.333333333328</v>
      </c>
      <c r="T2293" s="14">
        <f t="shared" si="71"/>
        <v>41022.166666666664</v>
      </c>
    </row>
    <row r="2294" spans="1:20" ht="72" hidden="1" x14ac:dyDescent="0.6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>(Table1[[#This Row],[pledged]]/Table1[[#This Row],[goal]])*100</f>
        <v>107.2505</v>
      </c>
      <c r="P2294" s="9">
        <f>Table1[[#This Row],[pledged]]/Table1[[#This Row],[backers_count]]</f>
        <v>46.630652173913049</v>
      </c>
      <c r="Q2294" s="4" t="str">
        <f>MID(Table1[[#This Row],[Category and Sub-Category]],SEARCH("/", N2294) +1, 20)</f>
        <v>rock</v>
      </c>
      <c r="R2294" s="4" t="str">
        <f t="shared" si="70"/>
        <v>music</v>
      </c>
      <c r="S2294" s="14">
        <f>Table1[[#This Row],[Date Ended Conversion]]+Table1[[#This Row],[Date Ended Conversion]]</f>
        <v>82035.395277777774</v>
      </c>
      <c r="T2294" s="14">
        <f t="shared" si="71"/>
        <v>41017.697638888887</v>
      </c>
    </row>
    <row r="2295" spans="1:20" ht="54" hidden="1" x14ac:dyDescent="0.6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>(Table1[[#This Row],[pledged]]/Table1[[#This Row],[goal]])*100</f>
        <v>108.23529411764706</v>
      </c>
      <c r="P2295" s="9">
        <f>Table1[[#This Row],[pledged]]/Table1[[#This Row],[backers_count]]</f>
        <v>34.074074074074076</v>
      </c>
      <c r="Q2295" s="4" t="str">
        <f>MID(Table1[[#This Row],[Category and Sub-Category]],SEARCH("/", N2295) +1, 20)</f>
        <v>rock</v>
      </c>
      <c r="R2295" s="4" t="str">
        <f t="shared" si="70"/>
        <v>music</v>
      </c>
      <c r="S2295" s="14">
        <f>Table1[[#This Row],[Date Ended Conversion]]+Table1[[#This Row],[Date Ended Conversion]]</f>
        <v>82354.33194444445</v>
      </c>
      <c r="T2295" s="14">
        <f t="shared" si="71"/>
        <v>41177.165972222225</v>
      </c>
    </row>
    <row r="2296" spans="1:20" ht="72" hidden="1" x14ac:dyDescent="0.6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>(Table1[[#This Row],[pledged]]/Table1[[#This Row],[goal]])*100</f>
        <v>146.08079999999998</v>
      </c>
      <c r="P2296" s="9">
        <f>Table1[[#This Row],[pledged]]/Table1[[#This Row],[backers_count]]</f>
        <v>65.214642857142863</v>
      </c>
      <c r="Q2296" s="4" t="str">
        <f>MID(Table1[[#This Row],[Category and Sub-Category]],SEARCH("/", N2296) +1, 20)</f>
        <v>rock</v>
      </c>
      <c r="R2296" s="4" t="str">
        <f t="shared" si="70"/>
        <v>music</v>
      </c>
      <c r="S2296" s="14">
        <f>Table1[[#This Row],[Date Ended Conversion]]+Table1[[#This Row],[Date Ended Conversion]]</f>
        <v>82589.446296296301</v>
      </c>
      <c r="T2296" s="14">
        <f t="shared" si="71"/>
        <v>41294.72314814815</v>
      </c>
    </row>
    <row r="2297" spans="1:20" ht="72" hidden="1" x14ac:dyDescent="0.6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>(Table1[[#This Row],[pledged]]/Table1[[#This Row],[goal]])*100</f>
        <v>125.25</v>
      </c>
      <c r="P2297" s="9">
        <f>Table1[[#This Row],[pledged]]/Table1[[#This Row],[backers_count]]</f>
        <v>44.205882352941174</v>
      </c>
      <c r="Q2297" s="4" t="str">
        <f>MID(Table1[[#This Row],[Category and Sub-Category]],SEARCH("/", N2297) +1, 20)</f>
        <v>rock</v>
      </c>
      <c r="R2297" s="4" t="str">
        <f t="shared" si="70"/>
        <v>music</v>
      </c>
      <c r="S2297" s="14">
        <f>Table1[[#This Row],[Date Ended Conversion]]+Table1[[#This Row],[Date Ended Conversion]]</f>
        <v>82601.908703703695</v>
      </c>
      <c r="T2297" s="14">
        <f t="shared" si="71"/>
        <v>41300.954351851848</v>
      </c>
    </row>
    <row r="2298" spans="1:20" ht="72" hidden="1" x14ac:dyDescent="0.6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>(Table1[[#This Row],[pledged]]/Table1[[#This Row],[goal]])*100</f>
        <v>149.07142857142856</v>
      </c>
      <c r="P2298" s="9">
        <f>Table1[[#This Row],[pledged]]/Table1[[#This Row],[backers_count]]</f>
        <v>71.965517241379317</v>
      </c>
      <c r="Q2298" s="4" t="str">
        <f>MID(Table1[[#This Row],[Category and Sub-Category]],SEARCH("/", N2298) +1, 20)</f>
        <v>rock</v>
      </c>
      <c r="R2298" s="4" t="str">
        <f t="shared" si="70"/>
        <v>music</v>
      </c>
      <c r="S2298" s="14">
        <f>Table1[[#This Row],[Date Ended Conversion]]+Table1[[#This Row],[Date Ended Conversion]]</f>
        <v>81925.463564814811</v>
      </c>
      <c r="T2298" s="14">
        <f t="shared" si="71"/>
        <v>40962.731782407405</v>
      </c>
    </row>
    <row r="2299" spans="1:20" ht="54" hidden="1" x14ac:dyDescent="0.6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>(Table1[[#This Row],[pledged]]/Table1[[#This Row],[goal]])*100</f>
        <v>100.6</v>
      </c>
      <c r="P2299" s="9">
        <f>Table1[[#This Row],[pledged]]/Table1[[#This Row],[backers_count]]</f>
        <v>52.94736842105263</v>
      </c>
      <c r="Q2299" s="4" t="str">
        <f>MID(Table1[[#This Row],[Category and Sub-Category]],SEARCH("/", N2299) +1, 20)</f>
        <v>rock</v>
      </c>
      <c r="R2299" s="4" t="str">
        <f t="shared" si="70"/>
        <v>music</v>
      </c>
      <c r="S2299" s="14">
        <f>Table1[[#This Row],[Date Ended Conversion]]+Table1[[#This Row],[Date Ended Conversion]]</f>
        <v>81964.33194444445</v>
      </c>
      <c r="T2299" s="14">
        <f t="shared" si="71"/>
        <v>40982.165972222225</v>
      </c>
    </row>
    <row r="2300" spans="1:20" ht="54" hidden="1" x14ac:dyDescent="0.6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>(Table1[[#This Row],[pledged]]/Table1[[#This Row],[goal]])*100</f>
        <v>105.07333333333332</v>
      </c>
      <c r="P2300" s="9">
        <f>Table1[[#This Row],[pledged]]/Table1[[#This Row],[backers_count]]</f>
        <v>109.45138888888889</v>
      </c>
      <c r="Q2300" s="4" t="str">
        <f>MID(Table1[[#This Row],[Category and Sub-Category]],SEARCH("/", N2300) +1, 20)</f>
        <v>rock</v>
      </c>
      <c r="R2300" s="4" t="str">
        <f t="shared" si="70"/>
        <v>music</v>
      </c>
      <c r="S2300" s="14">
        <f>Table1[[#This Row],[Date Ended Conversion]]+Table1[[#This Row],[Date Ended Conversion]]</f>
        <v>83449.597986111112</v>
      </c>
      <c r="T2300" s="14">
        <f t="shared" si="71"/>
        <v>41724.798993055556</v>
      </c>
    </row>
    <row r="2301" spans="1:20" ht="54" hidden="1" x14ac:dyDescent="0.6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>(Table1[[#This Row],[pledged]]/Table1[[#This Row],[goal]])*100</f>
        <v>350.16666666666663</v>
      </c>
      <c r="P2301" s="9">
        <f>Table1[[#This Row],[pledged]]/Table1[[#This Row],[backers_count]]</f>
        <v>75.035714285714292</v>
      </c>
      <c r="Q2301" s="4" t="str">
        <f>MID(Table1[[#This Row],[Category and Sub-Category]],SEARCH("/", N2301) +1, 20)</f>
        <v>rock</v>
      </c>
      <c r="R2301" s="4" t="str">
        <f t="shared" si="70"/>
        <v>music</v>
      </c>
      <c r="S2301" s="14">
        <f>Table1[[#This Row],[Date Ended Conversion]]+Table1[[#This Row],[Date Ended Conversion]]</f>
        <v>81160.065023148141</v>
      </c>
      <c r="T2301" s="14">
        <f t="shared" si="71"/>
        <v>40580.032511574071</v>
      </c>
    </row>
    <row r="2302" spans="1:20" ht="72" hidden="1" x14ac:dyDescent="0.6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>(Table1[[#This Row],[pledged]]/Table1[[#This Row],[goal]])*100</f>
        <v>101.25</v>
      </c>
      <c r="P2302" s="9">
        <f>Table1[[#This Row],[pledged]]/Table1[[#This Row],[backers_count]]</f>
        <v>115.71428571428571</v>
      </c>
      <c r="Q2302" s="4" t="str">
        <f>MID(Table1[[#This Row],[Category and Sub-Category]],SEARCH("/", N2302) +1, 20)</f>
        <v>rock</v>
      </c>
      <c r="R2302" s="4" t="str">
        <f t="shared" si="70"/>
        <v>music</v>
      </c>
      <c r="S2302" s="14">
        <f>Table1[[#This Row],[Date Ended Conversion]]+Table1[[#This Row],[Date Ended Conversion]]</f>
        <v>82177.454074074078</v>
      </c>
      <c r="T2302" s="14">
        <f t="shared" si="71"/>
        <v>41088.727037037039</v>
      </c>
    </row>
    <row r="2303" spans="1:20" ht="54" hidden="1" x14ac:dyDescent="0.6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>(Table1[[#This Row],[pledged]]/Table1[[#This Row],[goal]])*100</f>
        <v>133.6044</v>
      </c>
      <c r="P2303" s="9">
        <f>Table1[[#This Row],[pledged]]/Table1[[#This Row],[backers_count]]</f>
        <v>31.659810426540286</v>
      </c>
      <c r="Q2303" s="4" t="str">
        <f>MID(Table1[[#This Row],[Category and Sub-Category]],SEARCH("/", N2303) +1, 20)</f>
        <v>indie rock</v>
      </c>
      <c r="R2303" s="4" t="str">
        <f t="shared" si="70"/>
        <v>music</v>
      </c>
      <c r="S2303" s="14">
        <f>Table1[[#This Row],[Date Ended Conversion]]+Table1[[#This Row],[Date Ended Conversion]]</f>
        <v>82892.293888888889</v>
      </c>
      <c r="T2303" s="14">
        <f t="shared" si="71"/>
        <v>41446.146944444445</v>
      </c>
    </row>
    <row r="2304" spans="1:20" ht="72" hidden="1" x14ac:dyDescent="0.6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>(Table1[[#This Row],[pledged]]/Table1[[#This Row],[goal]])*100</f>
        <v>170.65217391304347</v>
      </c>
      <c r="P2304" s="9">
        <f>Table1[[#This Row],[pledged]]/Table1[[#This Row],[backers_count]]</f>
        <v>46.176470588235297</v>
      </c>
      <c r="Q2304" s="4" t="str">
        <f>MID(Table1[[#This Row],[Category and Sub-Category]],SEARCH("/", N2304) +1, 20)</f>
        <v>indie rock</v>
      </c>
      <c r="R2304" s="4" t="str">
        <f t="shared" si="70"/>
        <v>music</v>
      </c>
      <c r="S2304" s="14">
        <f>Table1[[#This Row],[Date Ended Conversion]]+Table1[[#This Row],[Date Ended Conversion]]</f>
        <v>83278.583333333328</v>
      </c>
      <c r="T2304" s="14">
        <f t="shared" si="71"/>
        <v>41639.291666666664</v>
      </c>
    </row>
    <row r="2305" spans="1:20" ht="72" hidden="1" x14ac:dyDescent="0.6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>(Table1[[#This Row],[pledged]]/Table1[[#This Row],[goal]])*100</f>
        <v>109.35829457364341</v>
      </c>
      <c r="P2305" s="9">
        <f>Table1[[#This Row],[pledged]]/Table1[[#This Row],[backers_count]]</f>
        <v>68.481650485436887</v>
      </c>
      <c r="Q2305" s="4" t="str">
        <f>MID(Table1[[#This Row],[Category and Sub-Category]],SEARCH("/", N2305) +1, 20)</f>
        <v>indie rock</v>
      </c>
      <c r="R2305" s="4" t="str">
        <f t="shared" si="70"/>
        <v>music</v>
      </c>
      <c r="S2305" s="14">
        <f>Table1[[#This Row],[Date Ended Conversion]]+Table1[[#This Row],[Date Ended Conversion]]</f>
        <v>81780.305462962962</v>
      </c>
      <c r="T2305" s="14">
        <f t="shared" si="71"/>
        <v>40890.152731481481</v>
      </c>
    </row>
    <row r="2306" spans="1:20" ht="72" hidden="1" x14ac:dyDescent="0.6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>(Table1[[#This Row],[pledged]]/Table1[[#This Row],[goal]])*100</f>
        <v>100.70033333333335</v>
      </c>
      <c r="P2306" s="9">
        <f>Table1[[#This Row],[pledged]]/Table1[[#This Row],[backers_count]]</f>
        <v>53.469203539823013</v>
      </c>
      <c r="Q2306" s="4" t="str">
        <f>MID(Table1[[#This Row],[Category and Sub-Category]],SEARCH("/", N2306) +1, 20)</f>
        <v>indie rock</v>
      </c>
      <c r="R2306" s="4" t="str">
        <f t="shared" ref="R2306:R2369" si="72">LEFT(N2306,FIND("/",N2306,1)-1)</f>
        <v>music</v>
      </c>
      <c r="S2306" s="14">
        <f>Table1[[#This Row],[Date Ended Conversion]]+Table1[[#This Row],[Date Ended Conversion]]</f>
        <v>81088.415277777778</v>
      </c>
      <c r="T2306" s="14">
        <f t="shared" ref="T2306:T2369" si="73">(((I2306/60)/60)/24)+DATE(1970,1,1)</f>
        <v>40544.207638888889</v>
      </c>
    </row>
    <row r="2307" spans="1:20" ht="72" hidden="1" x14ac:dyDescent="0.6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>(Table1[[#This Row],[pledged]]/Table1[[#This Row],[goal]])*100</f>
        <v>101.22777777777779</v>
      </c>
      <c r="P2307" s="9">
        <f>Table1[[#This Row],[pledged]]/Table1[[#This Row],[backers_count]]</f>
        <v>109.10778443113773</v>
      </c>
      <c r="Q2307" s="4" t="str">
        <f>MID(Table1[[#This Row],[Category and Sub-Category]],SEARCH("/", N2307) +1, 20)</f>
        <v>indie rock</v>
      </c>
      <c r="R2307" s="4" t="str">
        <f t="shared" si="72"/>
        <v>music</v>
      </c>
      <c r="S2307" s="14">
        <f>Table1[[#This Row],[Date Ended Conversion]]+Table1[[#This Row],[Date Ended Conversion]]</f>
        <v>83719.5</v>
      </c>
      <c r="T2307" s="14">
        <f t="shared" si="73"/>
        <v>41859.75</v>
      </c>
    </row>
    <row r="2308" spans="1:20" ht="72" hidden="1" x14ac:dyDescent="0.6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>(Table1[[#This Row],[pledged]]/Table1[[#This Row],[goal]])*100</f>
        <v>106.75857142857143</v>
      </c>
      <c r="P2308" s="9">
        <f>Table1[[#This Row],[pledged]]/Table1[[#This Row],[backers_count]]</f>
        <v>51.185616438356163</v>
      </c>
      <c r="Q2308" s="4" t="str">
        <f>MID(Table1[[#This Row],[Category and Sub-Category]],SEARCH("/", N2308) +1, 20)</f>
        <v>indie rock</v>
      </c>
      <c r="R2308" s="4" t="str">
        <f t="shared" si="72"/>
        <v>music</v>
      </c>
      <c r="S2308" s="14">
        <f>Table1[[#This Row],[Date Ended Conversion]]+Table1[[#This Row],[Date Ended Conversion]]</f>
        <v>81956.336319444439</v>
      </c>
      <c r="T2308" s="14">
        <f t="shared" si="73"/>
        <v>40978.16815972222</v>
      </c>
    </row>
    <row r="2309" spans="1:20" ht="72" hidden="1" x14ac:dyDescent="0.6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>(Table1[[#This Row],[pledged]]/Table1[[#This Row],[goal]])*100</f>
        <v>106.65777537961894</v>
      </c>
      <c r="P2309" s="9">
        <f>Table1[[#This Row],[pledged]]/Table1[[#This Row],[backers_count]]</f>
        <v>27.936800000000002</v>
      </c>
      <c r="Q2309" s="4" t="str">
        <f>MID(Table1[[#This Row],[Category and Sub-Category]],SEARCH("/", N2309) +1, 20)</f>
        <v>indie rock</v>
      </c>
      <c r="R2309" s="4" t="str">
        <f t="shared" si="72"/>
        <v>music</v>
      </c>
      <c r="S2309" s="14">
        <f>Table1[[#This Row],[Date Ended Conversion]]+Table1[[#This Row],[Date Ended Conversion]]</f>
        <v>82069.604814814811</v>
      </c>
      <c r="T2309" s="14">
        <f t="shared" si="73"/>
        <v>41034.802407407406</v>
      </c>
    </row>
    <row r="2310" spans="1:20" ht="72" hidden="1" x14ac:dyDescent="0.6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>(Table1[[#This Row],[pledged]]/Table1[[#This Row],[goal]])*100</f>
        <v>101.30622</v>
      </c>
      <c r="P2310" s="9">
        <f>Table1[[#This Row],[pledged]]/Table1[[#This Row],[backers_count]]</f>
        <v>82.496921824104234</v>
      </c>
      <c r="Q2310" s="4" t="str">
        <f>MID(Table1[[#This Row],[Category and Sub-Category]],SEARCH("/", N2310) +1, 20)</f>
        <v>indie rock</v>
      </c>
      <c r="R2310" s="4" t="str">
        <f t="shared" si="72"/>
        <v>music</v>
      </c>
      <c r="S2310" s="14">
        <f>Table1[[#This Row],[Date Ended Conversion]]+Table1[[#This Row],[Date Ended Conversion]]</f>
        <v>83760.083333333328</v>
      </c>
      <c r="T2310" s="14">
        <f t="shared" si="73"/>
        <v>41880.041666666664</v>
      </c>
    </row>
    <row r="2311" spans="1:20" ht="72" hidden="1" x14ac:dyDescent="0.6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>(Table1[[#This Row],[pledged]]/Table1[[#This Row],[goal]])*100</f>
        <v>106.67450000000001</v>
      </c>
      <c r="P2311" s="9">
        <f>Table1[[#This Row],[pledged]]/Table1[[#This Row],[backers_count]]</f>
        <v>59.817476635514019</v>
      </c>
      <c r="Q2311" s="4" t="str">
        <f>MID(Table1[[#This Row],[Category and Sub-Category]],SEARCH("/", N2311) +1, 20)</f>
        <v>indie rock</v>
      </c>
      <c r="R2311" s="4" t="str">
        <f t="shared" si="72"/>
        <v>music</v>
      </c>
      <c r="S2311" s="14">
        <f>Table1[[#This Row],[Date Ended Conversion]]+Table1[[#This Row],[Date Ended Conversion]]</f>
        <v>82685.975393518514</v>
      </c>
      <c r="T2311" s="14">
        <f t="shared" si="73"/>
        <v>41342.987696759257</v>
      </c>
    </row>
    <row r="2312" spans="1:20" ht="72" hidden="1" x14ac:dyDescent="0.6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>(Table1[[#This Row],[pledged]]/Table1[[#This Row],[goal]])*100</f>
        <v>428.83978378378379</v>
      </c>
      <c r="P2312" s="9">
        <f>Table1[[#This Row],[pledged]]/Table1[[#This Row],[backers_count]]</f>
        <v>64.816470588235291</v>
      </c>
      <c r="Q2312" s="4" t="str">
        <f>MID(Table1[[#This Row],[Category and Sub-Category]],SEARCH("/", N2312) +1, 20)</f>
        <v>indie rock</v>
      </c>
      <c r="R2312" s="4" t="str">
        <f t="shared" si="72"/>
        <v>music</v>
      </c>
      <c r="S2312" s="14">
        <f>Table1[[#This Row],[Date Ended Conversion]]+Table1[[#This Row],[Date Ended Conversion]]</f>
        <v>82709.504976851851</v>
      </c>
      <c r="T2312" s="14">
        <f t="shared" si="73"/>
        <v>41354.752488425926</v>
      </c>
    </row>
    <row r="2313" spans="1:20" ht="72" hidden="1" x14ac:dyDescent="0.6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>(Table1[[#This Row],[pledged]]/Table1[[#This Row],[goal]])*100</f>
        <v>104.11111111111111</v>
      </c>
      <c r="P2313" s="9">
        <f>Table1[[#This Row],[pledged]]/Table1[[#This Row],[backers_count]]</f>
        <v>90.09615384615384</v>
      </c>
      <c r="Q2313" s="4" t="str">
        <f>MID(Table1[[#This Row],[Category and Sub-Category]],SEARCH("/", N2313) +1, 20)</f>
        <v>indie rock</v>
      </c>
      <c r="R2313" s="4" t="str">
        <f t="shared" si="72"/>
        <v>music</v>
      </c>
      <c r="S2313" s="14">
        <f>Table1[[#This Row],[Date Ended Conversion]]+Table1[[#This Row],[Date Ended Conversion]]</f>
        <v>83532.009004629625</v>
      </c>
      <c r="T2313" s="14">
        <f t="shared" si="73"/>
        <v>41766.004502314812</v>
      </c>
    </row>
    <row r="2314" spans="1:20" ht="54" hidden="1" x14ac:dyDescent="0.6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>(Table1[[#This Row],[pledged]]/Table1[[#This Row],[goal]])*100</f>
        <v>107.86666666666666</v>
      </c>
      <c r="P2314" s="9">
        <f>Table1[[#This Row],[pledged]]/Table1[[#This Row],[backers_count]]</f>
        <v>40.962025316455694</v>
      </c>
      <c r="Q2314" s="4" t="str">
        <f>MID(Table1[[#This Row],[Category and Sub-Category]],SEARCH("/", N2314) +1, 20)</f>
        <v>indie rock</v>
      </c>
      <c r="R2314" s="4" t="str">
        <f t="shared" si="72"/>
        <v>music</v>
      </c>
      <c r="S2314" s="14">
        <f>Table1[[#This Row],[Date Ended Conversion]]+Table1[[#This Row],[Date Ended Conversion]]</f>
        <v>83495.916666666672</v>
      </c>
      <c r="T2314" s="14">
        <f t="shared" si="73"/>
        <v>41747.958333333336</v>
      </c>
    </row>
    <row r="2315" spans="1:20" ht="36" hidden="1" x14ac:dyDescent="0.6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>(Table1[[#This Row],[pledged]]/Table1[[#This Row],[goal]])*100</f>
        <v>175.84040000000002</v>
      </c>
      <c r="P2315" s="9">
        <f>Table1[[#This Row],[pledged]]/Table1[[#This Row],[backers_count]]</f>
        <v>56.000127388535034</v>
      </c>
      <c r="Q2315" s="4" t="str">
        <f>MID(Table1[[#This Row],[Category and Sub-Category]],SEARCH("/", N2315) +1, 20)</f>
        <v>indie rock</v>
      </c>
      <c r="R2315" s="4" t="str">
        <f t="shared" si="72"/>
        <v>music</v>
      </c>
      <c r="S2315" s="14">
        <f>Table1[[#This Row],[Date Ended Conversion]]+Table1[[#This Row],[Date Ended Conversion]]</f>
        <v>82065.917268518519</v>
      </c>
      <c r="T2315" s="14">
        <f t="shared" si="73"/>
        <v>41032.958634259259</v>
      </c>
    </row>
    <row r="2316" spans="1:20" ht="72" hidden="1" x14ac:dyDescent="0.6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>(Table1[[#This Row],[pledged]]/Table1[[#This Row],[goal]])*100</f>
        <v>156.97</v>
      </c>
      <c r="P2316" s="9">
        <f>Table1[[#This Row],[pledged]]/Table1[[#This Row],[backers_count]]</f>
        <v>37.672800000000002</v>
      </c>
      <c r="Q2316" s="4" t="str">
        <f>MID(Table1[[#This Row],[Category and Sub-Category]],SEARCH("/", N2316) +1, 20)</f>
        <v>indie rock</v>
      </c>
      <c r="R2316" s="4" t="str">
        <f t="shared" si="72"/>
        <v>music</v>
      </c>
      <c r="S2316" s="14">
        <f>Table1[[#This Row],[Date Ended Conversion]]+Table1[[#This Row],[Date Ended Conversion]]</f>
        <v>82135.103171296301</v>
      </c>
      <c r="T2316" s="14">
        <f t="shared" si="73"/>
        <v>41067.551585648151</v>
      </c>
    </row>
    <row r="2317" spans="1:20" ht="54" hidden="1" x14ac:dyDescent="0.6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>(Table1[[#This Row],[pledged]]/Table1[[#This Row],[goal]])*100</f>
        <v>102.60000000000001</v>
      </c>
      <c r="P2317" s="9">
        <f>Table1[[#This Row],[pledged]]/Table1[[#This Row],[backers_count]]</f>
        <v>40.078125</v>
      </c>
      <c r="Q2317" s="4" t="str">
        <f>MID(Table1[[#This Row],[Category and Sub-Category]],SEARCH("/", N2317) +1, 20)</f>
        <v>indie rock</v>
      </c>
      <c r="R2317" s="4" t="str">
        <f t="shared" si="72"/>
        <v>music</v>
      </c>
      <c r="S2317" s="14">
        <f>Table1[[#This Row],[Date Ended Conversion]]+Table1[[#This Row],[Date Ended Conversion]]</f>
        <v>82069.452384259261</v>
      </c>
      <c r="T2317" s="14">
        <f t="shared" si="73"/>
        <v>41034.72619212963</v>
      </c>
    </row>
    <row r="2318" spans="1:20" ht="90" hidden="1" x14ac:dyDescent="0.6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>(Table1[[#This Row],[pledged]]/Table1[[#This Row],[goal]])*100</f>
        <v>104.04266666666666</v>
      </c>
      <c r="P2318" s="9">
        <f>Table1[[#This Row],[pledged]]/Table1[[#This Row],[backers_count]]</f>
        <v>78.031999999999996</v>
      </c>
      <c r="Q2318" s="4" t="str">
        <f>MID(Table1[[#This Row],[Category and Sub-Category]],SEARCH("/", N2318) +1, 20)</f>
        <v>indie rock</v>
      </c>
      <c r="R2318" s="4" t="str">
        <f t="shared" si="72"/>
        <v>music</v>
      </c>
      <c r="S2318" s="14">
        <f>Table1[[#This Row],[Date Ended Conversion]]+Table1[[#This Row],[Date Ended Conversion]]</f>
        <v>80313.53333333334</v>
      </c>
      <c r="T2318" s="14">
        <f t="shared" si="73"/>
        <v>40156.76666666667</v>
      </c>
    </row>
    <row r="2319" spans="1:20" ht="72" hidden="1" x14ac:dyDescent="0.6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>(Table1[[#This Row],[pledged]]/Table1[[#This Row],[goal]])*100</f>
        <v>104</v>
      </c>
      <c r="P2319" s="9">
        <f>Table1[[#This Row],[pledged]]/Table1[[#This Row],[backers_count]]</f>
        <v>18.90909090909091</v>
      </c>
      <c r="Q2319" s="4" t="str">
        <f>MID(Table1[[#This Row],[Category and Sub-Category]],SEARCH("/", N2319) +1, 20)</f>
        <v>indie rock</v>
      </c>
      <c r="R2319" s="4" t="str">
        <f t="shared" si="72"/>
        <v>music</v>
      </c>
      <c r="S2319" s="14">
        <f>Table1[[#This Row],[Date Ended Conversion]]+Table1[[#This Row],[Date Ended Conversion]]</f>
        <v>80448.416666666672</v>
      </c>
      <c r="T2319" s="14">
        <f t="shared" si="73"/>
        <v>40224.208333333336</v>
      </c>
    </row>
    <row r="2320" spans="1:20" ht="90" hidden="1" x14ac:dyDescent="0.6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>(Table1[[#This Row],[pledged]]/Table1[[#This Row],[goal]])*100</f>
        <v>121.05999999999999</v>
      </c>
      <c r="P2320" s="9">
        <f>Table1[[#This Row],[pledged]]/Table1[[#This Row],[backers_count]]</f>
        <v>37.134969325153371</v>
      </c>
      <c r="Q2320" s="4" t="str">
        <f>MID(Table1[[#This Row],[Category and Sub-Category]],SEARCH("/", N2320) +1, 20)</f>
        <v>indie rock</v>
      </c>
      <c r="R2320" s="4" t="str">
        <f t="shared" si="72"/>
        <v>music</v>
      </c>
      <c r="S2320" s="14">
        <f>Table1[[#This Row],[Date Ended Conversion]]+Table1[[#This Row],[Date Ended Conversion]]</f>
        <v>80164.33194444445</v>
      </c>
      <c r="T2320" s="14">
        <f t="shared" si="73"/>
        <v>40082.165972222225</v>
      </c>
    </row>
    <row r="2321" spans="1:20" ht="72" hidden="1" x14ac:dyDescent="0.6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>(Table1[[#This Row],[pledged]]/Table1[[#This Row],[goal]])*100</f>
        <v>107.69999999999999</v>
      </c>
      <c r="P2321" s="9">
        <f>Table1[[#This Row],[pledged]]/Table1[[#This Row],[backers_count]]</f>
        <v>41.961038961038959</v>
      </c>
      <c r="Q2321" s="4" t="str">
        <f>MID(Table1[[#This Row],[Category and Sub-Category]],SEARCH("/", N2321) +1, 20)</f>
        <v>indie rock</v>
      </c>
      <c r="R2321" s="4" t="str">
        <f t="shared" si="72"/>
        <v>music</v>
      </c>
      <c r="S2321" s="14">
        <f>Table1[[#This Row],[Date Ended Conversion]]+Table1[[#This Row],[Date Ended Conversion]]</f>
        <v>83246.164004629623</v>
      </c>
      <c r="T2321" s="14">
        <f t="shared" si="73"/>
        <v>41623.082002314812</v>
      </c>
    </row>
    <row r="2322" spans="1:20" ht="72" hidden="1" x14ac:dyDescent="0.6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>(Table1[[#This Row],[pledged]]/Table1[[#This Row],[goal]])*100</f>
        <v>108.66</v>
      </c>
      <c r="P2322" s="9">
        <f>Table1[[#This Row],[pledged]]/Table1[[#This Row],[backers_count]]</f>
        <v>61.044943820224717</v>
      </c>
      <c r="Q2322" s="4" t="str">
        <f>MID(Table1[[#This Row],[Category and Sub-Category]],SEARCH("/", N2322) +1, 20)</f>
        <v>indie rock</v>
      </c>
      <c r="R2322" s="4" t="str">
        <f t="shared" si="72"/>
        <v>music</v>
      </c>
      <c r="S2322" s="14">
        <f>Table1[[#This Row],[Date Ended Conversion]]+Table1[[#This Row],[Date Ended Conversion]]</f>
        <v>83463.550925925927</v>
      </c>
      <c r="T2322" s="14">
        <f t="shared" si="73"/>
        <v>41731.775462962964</v>
      </c>
    </row>
    <row r="2323" spans="1:20" ht="72" x14ac:dyDescent="0.6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>(Table1[[#This Row],[pledged]]/Table1[[#This Row],[goal]])*100</f>
        <v>39.120962394619681</v>
      </c>
      <c r="P2323" s="9">
        <f>Table1[[#This Row],[pledged]]/Table1[[#This Row],[backers_count]]</f>
        <v>64.53125</v>
      </c>
      <c r="Q2323" s="4" t="str">
        <f>MID(Table1[[#This Row],[Category and Sub-Category]],SEARCH("/", N2323) +1, 20)</f>
        <v>small batch</v>
      </c>
      <c r="R2323" s="4" t="str">
        <f t="shared" si="72"/>
        <v>food</v>
      </c>
      <c r="S2323" s="14">
        <f>Table1[[#This Row],[Date Ended Conversion]]+Table1[[#This Row],[Date Ended Conversion]]</f>
        <v>85658.437523148139</v>
      </c>
      <c r="T2323" s="14">
        <f t="shared" si="73"/>
        <v>42829.21876157407</v>
      </c>
    </row>
    <row r="2324" spans="1:20" ht="54" x14ac:dyDescent="0.6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>(Table1[[#This Row],[pledged]]/Table1[[#This Row],[goal]])*100</f>
        <v>3.1481481481481479</v>
      </c>
      <c r="P2324" s="9">
        <f>Table1[[#This Row],[pledged]]/Table1[[#This Row],[backers_count]]</f>
        <v>21.25</v>
      </c>
      <c r="Q2324" s="4" t="str">
        <f>MID(Table1[[#This Row],[Category and Sub-Category]],SEARCH("/", N2324) +1, 20)</f>
        <v>small batch</v>
      </c>
      <c r="R2324" s="4" t="str">
        <f t="shared" si="72"/>
        <v>food</v>
      </c>
      <c r="S2324" s="14">
        <f>Table1[[#This Row],[Date Ended Conversion]]+Table1[[#This Row],[Date Ended Conversion]]</f>
        <v>85669.707615740743</v>
      </c>
      <c r="T2324" s="14">
        <f t="shared" si="73"/>
        <v>42834.853807870371</v>
      </c>
    </row>
    <row r="2325" spans="1:20" ht="54" x14ac:dyDescent="0.6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>(Table1[[#This Row],[pledged]]/Table1[[#This Row],[goal]])*100</f>
        <v>48</v>
      </c>
      <c r="P2325" s="9">
        <f>Table1[[#This Row],[pledged]]/Table1[[#This Row],[backers_count]]</f>
        <v>30</v>
      </c>
      <c r="Q2325" s="4" t="str">
        <f>MID(Table1[[#This Row],[Category and Sub-Category]],SEARCH("/", N2325) +1, 20)</f>
        <v>small batch</v>
      </c>
      <c r="R2325" s="4" t="str">
        <f t="shared" si="72"/>
        <v>food</v>
      </c>
      <c r="S2325" s="14">
        <f>Table1[[#This Row],[Date Ended Conversion]]+Table1[[#This Row],[Date Ended Conversion]]</f>
        <v>85629.510347222211</v>
      </c>
      <c r="T2325" s="14">
        <f t="shared" si="73"/>
        <v>42814.755173611105</v>
      </c>
    </row>
    <row r="2326" spans="1:20" ht="54" x14ac:dyDescent="0.6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>(Table1[[#This Row],[pledged]]/Table1[[#This Row],[goal]])*100</f>
        <v>20.733333333333334</v>
      </c>
      <c r="P2326" s="9">
        <f>Table1[[#This Row],[pledged]]/Table1[[#This Row],[backers_count]]</f>
        <v>25.491803278688526</v>
      </c>
      <c r="Q2326" s="4" t="str">
        <f>MID(Table1[[#This Row],[Category and Sub-Category]],SEARCH("/", N2326) +1, 20)</f>
        <v>small batch</v>
      </c>
      <c r="R2326" s="4" t="str">
        <f t="shared" si="72"/>
        <v>food</v>
      </c>
      <c r="S2326" s="14">
        <f>Table1[[#This Row],[Date Ended Conversion]]+Table1[[#This Row],[Date Ended Conversion]]</f>
        <v>85641.687152777769</v>
      </c>
      <c r="T2326" s="14">
        <f t="shared" si="73"/>
        <v>42820.843576388885</v>
      </c>
    </row>
    <row r="2327" spans="1:20" ht="72" x14ac:dyDescent="0.6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>(Table1[[#This Row],[pledged]]/Table1[[#This Row],[goal]])*100</f>
        <v>8</v>
      </c>
      <c r="P2327" s="9">
        <f>Table1[[#This Row],[pledged]]/Table1[[#This Row],[backers_count]]</f>
        <v>11.428571428571429</v>
      </c>
      <c r="Q2327" s="4" t="str">
        <f>MID(Table1[[#This Row],[Category and Sub-Category]],SEARCH("/", N2327) +1, 20)</f>
        <v>small batch</v>
      </c>
      <c r="R2327" s="4" t="str">
        <f t="shared" si="72"/>
        <v>food</v>
      </c>
      <c r="S2327" s="14">
        <f>Table1[[#This Row],[Date Ended Conversion]]+Table1[[#This Row],[Date Ended Conversion]]</f>
        <v>85647.961365740746</v>
      </c>
      <c r="T2327" s="14">
        <f t="shared" si="73"/>
        <v>42823.980682870373</v>
      </c>
    </row>
    <row r="2328" spans="1:20" ht="72" x14ac:dyDescent="0.6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>(Table1[[#This Row],[pledged]]/Table1[[#This Row],[goal]])*100</f>
        <v>0.72</v>
      </c>
      <c r="P2328" s="9">
        <f>Table1[[#This Row],[pledged]]/Table1[[#This Row],[backers_count]]</f>
        <v>108</v>
      </c>
      <c r="Q2328" s="4" t="str">
        <f>MID(Table1[[#This Row],[Category and Sub-Category]],SEARCH("/", N2328) +1, 20)</f>
        <v>small batch</v>
      </c>
      <c r="R2328" s="4" t="str">
        <f t="shared" si="72"/>
        <v>food</v>
      </c>
      <c r="S2328" s="14">
        <f>Table1[[#This Row],[Date Ended Conversion]]+Table1[[#This Row],[Date Ended Conversion]]</f>
        <v>85711.416666666657</v>
      </c>
      <c r="T2328" s="14">
        <f t="shared" si="73"/>
        <v>42855.708333333328</v>
      </c>
    </row>
    <row r="2329" spans="1:20" ht="54" x14ac:dyDescent="0.6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>(Table1[[#This Row],[pledged]]/Table1[[#This Row],[goal]])*100</f>
        <v>526.09431428571429</v>
      </c>
      <c r="P2329" s="9">
        <f>Table1[[#This Row],[pledged]]/Table1[[#This Row],[backers_count]]</f>
        <v>54.883162444113267</v>
      </c>
      <c r="Q2329" s="4" t="str">
        <f>MID(Table1[[#This Row],[Category and Sub-Category]],SEARCH("/", N2329) +1, 20)</f>
        <v>small batch</v>
      </c>
      <c r="R2329" s="4" t="str">
        <f t="shared" si="72"/>
        <v>food</v>
      </c>
      <c r="S2329" s="14">
        <f>Table1[[#This Row],[Date Ended Conversion]]+Table1[[#This Row],[Date Ended Conversion]]</f>
        <v>83755.834259259267</v>
      </c>
      <c r="T2329" s="14">
        <f t="shared" si="73"/>
        <v>41877.917129629634</v>
      </c>
    </row>
    <row r="2330" spans="1:20" ht="90" x14ac:dyDescent="0.6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>(Table1[[#This Row],[pledged]]/Table1[[#This Row],[goal]])*100</f>
        <v>254.45000000000002</v>
      </c>
      <c r="P2330" s="9">
        <f>Table1[[#This Row],[pledged]]/Table1[[#This Row],[backers_count]]</f>
        <v>47.383612662942269</v>
      </c>
      <c r="Q2330" s="4" t="str">
        <f>MID(Table1[[#This Row],[Category and Sub-Category]],SEARCH("/", N2330) +1, 20)</f>
        <v>small batch</v>
      </c>
      <c r="R2330" s="4" t="str">
        <f t="shared" si="72"/>
        <v>food</v>
      </c>
      <c r="S2330" s="14">
        <f>Table1[[#This Row],[Date Ended Conversion]]+Table1[[#This Row],[Date Ended Conversion]]</f>
        <v>84339.563356481493</v>
      </c>
      <c r="T2330" s="14">
        <f t="shared" si="73"/>
        <v>42169.781678240746</v>
      </c>
    </row>
    <row r="2331" spans="1:20" ht="72" x14ac:dyDescent="0.6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>(Table1[[#This Row],[pledged]]/Table1[[#This Row],[goal]])*100</f>
        <v>105.91999999999999</v>
      </c>
      <c r="P2331" s="9">
        <f>Table1[[#This Row],[pledged]]/Table1[[#This Row],[backers_count]]</f>
        <v>211.84</v>
      </c>
      <c r="Q2331" s="4" t="str">
        <f>MID(Table1[[#This Row],[Category and Sub-Category]],SEARCH("/", N2331) +1, 20)</f>
        <v>small batch</v>
      </c>
      <c r="R2331" s="4" t="str">
        <f t="shared" si="72"/>
        <v>food</v>
      </c>
      <c r="S2331" s="14">
        <f>Table1[[#This Row],[Date Ended Conversion]]+Table1[[#This Row],[Date Ended Conversion]]</f>
        <v>83675.248749999999</v>
      </c>
      <c r="T2331" s="14">
        <f t="shared" si="73"/>
        <v>41837.624374999999</v>
      </c>
    </row>
    <row r="2332" spans="1:20" ht="72" x14ac:dyDescent="0.6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>(Table1[[#This Row],[pledged]]/Table1[[#This Row],[goal]])*100</f>
        <v>102.42285714285715</v>
      </c>
      <c r="P2332" s="9">
        <f>Table1[[#This Row],[pledged]]/Table1[[#This Row],[backers_count]]</f>
        <v>219.92638036809817</v>
      </c>
      <c r="Q2332" s="4" t="str">
        <f>MID(Table1[[#This Row],[Category and Sub-Category]],SEARCH("/", N2332) +1, 20)</f>
        <v>small batch</v>
      </c>
      <c r="R2332" s="4" t="str">
        <f t="shared" si="72"/>
        <v>food</v>
      </c>
      <c r="S2332" s="14">
        <f>Table1[[#This Row],[Date Ended Conversion]]+Table1[[#This Row],[Date Ended Conversion]]</f>
        <v>84726</v>
      </c>
      <c r="T2332" s="14">
        <f t="shared" si="73"/>
        <v>42363</v>
      </c>
    </row>
    <row r="2333" spans="1:20" ht="54" x14ac:dyDescent="0.6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>(Table1[[#This Row],[pledged]]/Table1[[#This Row],[goal]])*100</f>
        <v>144.31375</v>
      </c>
      <c r="P2333" s="9">
        <f>Table1[[#This Row],[pledged]]/Table1[[#This Row],[backers_count]]</f>
        <v>40.795406360424032</v>
      </c>
      <c r="Q2333" s="4" t="str">
        <f>MID(Table1[[#This Row],[Category and Sub-Category]],SEARCH("/", N2333) +1, 20)</f>
        <v>small batch</v>
      </c>
      <c r="R2333" s="4" t="str">
        <f t="shared" si="72"/>
        <v>food</v>
      </c>
      <c r="S2333" s="14">
        <f>Table1[[#This Row],[Date Ended Conversion]]+Table1[[#This Row],[Date Ended Conversion]]</f>
        <v>83738.011342592596</v>
      </c>
      <c r="T2333" s="14">
        <f t="shared" si="73"/>
        <v>41869.005671296298</v>
      </c>
    </row>
    <row r="2334" spans="1:20" ht="72" x14ac:dyDescent="0.6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>(Table1[[#This Row],[pledged]]/Table1[[#This Row],[goal]])*100</f>
        <v>106.30800000000001</v>
      </c>
      <c r="P2334" s="9">
        <f>Table1[[#This Row],[pledged]]/Table1[[#This Row],[backers_count]]</f>
        <v>75.502840909090907</v>
      </c>
      <c r="Q2334" s="4" t="str">
        <f>MID(Table1[[#This Row],[Category and Sub-Category]],SEARCH("/", N2334) +1, 20)</f>
        <v>small batch</v>
      </c>
      <c r="R2334" s="4" t="str">
        <f t="shared" si="72"/>
        <v>food</v>
      </c>
      <c r="S2334" s="14">
        <f>Table1[[#This Row],[Date Ended Conversion]]+Table1[[#This Row],[Date Ended Conversion]]</f>
        <v>84083.256273148145</v>
      </c>
      <c r="T2334" s="14">
        <f t="shared" si="73"/>
        <v>42041.628136574072</v>
      </c>
    </row>
    <row r="2335" spans="1:20" ht="72" x14ac:dyDescent="0.6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>(Table1[[#This Row],[pledged]]/Table1[[#This Row],[goal]])*100</f>
        <v>212.16666666666666</v>
      </c>
      <c r="P2335" s="9">
        <f>Table1[[#This Row],[pledged]]/Table1[[#This Row],[backers_count]]</f>
        <v>13.542553191489361</v>
      </c>
      <c r="Q2335" s="4" t="str">
        <f>MID(Table1[[#This Row],[Category and Sub-Category]],SEARCH("/", N2335) +1, 20)</f>
        <v>small batch</v>
      </c>
      <c r="R2335" s="4" t="str">
        <f t="shared" si="72"/>
        <v>food</v>
      </c>
      <c r="S2335" s="14">
        <f>Table1[[#This Row],[Date Ended Conversion]]+Table1[[#This Row],[Date Ended Conversion]]</f>
        <v>83577.486111111109</v>
      </c>
      <c r="T2335" s="14">
        <f t="shared" si="73"/>
        <v>41788.743055555555</v>
      </c>
    </row>
    <row r="2336" spans="1:20" ht="54" x14ac:dyDescent="0.6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>(Table1[[#This Row],[pledged]]/Table1[[#This Row],[goal]])*100</f>
        <v>101.95</v>
      </c>
      <c r="P2336" s="9">
        <f>Table1[[#This Row],[pledged]]/Table1[[#This Row],[backers_count]]</f>
        <v>60.865671641791046</v>
      </c>
      <c r="Q2336" s="4" t="str">
        <f>MID(Table1[[#This Row],[Category and Sub-Category]],SEARCH("/", N2336) +1, 20)</f>
        <v>small batch</v>
      </c>
      <c r="R2336" s="4" t="str">
        <f t="shared" si="72"/>
        <v>food</v>
      </c>
      <c r="S2336" s="14">
        <f>Table1[[#This Row],[Date Ended Conversion]]+Table1[[#This Row],[Date Ended Conversion]]</f>
        <v>83897.463888888888</v>
      </c>
      <c r="T2336" s="14">
        <f t="shared" si="73"/>
        <v>41948.731944444444</v>
      </c>
    </row>
    <row r="2337" spans="1:20" ht="72" x14ac:dyDescent="0.6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>(Table1[[#This Row],[pledged]]/Table1[[#This Row],[goal]])*100</f>
        <v>102.27200000000001</v>
      </c>
      <c r="P2337" s="9">
        <f>Table1[[#This Row],[pledged]]/Table1[[#This Row],[backers_count]]</f>
        <v>115.69230769230769</v>
      </c>
      <c r="Q2337" s="4" t="str">
        <f>MID(Table1[[#This Row],[Category and Sub-Category]],SEARCH("/", N2337) +1, 20)</f>
        <v>small batch</v>
      </c>
      <c r="R2337" s="4" t="str">
        <f t="shared" si="72"/>
        <v>food</v>
      </c>
      <c r="S2337" s="14">
        <f>Table1[[#This Row],[Date Ended Conversion]]+Table1[[#This Row],[Date Ended Conversion]]</f>
        <v>83603.144513888896</v>
      </c>
      <c r="T2337" s="14">
        <f t="shared" si="73"/>
        <v>41801.572256944448</v>
      </c>
    </row>
    <row r="2338" spans="1:20" ht="72" x14ac:dyDescent="0.6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>(Table1[[#This Row],[pledged]]/Table1[[#This Row],[goal]])*100</f>
        <v>520.73254999999995</v>
      </c>
      <c r="P2338" s="9">
        <f>Table1[[#This Row],[pledged]]/Table1[[#This Row],[backers_count]]</f>
        <v>48.104623556581984</v>
      </c>
      <c r="Q2338" s="4" t="str">
        <f>MID(Table1[[#This Row],[Category and Sub-Category]],SEARCH("/", N2338) +1, 20)</f>
        <v>small batch</v>
      </c>
      <c r="R2338" s="4" t="str">
        <f t="shared" si="72"/>
        <v>food</v>
      </c>
      <c r="S2338" s="14">
        <f>Table1[[#This Row],[Date Ended Conversion]]+Table1[[#This Row],[Date Ended Conversion]]</f>
        <v>83413.849421296298</v>
      </c>
      <c r="T2338" s="14">
        <f t="shared" si="73"/>
        <v>41706.924710648149</v>
      </c>
    </row>
    <row r="2339" spans="1:20" ht="54" x14ac:dyDescent="0.6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>(Table1[[#This Row],[pledged]]/Table1[[#This Row],[goal]])*100</f>
        <v>110.65833333333333</v>
      </c>
      <c r="P2339" s="9">
        <f>Table1[[#This Row],[pledged]]/Table1[[#This Row],[backers_count]]</f>
        <v>74.184357541899445</v>
      </c>
      <c r="Q2339" s="4" t="str">
        <f>MID(Table1[[#This Row],[Category and Sub-Category]],SEARCH("/", N2339) +1, 20)</f>
        <v>small batch</v>
      </c>
      <c r="R2339" s="4" t="str">
        <f t="shared" si="72"/>
        <v>food</v>
      </c>
      <c r="S2339" s="14">
        <f>Table1[[#This Row],[Date Ended Conversion]]+Table1[[#This Row],[Date Ended Conversion]]</f>
        <v>83633.281087962969</v>
      </c>
      <c r="T2339" s="14">
        <f t="shared" si="73"/>
        <v>41816.640543981484</v>
      </c>
    </row>
    <row r="2340" spans="1:20" ht="72" x14ac:dyDescent="0.6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>(Table1[[#This Row],[pledged]]/Table1[[#This Row],[goal]])*100</f>
        <v>101.14333333333335</v>
      </c>
      <c r="P2340" s="9">
        <f>Table1[[#This Row],[pledged]]/Table1[[#This Row],[backers_count]]</f>
        <v>123.34552845528455</v>
      </c>
      <c r="Q2340" s="4" t="str">
        <f>MID(Table1[[#This Row],[Category and Sub-Category]],SEARCH("/", N2340) +1, 20)</f>
        <v>small batch</v>
      </c>
      <c r="R2340" s="4" t="str">
        <f t="shared" si="72"/>
        <v>food</v>
      </c>
      <c r="S2340" s="14">
        <f>Table1[[#This Row],[Date Ended Conversion]]+Table1[[#This Row],[Date Ended Conversion]]</f>
        <v>83639.793611111105</v>
      </c>
      <c r="T2340" s="14">
        <f t="shared" si="73"/>
        <v>41819.896805555552</v>
      </c>
    </row>
    <row r="2341" spans="1:20" ht="72" x14ac:dyDescent="0.6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>(Table1[[#This Row],[pledged]]/Table1[[#This Row],[goal]])*100</f>
        <v>294.20799999999997</v>
      </c>
      <c r="P2341" s="9">
        <f>Table1[[#This Row],[pledged]]/Table1[[#This Row],[backers_count]]</f>
        <v>66.623188405797094</v>
      </c>
      <c r="Q2341" s="4" t="str">
        <f>MID(Table1[[#This Row],[Category and Sub-Category]],SEARCH("/", N2341) +1, 20)</f>
        <v>small batch</v>
      </c>
      <c r="R2341" s="4" t="str">
        <f t="shared" si="72"/>
        <v>food</v>
      </c>
      <c r="S2341" s="14">
        <f>Table1[[#This Row],[Date Ended Conversion]]+Table1[[#This Row],[Date Ended Conversion]]</f>
        <v>85446.665277777778</v>
      </c>
      <c r="T2341" s="14">
        <f t="shared" si="73"/>
        <v>42723.332638888889</v>
      </c>
    </row>
    <row r="2342" spans="1:20" ht="72" x14ac:dyDescent="0.6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>(Table1[[#This Row],[pledged]]/Table1[[#This Row],[goal]])*100</f>
        <v>105.77749999999999</v>
      </c>
      <c r="P2342" s="9">
        <f>Table1[[#This Row],[pledged]]/Table1[[#This Row],[backers_count]]</f>
        <v>104.99007444168734</v>
      </c>
      <c r="Q2342" s="4" t="str">
        <f>MID(Table1[[#This Row],[Category and Sub-Category]],SEARCH("/", N2342) +1, 20)</f>
        <v>small batch</v>
      </c>
      <c r="R2342" s="4" t="str">
        <f t="shared" si="72"/>
        <v>food</v>
      </c>
      <c r="S2342" s="14">
        <f>Table1[[#This Row],[Date Ended Conversion]]+Table1[[#This Row],[Date Ended Conversion]]</f>
        <v>85347.285601851851</v>
      </c>
      <c r="T2342" s="14">
        <f t="shared" si="73"/>
        <v>42673.642800925925</v>
      </c>
    </row>
    <row r="2343" spans="1:20" ht="54" hidden="1" x14ac:dyDescent="0.6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>(Table1[[#This Row],[pledged]]/Table1[[#This Row],[goal]])*100</f>
        <v>0</v>
      </c>
      <c r="P2343" s="9" t="e">
        <f>Table1[[#This Row],[pledged]]/Table1[[#This Row],[backers_count]]</f>
        <v>#DIV/0!</v>
      </c>
      <c r="Q2343" s="4" t="str">
        <f>MID(Table1[[#This Row],[Category and Sub-Category]],SEARCH("/", N2343) +1, 20)</f>
        <v>web</v>
      </c>
      <c r="R2343" s="4" t="str">
        <f t="shared" si="72"/>
        <v>technology</v>
      </c>
      <c r="S2343" s="14">
        <f>Table1[[#This Row],[Date Ended Conversion]]+Table1[[#This Row],[Date Ended Conversion]]</f>
        <v>84395.627407407417</v>
      </c>
      <c r="T2343" s="14">
        <f t="shared" si="73"/>
        <v>42197.813703703709</v>
      </c>
    </row>
    <row r="2344" spans="1:20" ht="72" hidden="1" x14ac:dyDescent="0.6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>(Table1[[#This Row],[pledged]]/Table1[[#This Row],[goal]])*100</f>
        <v>0</v>
      </c>
      <c r="P2344" s="9" t="e">
        <f>Table1[[#This Row],[pledged]]/Table1[[#This Row],[backers_count]]</f>
        <v>#DIV/0!</v>
      </c>
      <c r="Q2344" s="4" t="str">
        <f>MID(Table1[[#This Row],[Category and Sub-Category]],SEARCH("/", N2344) +1, 20)</f>
        <v>web</v>
      </c>
      <c r="R2344" s="4" t="str">
        <f t="shared" si="72"/>
        <v>technology</v>
      </c>
      <c r="S2344" s="14">
        <f>Table1[[#This Row],[Date Ended Conversion]]+Table1[[#This Row],[Date Ended Conversion]]</f>
        <v>83836.416666666672</v>
      </c>
      <c r="T2344" s="14">
        <f t="shared" si="73"/>
        <v>41918.208333333336</v>
      </c>
    </row>
    <row r="2345" spans="1:20" ht="72" hidden="1" x14ac:dyDescent="0.6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>(Table1[[#This Row],[pledged]]/Table1[[#This Row],[goal]])*100</f>
        <v>3</v>
      </c>
      <c r="P2345" s="9">
        <f>Table1[[#This Row],[pledged]]/Table1[[#This Row],[backers_count]]</f>
        <v>300</v>
      </c>
      <c r="Q2345" s="4" t="str">
        <f>MID(Table1[[#This Row],[Category and Sub-Category]],SEARCH("/", N2345) +1, 20)</f>
        <v>web</v>
      </c>
      <c r="R2345" s="4" t="str">
        <f t="shared" si="72"/>
        <v>technology</v>
      </c>
      <c r="S2345" s="14">
        <f>Table1[[#This Row],[Date Ended Conversion]]+Table1[[#This Row],[Date Ended Conversion]]</f>
        <v>84755.648611111101</v>
      </c>
      <c r="T2345" s="14">
        <f t="shared" si="73"/>
        <v>42377.82430555555</v>
      </c>
    </row>
    <row r="2346" spans="1:20" ht="72" hidden="1" x14ac:dyDescent="0.6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>(Table1[[#This Row],[pledged]]/Table1[[#This Row],[goal]])*100</f>
        <v>0.1</v>
      </c>
      <c r="P2346" s="9">
        <f>Table1[[#This Row],[pledged]]/Table1[[#This Row],[backers_count]]</f>
        <v>1</v>
      </c>
      <c r="Q2346" s="4" t="str">
        <f>MID(Table1[[#This Row],[Category and Sub-Category]],SEARCH("/", N2346) +1, 20)</f>
        <v>web</v>
      </c>
      <c r="R2346" s="4" t="str">
        <f t="shared" si="72"/>
        <v>technology</v>
      </c>
      <c r="S2346" s="14">
        <f>Table1[[#This Row],[Date Ended Conversion]]+Table1[[#This Row],[Date Ended Conversion]]</f>
        <v>85091.455300925925</v>
      </c>
      <c r="T2346" s="14">
        <f t="shared" si="73"/>
        <v>42545.727650462963</v>
      </c>
    </row>
    <row r="2347" spans="1:20" ht="72" hidden="1" x14ac:dyDescent="0.6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>(Table1[[#This Row],[pledged]]/Table1[[#This Row],[goal]])*100</f>
        <v>0</v>
      </c>
      <c r="P2347" s="9" t="e">
        <f>Table1[[#This Row],[pledged]]/Table1[[#This Row],[backers_count]]</f>
        <v>#DIV/0!</v>
      </c>
      <c r="Q2347" s="4" t="str">
        <f>MID(Table1[[#This Row],[Category and Sub-Category]],SEARCH("/", N2347) +1, 20)</f>
        <v>web</v>
      </c>
      <c r="R2347" s="4" t="str">
        <f t="shared" si="72"/>
        <v>technology</v>
      </c>
      <c r="S2347" s="14">
        <f>Table1[[#This Row],[Date Ended Conversion]]+Table1[[#This Row],[Date Ended Conversion]]</f>
        <v>84189.970833333326</v>
      </c>
      <c r="T2347" s="14">
        <f t="shared" si="73"/>
        <v>42094.985416666663</v>
      </c>
    </row>
    <row r="2348" spans="1:20" ht="72" hidden="1" x14ac:dyDescent="0.6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>(Table1[[#This Row],[pledged]]/Table1[[#This Row],[goal]])*100</f>
        <v>6.5000000000000002E-2</v>
      </c>
      <c r="P2348" s="9">
        <f>Table1[[#This Row],[pledged]]/Table1[[#This Row],[backers_count]]</f>
        <v>13</v>
      </c>
      <c r="Q2348" s="4" t="str">
        <f>MID(Table1[[#This Row],[Category and Sub-Category]],SEARCH("/", N2348) +1, 20)</f>
        <v>web</v>
      </c>
      <c r="R2348" s="4" t="str">
        <f t="shared" si="72"/>
        <v>technology</v>
      </c>
      <c r="S2348" s="14">
        <f>Table1[[#This Row],[Date Ended Conversion]]+Table1[[#This Row],[Date Ended Conversion]]</f>
        <v>85321.597939814819</v>
      </c>
      <c r="T2348" s="14">
        <f t="shared" si="73"/>
        <v>42660.79896990741</v>
      </c>
    </row>
    <row r="2349" spans="1:20" ht="54" hidden="1" x14ac:dyDescent="0.6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>(Table1[[#This Row],[pledged]]/Table1[[#This Row],[goal]])*100</f>
        <v>1.5</v>
      </c>
      <c r="P2349" s="9">
        <f>Table1[[#This Row],[pledged]]/Table1[[#This Row],[backers_count]]</f>
        <v>15</v>
      </c>
      <c r="Q2349" s="4" t="str">
        <f>MID(Table1[[#This Row],[Category and Sub-Category]],SEARCH("/", N2349) +1, 20)</f>
        <v>web</v>
      </c>
      <c r="R2349" s="4" t="str">
        <f t="shared" si="72"/>
        <v>technology</v>
      </c>
      <c r="S2349" s="14">
        <f>Table1[[#This Row],[Date Ended Conversion]]+Table1[[#This Row],[Date Ended Conversion]]</f>
        <v>85215.214722222227</v>
      </c>
      <c r="T2349" s="14">
        <f t="shared" si="73"/>
        <v>42607.607361111113</v>
      </c>
    </row>
    <row r="2350" spans="1:20" ht="72" hidden="1" x14ac:dyDescent="0.6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>(Table1[[#This Row],[pledged]]/Table1[[#This Row],[goal]])*100</f>
        <v>0.38571428571428573</v>
      </c>
      <c r="P2350" s="9">
        <f>Table1[[#This Row],[pledged]]/Table1[[#This Row],[backers_count]]</f>
        <v>54</v>
      </c>
      <c r="Q2350" s="4" t="str">
        <f>MID(Table1[[#This Row],[Category and Sub-Category]],SEARCH("/", N2350) +1, 20)</f>
        <v>web</v>
      </c>
      <c r="R2350" s="4" t="str">
        <f t="shared" si="72"/>
        <v>technology</v>
      </c>
      <c r="S2350" s="14">
        <f>Table1[[#This Row],[Date Ended Conversion]]+Table1[[#This Row],[Date Ended Conversion]]</f>
        <v>84841.864305555559</v>
      </c>
      <c r="T2350" s="14">
        <f t="shared" si="73"/>
        <v>42420.932152777779</v>
      </c>
    </row>
    <row r="2351" spans="1:20" ht="72" hidden="1" x14ac:dyDescent="0.6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>(Table1[[#This Row],[pledged]]/Table1[[#This Row],[goal]])*100</f>
        <v>0</v>
      </c>
      <c r="P2351" s="9" t="e">
        <f>Table1[[#This Row],[pledged]]/Table1[[#This Row],[backers_count]]</f>
        <v>#DIV/0!</v>
      </c>
      <c r="Q2351" s="4" t="str">
        <f>MID(Table1[[#This Row],[Category and Sub-Category]],SEARCH("/", N2351) +1, 20)</f>
        <v>web</v>
      </c>
      <c r="R2351" s="4" t="str">
        <f t="shared" si="72"/>
        <v>technology</v>
      </c>
      <c r="S2351" s="14">
        <f>Table1[[#This Row],[Date Ended Conversion]]+Table1[[#This Row],[Date Ended Conversion]]</f>
        <v>84455.551574074081</v>
      </c>
      <c r="T2351" s="14">
        <f t="shared" si="73"/>
        <v>42227.775787037041</v>
      </c>
    </row>
    <row r="2352" spans="1:20" ht="54" hidden="1" x14ac:dyDescent="0.6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>(Table1[[#This Row],[pledged]]/Table1[[#This Row],[goal]])*100</f>
        <v>0</v>
      </c>
      <c r="P2352" s="9" t="e">
        <f>Table1[[#This Row],[pledged]]/Table1[[#This Row],[backers_count]]</f>
        <v>#DIV/0!</v>
      </c>
      <c r="Q2352" s="4" t="str">
        <f>MID(Table1[[#This Row],[Category and Sub-Category]],SEARCH("/", N2352) +1, 20)</f>
        <v>web</v>
      </c>
      <c r="R2352" s="4" t="str">
        <f t="shared" si="72"/>
        <v>technology</v>
      </c>
      <c r="S2352" s="14">
        <f>Table1[[#This Row],[Date Ended Conversion]]+Table1[[#This Row],[Date Ended Conversion]]</f>
        <v>85477.684490740736</v>
      </c>
      <c r="T2352" s="14">
        <f t="shared" si="73"/>
        <v>42738.842245370368</v>
      </c>
    </row>
    <row r="2353" spans="1:20" ht="36" hidden="1" x14ac:dyDescent="0.6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>(Table1[[#This Row],[pledged]]/Table1[[#This Row],[goal]])*100</f>
        <v>0.5714285714285714</v>
      </c>
      <c r="P2353" s="9">
        <f>Table1[[#This Row],[pledged]]/Table1[[#This Row],[backers_count]]</f>
        <v>15.428571428571429</v>
      </c>
      <c r="Q2353" s="4" t="str">
        <f>MID(Table1[[#This Row],[Category and Sub-Category]],SEARCH("/", N2353) +1, 20)</f>
        <v>web</v>
      </c>
      <c r="R2353" s="4" t="str">
        <f t="shared" si="72"/>
        <v>technology</v>
      </c>
      <c r="S2353" s="14">
        <f>Table1[[#This Row],[Date Ended Conversion]]+Table1[[#This Row],[Date Ended Conversion]]</f>
        <v>84248.202291666676</v>
      </c>
      <c r="T2353" s="14">
        <f t="shared" si="73"/>
        <v>42124.101145833338</v>
      </c>
    </row>
    <row r="2354" spans="1:20" ht="72" hidden="1" x14ac:dyDescent="0.6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>(Table1[[#This Row],[pledged]]/Table1[[#This Row],[goal]])*100</f>
        <v>0</v>
      </c>
      <c r="P2354" s="9" t="e">
        <f>Table1[[#This Row],[pledged]]/Table1[[#This Row],[backers_count]]</f>
        <v>#DIV/0!</v>
      </c>
      <c r="Q2354" s="4" t="str">
        <f>MID(Table1[[#This Row],[Category and Sub-Category]],SEARCH("/", N2354) +1, 20)</f>
        <v>web</v>
      </c>
      <c r="R2354" s="4" t="str">
        <f t="shared" si="72"/>
        <v>technology</v>
      </c>
      <c r="S2354" s="14">
        <f>Table1[[#This Row],[Date Ended Conversion]]+Table1[[#This Row],[Date Ended Conversion]]</f>
        <v>84323.267407407402</v>
      </c>
      <c r="T2354" s="14">
        <f t="shared" si="73"/>
        <v>42161.633703703701</v>
      </c>
    </row>
    <row r="2355" spans="1:20" ht="72" hidden="1" x14ac:dyDescent="0.6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>(Table1[[#This Row],[pledged]]/Table1[[#This Row],[goal]])*100</f>
        <v>0</v>
      </c>
      <c r="P2355" s="9" t="e">
        <f>Table1[[#This Row],[pledged]]/Table1[[#This Row],[backers_count]]</f>
        <v>#DIV/0!</v>
      </c>
      <c r="Q2355" s="4" t="str">
        <f>MID(Table1[[#This Row],[Category and Sub-Category]],SEARCH("/", N2355) +1, 20)</f>
        <v>web</v>
      </c>
      <c r="R2355" s="4" t="str">
        <f t="shared" si="72"/>
        <v>technology</v>
      </c>
      <c r="S2355" s="14">
        <f>Table1[[#This Row],[Date Ended Conversion]]+Table1[[#This Row],[Date Ended Conversion]]</f>
        <v>84231.352361111116</v>
      </c>
      <c r="T2355" s="14">
        <f t="shared" si="73"/>
        <v>42115.676180555558</v>
      </c>
    </row>
    <row r="2356" spans="1:20" ht="54" hidden="1" x14ac:dyDescent="0.6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>(Table1[[#This Row],[pledged]]/Table1[[#This Row],[goal]])*100</f>
        <v>7.1428571428571425E-2</v>
      </c>
      <c r="P2356" s="9">
        <f>Table1[[#This Row],[pledged]]/Table1[[#This Row],[backers_count]]</f>
        <v>25</v>
      </c>
      <c r="Q2356" s="4" t="str">
        <f>MID(Table1[[#This Row],[Category and Sub-Category]],SEARCH("/", N2356) +1, 20)</f>
        <v>web</v>
      </c>
      <c r="R2356" s="4" t="str">
        <f t="shared" si="72"/>
        <v>technology</v>
      </c>
      <c r="S2356" s="14">
        <f>Table1[[#This Row],[Date Ended Conversion]]+Table1[[#This Row],[Date Ended Conversion]]</f>
        <v>84029.445833333331</v>
      </c>
      <c r="T2356" s="14">
        <f t="shared" si="73"/>
        <v>42014.722916666666</v>
      </c>
    </row>
    <row r="2357" spans="1:20" ht="72" hidden="1" x14ac:dyDescent="0.6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>(Table1[[#This Row],[pledged]]/Table1[[#This Row],[goal]])*100</f>
        <v>0.6875</v>
      </c>
      <c r="P2357" s="9">
        <f>Table1[[#This Row],[pledged]]/Table1[[#This Row],[backers_count]]</f>
        <v>27.5</v>
      </c>
      <c r="Q2357" s="4" t="str">
        <f>MID(Table1[[#This Row],[Category and Sub-Category]],SEARCH("/", N2357) +1, 20)</f>
        <v>web</v>
      </c>
      <c r="R2357" s="4" t="str">
        <f t="shared" si="72"/>
        <v>technology</v>
      </c>
      <c r="S2357" s="14">
        <f>Table1[[#This Row],[Date Ended Conversion]]+Table1[[#This Row],[Date Ended Conversion]]</f>
        <v>84253.83648148147</v>
      </c>
      <c r="T2357" s="14">
        <f t="shared" si="73"/>
        <v>42126.918240740735</v>
      </c>
    </row>
    <row r="2358" spans="1:20" ht="54" hidden="1" x14ac:dyDescent="0.6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>(Table1[[#This Row],[pledged]]/Table1[[#This Row],[goal]])*100</f>
        <v>0</v>
      </c>
      <c r="P2358" s="9" t="e">
        <f>Table1[[#This Row],[pledged]]/Table1[[#This Row],[backers_count]]</f>
        <v>#DIV/0!</v>
      </c>
      <c r="Q2358" s="4" t="str">
        <f>MID(Table1[[#This Row],[Category and Sub-Category]],SEARCH("/", N2358) +1, 20)</f>
        <v>web</v>
      </c>
      <c r="R2358" s="4" t="str">
        <f t="shared" si="72"/>
        <v>technology</v>
      </c>
      <c r="S2358" s="14">
        <f>Table1[[#This Row],[Date Ended Conversion]]+Table1[[#This Row],[Date Ended Conversion]]</f>
        <v>84321.56722222222</v>
      </c>
      <c r="T2358" s="14">
        <f t="shared" si="73"/>
        <v>42160.78361111111</v>
      </c>
    </row>
    <row r="2359" spans="1:20" ht="54" hidden="1" x14ac:dyDescent="0.6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>(Table1[[#This Row],[pledged]]/Table1[[#This Row],[goal]])*100</f>
        <v>0</v>
      </c>
      <c r="P2359" s="9" t="e">
        <f>Table1[[#This Row],[pledged]]/Table1[[#This Row],[backers_count]]</f>
        <v>#DIV/0!</v>
      </c>
      <c r="Q2359" s="4" t="str">
        <f>MID(Table1[[#This Row],[Category and Sub-Category]],SEARCH("/", N2359) +1, 20)</f>
        <v>web</v>
      </c>
      <c r="R2359" s="4" t="str">
        <f t="shared" si="72"/>
        <v>technology</v>
      </c>
      <c r="S2359" s="14">
        <f>Table1[[#This Row],[Date Ended Conversion]]+Table1[[#This Row],[Date Ended Conversion]]</f>
        <v>84589.240231481468</v>
      </c>
      <c r="T2359" s="14">
        <f t="shared" si="73"/>
        <v>42294.620115740734</v>
      </c>
    </row>
    <row r="2360" spans="1:20" ht="54" hidden="1" x14ac:dyDescent="0.6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>(Table1[[#This Row],[pledged]]/Table1[[#This Row],[goal]])*100</f>
        <v>0</v>
      </c>
      <c r="P2360" s="9" t="e">
        <f>Table1[[#This Row],[pledged]]/Table1[[#This Row],[backers_count]]</f>
        <v>#DIV/0!</v>
      </c>
      <c r="Q2360" s="4" t="str">
        <f>MID(Table1[[#This Row],[Category and Sub-Category]],SEARCH("/", N2360) +1, 20)</f>
        <v>web</v>
      </c>
      <c r="R2360" s="4" t="str">
        <f t="shared" si="72"/>
        <v>technology</v>
      </c>
      <c r="S2360" s="14">
        <f>Table1[[#This Row],[Date Ended Conversion]]+Table1[[#This Row],[Date Ended Conversion]]</f>
        <v>84070.054166666669</v>
      </c>
      <c r="T2360" s="14">
        <f t="shared" si="73"/>
        <v>42035.027083333334</v>
      </c>
    </row>
    <row r="2361" spans="1:20" ht="72" hidden="1" x14ac:dyDescent="0.6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>(Table1[[#This Row],[pledged]]/Table1[[#This Row],[goal]])*100</f>
        <v>14.680000000000001</v>
      </c>
      <c r="P2361" s="9">
        <f>Table1[[#This Row],[pledged]]/Table1[[#This Row],[backers_count]]</f>
        <v>367</v>
      </c>
      <c r="Q2361" s="4" t="str">
        <f>MID(Table1[[#This Row],[Category and Sub-Category]],SEARCH("/", N2361) +1, 20)</f>
        <v>web</v>
      </c>
      <c r="R2361" s="4" t="str">
        <f t="shared" si="72"/>
        <v>technology</v>
      </c>
      <c r="S2361" s="14">
        <f>Table1[[#This Row],[Date Ended Conversion]]+Table1[[#This Row],[Date Ended Conversion]]</f>
        <v>84439.299166666664</v>
      </c>
      <c r="T2361" s="14">
        <f t="shared" si="73"/>
        <v>42219.649583333332</v>
      </c>
    </row>
    <row r="2362" spans="1:20" ht="72" hidden="1" x14ac:dyDescent="0.6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>(Table1[[#This Row],[pledged]]/Table1[[#This Row],[goal]])*100</f>
        <v>0.04</v>
      </c>
      <c r="P2362" s="9">
        <f>Table1[[#This Row],[pledged]]/Table1[[#This Row],[backers_count]]</f>
        <v>2</v>
      </c>
      <c r="Q2362" s="4" t="str">
        <f>MID(Table1[[#This Row],[Category and Sub-Category]],SEARCH("/", N2362) +1, 20)</f>
        <v>web</v>
      </c>
      <c r="R2362" s="4" t="str">
        <f t="shared" si="72"/>
        <v>technology</v>
      </c>
      <c r="S2362" s="14">
        <f>Table1[[#This Row],[Date Ended Conversion]]+Table1[[#This Row],[Date Ended Conversion]]</f>
        <v>84815.413888888899</v>
      </c>
      <c r="T2362" s="14">
        <f t="shared" si="73"/>
        <v>42407.70694444445</v>
      </c>
    </row>
    <row r="2363" spans="1:20" ht="72" hidden="1" x14ac:dyDescent="0.6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>(Table1[[#This Row],[pledged]]/Table1[[#This Row],[goal]])*100</f>
        <v>0</v>
      </c>
      <c r="P2363" s="9" t="e">
        <f>Table1[[#This Row],[pledged]]/Table1[[#This Row],[backers_count]]</f>
        <v>#DIV/0!</v>
      </c>
      <c r="Q2363" s="4" t="str">
        <f>MID(Table1[[#This Row],[Category and Sub-Category]],SEARCH("/", N2363) +1, 20)</f>
        <v>web</v>
      </c>
      <c r="R2363" s="4" t="str">
        <f t="shared" si="72"/>
        <v>technology</v>
      </c>
      <c r="S2363" s="14">
        <f>Table1[[#This Row],[Date Ended Conversion]]+Table1[[#This Row],[Date Ended Conversion]]</f>
        <v>84981.833333333343</v>
      </c>
      <c r="T2363" s="14">
        <f t="shared" si="73"/>
        <v>42490.916666666672</v>
      </c>
    </row>
    <row r="2364" spans="1:20" ht="54" hidden="1" x14ac:dyDescent="0.6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>(Table1[[#This Row],[pledged]]/Table1[[#This Row],[goal]])*100</f>
        <v>28.571428571428569</v>
      </c>
      <c r="P2364" s="9">
        <f>Table1[[#This Row],[pledged]]/Table1[[#This Row],[backers_count]]</f>
        <v>60</v>
      </c>
      <c r="Q2364" s="4" t="str">
        <f>MID(Table1[[#This Row],[Category and Sub-Category]],SEARCH("/", N2364) +1, 20)</f>
        <v>web</v>
      </c>
      <c r="R2364" s="4" t="str">
        <f t="shared" si="72"/>
        <v>technology</v>
      </c>
      <c r="S2364" s="14">
        <f>Table1[[#This Row],[Date Ended Conversion]]+Table1[[#This Row],[Date Ended Conversion]]</f>
        <v>83969.376620370371</v>
      </c>
      <c r="T2364" s="14">
        <f t="shared" si="73"/>
        <v>41984.688310185185</v>
      </c>
    </row>
    <row r="2365" spans="1:20" ht="72" hidden="1" x14ac:dyDescent="0.6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>(Table1[[#This Row],[pledged]]/Table1[[#This Row],[goal]])*100</f>
        <v>0</v>
      </c>
      <c r="P2365" s="9" t="e">
        <f>Table1[[#This Row],[pledged]]/Table1[[#This Row],[backers_count]]</f>
        <v>#DIV/0!</v>
      </c>
      <c r="Q2365" s="4" t="str">
        <f>MID(Table1[[#This Row],[Category and Sub-Category]],SEARCH("/", N2365) +1, 20)</f>
        <v>web</v>
      </c>
      <c r="R2365" s="4" t="str">
        <f t="shared" si="72"/>
        <v>technology</v>
      </c>
      <c r="S2365" s="14">
        <f>Table1[[#This Row],[Date Ended Conversion]]+Table1[[#This Row],[Date Ended Conversion]]</f>
        <v>84734.023148148146</v>
      </c>
      <c r="T2365" s="14">
        <f t="shared" si="73"/>
        <v>42367.011574074073</v>
      </c>
    </row>
    <row r="2366" spans="1:20" ht="54" hidden="1" x14ac:dyDescent="0.6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>(Table1[[#This Row],[pledged]]/Table1[[#This Row],[goal]])*100</f>
        <v>0</v>
      </c>
      <c r="P2366" s="9" t="e">
        <f>Table1[[#This Row],[pledged]]/Table1[[#This Row],[backers_count]]</f>
        <v>#DIV/0!</v>
      </c>
      <c r="Q2366" s="4" t="str">
        <f>MID(Table1[[#This Row],[Category and Sub-Category]],SEARCH("/", N2366) +1, 20)</f>
        <v>web</v>
      </c>
      <c r="R2366" s="4" t="str">
        <f t="shared" si="72"/>
        <v>technology</v>
      </c>
      <c r="S2366" s="14">
        <f>Table1[[#This Row],[Date Ended Conversion]]+Table1[[#This Row],[Date Ended Conversion]]</f>
        <v>84607.869351851841</v>
      </c>
      <c r="T2366" s="14">
        <f t="shared" si="73"/>
        <v>42303.934675925921</v>
      </c>
    </row>
    <row r="2367" spans="1:20" ht="72" hidden="1" x14ac:dyDescent="0.6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>(Table1[[#This Row],[pledged]]/Table1[[#This Row],[goal]])*100</f>
        <v>0</v>
      </c>
      <c r="P2367" s="9" t="e">
        <f>Table1[[#This Row],[pledged]]/Table1[[#This Row],[backers_count]]</f>
        <v>#DIV/0!</v>
      </c>
      <c r="Q2367" s="4" t="str">
        <f>MID(Table1[[#This Row],[Category and Sub-Category]],SEARCH("/", N2367) +1, 20)</f>
        <v>web</v>
      </c>
      <c r="R2367" s="4" t="str">
        <f t="shared" si="72"/>
        <v>technology</v>
      </c>
      <c r="S2367" s="14">
        <f>Table1[[#This Row],[Date Ended Conversion]]+Table1[[#This Row],[Date Ended Conversion]]</f>
        <v>84773.916666666657</v>
      </c>
      <c r="T2367" s="14">
        <f t="shared" si="73"/>
        <v>42386.958333333328</v>
      </c>
    </row>
    <row r="2368" spans="1:20" ht="72" hidden="1" x14ac:dyDescent="0.6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>(Table1[[#This Row],[pledged]]/Table1[[#This Row],[goal]])*100</f>
        <v>10.52</v>
      </c>
      <c r="P2368" s="9">
        <f>Table1[[#This Row],[pledged]]/Table1[[#This Row],[backers_count]]</f>
        <v>97.407407407407405</v>
      </c>
      <c r="Q2368" s="4" t="str">
        <f>MID(Table1[[#This Row],[Category and Sub-Category]],SEARCH("/", N2368) +1, 20)</f>
        <v>web</v>
      </c>
      <c r="R2368" s="4" t="str">
        <f t="shared" si="72"/>
        <v>technology</v>
      </c>
      <c r="S2368" s="14">
        <f>Table1[[#This Row],[Date Ended Conversion]]+Table1[[#This Row],[Date Ended Conversion]]</f>
        <v>84597.063263888878</v>
      </c>
      <c r="T2368" s="14">
        <f t="shared" si="73"/>
        <v>42298.531631944439</v>
      </c>
    </row>
    <row r="2369" spans="1:20" ht="72" hidden="1" x14ac:dyDescent="0.6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>(Table1[[#This Row],[pledged]]/Table1[[#This Row],[goal]])*100</f>
        <v>1.34</v>
      </c>
      <c r="P2369" s="9">
        <f>Table1[[#This Row],[pledged]]/Table1[[#This Row],[backers_count]]</f>
        <v>47.857142857142854</v>
      </c>
      <c r="Q2369" s="4" t="str">
        <f>MID(Table1[[#This Row],[Category and Sub-Category]],SEARCH("/", N2369) +1, 20)</f>
        <v>web</v>
      </c>
      <c r="R2369" s="4" t="str">
        <f t="shared" si="72"/>
        <v>technology</v>
      </c>
      <c r="S2369" s="14">
        <f>Table1[[#This Row],[Date Ended Conversion]]+Table1[[#This Row],[Date Ended Conversion]]</f>
        <v>84971.856851851859</v>
      </c>
      <c r="T2369" s="14">
        <f t="shared" si="73"/>
        <v>42485.928425925929</v>
      </c>
    </row>
    <row r="2370" spans="1:20" ht="72" hidden="1" x14ac:dyDescent="0.6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>(Table1[[#This Row],[pledged]]/Table1[[#This Row],[goal]])*100</f>
        <v>0.25</v>
      </c>
      <c r="P2370" s="9">
        <f>Table1[[#This Row],[pledged]]/Table1[[#This Row],[backers_count]]</f>
        <v>50</v>
      </c>
      <c r="Q2370" s="4" t="str">
        <f>MID(Table1[[#This Row],[Category and Sub-Category]],SEARCH("/", N2370) +1, 20)</f>
        <v>web</v>
      </c>
      <c r="R2370" s="4" t="str">
        <f t="shared" ref="R2370:R2433" si="74">LEFT(N2370,FIND("/",N2370,1)-1)</f>
        <v>technology</v>
      </c>
      <c r="S2370" s="14">
        <f>Table1[[#This Row],[Date Ended Conversion]]+Table1[[#This Row],[Date Ended Conversion]]</f>
        <v>84217.360300925939</v>
      </c>
      <c r="T2370" s="14">
        <f t="shared" ref="T2370:T2433" si="75">(((I2370/60)/60)/24)+DATE(1970,1,1)</f>
        <v>42108.680150462969</v>
      </c>
    </row>
    <row r="2371" spans="1:20" ht="72" hidden="1" x14ac:dyDescent="0.6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>(Table1[[#This Row],[pledged]]/Table1[[#This Row],[goal]])*100</f>
        <v>0</v>
      </c>
      <c r="P2371" s="9" t="e">
        <f>Table1[[#This Row],[pledged]]/Table1[[#This Row],[backers_count]]</f>
        <v>#DIV/0!</v>
      </c>
      <c r="Q2371" s="4" t="str">
        <f>MID(Table1[[#This Row],[Category and Sub-Category]],SEARCH("/", N2371) +1, 20)</f>
        <v>web</v>
      </c>
      <c r="R2371" s="4" t="str">
        <f t="shared" si="74"/>
        <v>technology</v>
      </c>
      <c r="S2371" s="14">
        <f>Table1[[#This Row],[Date Ended Conversion]]+Table1[[#This Row],[Date Ended Conversion]]</f>
        <v>84821.625254629631</v>
      </c>
      <c r="T2371" s="14">
        <f t="shared" si="75"/>
        <v>42410.812627314815</v>
      </c>
    </row>
    <row r="2372" spans="1:20" ht="72" hidden="1" x14ac:dyDescent="0.6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>(Table1[[#This Row],[pledged]]/Table1[[#This Row],[goal]])*100</f>
        <v>0.32800000000000001</v>
      </c>
      <c r="P2372" s="9">
        <f>Table1[[#This Row],[pledged]]/Table1[[#This Row],[backers_count]]</f>
        <v>20.5</v>
      </c>
      <c r="Q2372" s="4" t="str">
        <f>MID(Table1[[#This Row],[Category and Sub-Category]],SEARCH("/", N2372) +1, 20)</f>
        <v>web</v>
      </c>
      <c r="R2372" s="4" t="str">
        <f t="shared" si="74"/>
        <v>technology</v>
      </c>
      <c r="S2372" s="14">
        <f>Table1[[#This Row],[Date Ended Conversion]]+Table1[[#This Row],[Date Ended Conversion]]</f>
        <v>83982.378263888881</v>
      </c>
      <c r="T2372" s="14">
        <f t="shared" si="75"/>
        <v>41991.18913194444</v>
      </c>
    </row>
    <row r="2373" spans="1:20" ht="72" hidden="1" x14ac:dyDescent="0.6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>(Table1[[#This Row],[pledged]]/Table1[[#This Row],[goal]])*100</f>
        <v>0</v>
      </c>
      <c r="P2373" s="9" t="e">
        <f>Table1[[#This Row],[pledged]]/Table1[[#This Row],[backers_count]]</f>
        <v>#DIV/0!</v>
      </c>
      <c r="Q2373" s="4" t="str">
        <f>MID(Table1[[#This Row],[Category and Sub-Category]],SEARCH("/", N2373) +1, 20)</f>
        <v>web</v>
      </c>
      <c r="R2373" s="4" t="str">
        <f t="shared" si="74"/>
        <v>technology</v>
      </c>
      <c r="S2373" s="14">
        <f>Table1[[#This Row],[Date Ended Conversion]]+Table1[[#This Row],[Date Ended Conversion]]</f>
        <v>84361.555462962962</v>
      </c>
      <c r="T2373" s="14">
        <f t="shared" si="75"/>
        <v>42180.777731481481</v>
      </c>
    </row>
    <row r="2374" spans="1:20" ht="72" hidden="1" x14ac:dyDescent="0.6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>(Table1[[#This Row],[pledged]]/Table1[[#This Row],[goal]])*100</f>
        <v>3.2727272727272729</v>
      </c>
      <c r="P2374" s="9">
        <f>Table1[[#This Row],[pledged]]/Table1[[#This Row],[backers_count]]</f>
        <v>30</v>
      </c>
      <c r="Q2374" s="4" t="str">
        <f>MID(Table1[[#This Row],[Category and Sub-Category]],SEARCH("/", N2374) +1, 20)</f>
        <v>web</v>
      </c>
      <c r="R2374" s="4" t="str">
        <f t="shared" si="74"/>
        <v>technology</v>
      </c>
      <c r="S2374" s="14">
        <f>Table1[[#This Row],[Date Ended Conversion]]+Table1[[#This Row],[Date Ended Conversion]]</f>
        <v>84236.138217592583</v>
      </c>
      <c r="T2374" s="14">
        <f t="shared" si="75"/>
        <v>42118.069108796291</v>
      </c>
    </row>
    <row r="2375" spans="1:20" ht="36" hidden="1" x14ac:dyDescent="0.6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>(Table1[[#This Row],[pledged]]/Table1[[#This Row],[goal]])*100</f>
        <v>5.8823529411764705E-3</v>
      </c>
      <c r="P2375" s="9">
        <f>Table1[[#This Row],[pledged]]/Table1[[#This Row],[backers_count]]</f>
        <v>50</v>
      </c>
      <c r="Q2375" s="4" t="str">
        <f>MID(Table1[[#This Row],[Category and Sub-Category]],SEARCH("/", N2375) +1, 20)</f>
        <v>web</v>
      </c>
      <c r="R2375" s="4" t="str">
        <f t="shared" si="74"/>
        <v>technology</v>
      </c>
      <c r="S2375" s="14">
        <f>Table1[[#This Row],[Date Ended Conversion]]+Table1[[#This Row],[Date Ended Conversion]]</f>
        <v>84491.324629629642</v>
      </c>
      <c r="T2375" s="14">
        <f t="shared" si="75"/>
        <v>42245.662314814821</v>
      </c>
    </row>
    <row r="2376" spans="1:20" ht="72" hidden="1" x14ac:dyDescent="0.6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>(Table1[[#This Row],[pledged]]/Table1[[#This Row],[goal]])*100</f>
        <v>4.5454545454545456E-2</v>
      </c>
      <c r="P2376" s="9">
        <f>Table1[[#This Row],[pledged]]/Table1[[#This Row],[backers_count]]</f>
        <v>10</v>
      </c>
      <c r="Q2376" s="4" t="str">
        <f>MID(Table1[[#This Row],[Category and Sub-Category]],SEARCH("/", N2376) +1, 20)</f>
        <v>web</v>
      </c>
      <c r="R2376" s="4" t="str">
        <f t="shared" si="74"/>
        <v>technology</v>
      </c>
      <c r="S2376" s="14">
        <f>Table1[[#This Row],[Date Ended Conversion]]+Table1[[#This Row],[Date Ended Conversion]]</f>
        <v>84095.686574074061</v>
      </c>
      <c r="T2376" s="14">
        <f t="shared" si="75"/>
        <v>42047.843287037031</v>
      </c>
    </row>
    <row r="2377" spans="1:20" ht="72" hidden="1" x14ac:dyDescent="0.6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>(Table1[[#This Row],[pledged]]/Table1[[#This Row],[goal]])*100</f>
        <v>0</v>
      </c>
      <c r="P2377" s="9" t="e">
        <f>Table1[[#This Row],[pledged]]/Table1[[#This Row],[backers_count]]</f>
        <v>#DIV/0!</v>
      </c>
      <c r="Q2377" s="4" t="str">
        <f>MID(Table1[[#This Row],[Category and Sub-Category]],SEARCH("/", N2377) +1, 20)</f>
        <v>web</v>
      </c>
      <c r="R2377" s="4" t="str">
        <f t="shared" si="74"/>
        <v>technology</v>
      </c>
      <c r="S2377" s="14">
        <f>Table1[[#This Row],[Date Ended Conversion]]+Table1[[#This Row],[Date Ended Conversion]]</f>
        <v>85245.672152777785</v>
      </c>
      <c r="T2377" s="14">
        <f t="shared" si="75"/>
        <v>42622.836076388892</v>
      </c>
    </row>
    <row r="2378" spans="1:20" ht="54" hidden="1" x14ac:dyDescent="0.6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>(Table1[[#This Row],[pledged]]/Table1[[#This Row],[goal]])*100</f>
        <v>10.877666666666666</v>
      </c>
      <c r="P2378" s="9">
        <f>Table1[[#This Row],[pledged]]/Table1[[#This Row],[backers_count]]</f>
        <v>81.582499999999996</v>
      </c>
      <c r="Q2378" s="4" t="str">
        <f>MID(Table1[[#This Row],[Category and Sub-Category]],SEARCH("/", N2378) +1, 20)</f>
        <v>web</v>
      </c>
      <c r="R2378" s="4" t="str">
        <f t="shared" si="74"/>
        <v>technology</v>
      </c>
      <c r="S2378" s="14">
        <f>Table1[[#This Row],[Date Ended Conversion]]+Table1[[#This Row],[Date Ended Conversion]]</f>
        <v>84697.851064814808</v>
      </c>
      <c r="T2378" s="14">
        <f t="shared" si="75"/>
        <v>42348.925532407404</v>
      </c>
    </row>
    <row r="2379" spans="1:20" ht="72" hidden="1" x14ac:dyDescent="0.6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>(Table1[[#This Row],[pledged]]/Table1[[#This Row],[goal]])*100</f>
        <v>0</v>
      </c>
      <c r="P2379" s="9" t="e">
        <f>Table1[[#This Row],[pledged]]/Table1[[#This Row],[backers_count]]</f>
        <v>#DIV/0!</v>
      </c>
      <c r="Q2379" s="4" t="str">
        <f>MID(Table1[[#This Row],[Category and Sub-Category]],SEARCH("/", N2379) +1, 20)</f>
        <v>web</v>
      </c>
      <c r="R2379" s="4" t="str">
        <f t="shared" si="74"/>
        <v>technology</v>
      </c>
      <c r="S2379" s="14">
        <f>Table1[[#This Row],[Date Ended Conversion]]+Table1[[#This Row],[Date Ended Conversion]]</f>
        <v>85399.823680555564</v>
      </c>
      <c r="T2379" s="14">
        <f t="shared" si="75"/>
        <v>42699.911840277782</v>
      </c>
    </row>
    <row r="2380" spans="1:20" ht="54" hidden="1" x14ac:dyDescent="0.6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>(Table1[[#This Row],[pledged]]/Table1[[#This Row],[goal]])*100</f>
        <v>0</v>
      </c>
      <c r="P2380" s="9" t="e">
        <f>Table1[[#This Row],[pledged]]/Table1[[#This Row],[backers_count]]</f>
        <v>#DIV/0!</v>
      </c>
      <c r="Q2380" s="4" t="str">
        <f>MID(Table1[[#This Row],[Category and Sub-Category]],SEARCH("/", N2380) +1, 20)</f>
        <v>web</v>
      </c>
      <c r="R2380" s="4" t="str">
        <f t="shared" si="74"/>
        <v>technology</v>
      </c>
      <c r="S2380" s="14">
        <f>Table1[[#This Row],[Date Ended Conversion]]+Table1[[#This Row],[Date Ended Conversion]]</f>
        <v>84484.02615740741</v>
      </c>
      <c r="T2380" s="14">
        <f t="shared" si="75"/>
        <v>42242.013078703705</v>
      </c>
    </row>
    <row r="2381" spans="1:20" ht="54" hidden="1" x14ac:dyDescent="0.6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>(Table1[[#This Row],[pledged]]/Table1[[#This Row],[goal]])*100</f>
        <v>0</v>
      </c>
      <c r="P2381" s="9" t="e">
        <f>Table1[[#This Row],[pledged]]/Table1[[#This Row],[backers_count]]</f>
        <v>#DIV/0!</v>
      </c>
      <c r="Q2381" s="4" t="str">
        <f>MID(Table1[[#This Row],[Category and Sub-Category]],SEARCH("/", N2381) +1, 20)</f>
        <v>web</v>
      </c>
      <c r="R2381" s="4" t="str">
        <f t="shared" si="74"/>
        <v>technology</v>
      </c>
      <c r="S2381" s="14">
        <f>Table1[[#This Row],[Date Ended Conversion]]+Table1[[#This Row],[Date Ended Conversion]]</f>
        <v>84564.032777777786</v>
      </c>
      <c r="T2381" s="14">
        <f t="shared" si="75"/>
        <v>42282.016388888893</v>
      </c>
    </row>
    <row r="2382" spans="1:20" ht="72" hidden="1" x14ac:dyDescent="0.6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>(Table1[[#This Row],[pledged]]/Table1[[#This Row],[goal]])*100</f>
        <v>0.36666666666666664</v>
      </c>
      <c r="P2382" s="9">
        <f>Table1[[#This Row],[pledged]]/Table1[[#This Row],[backers_count]]</f>
        <v>18.333333333333332</v>
      </c>
      <c r="Q2382" s="4" t="str">
        <f>MID(Table1[[#This Row],[Category and Sub-Category]],SEARCH("/", N2382) +1, 20)</f>
        <v>web</v>
      </c>
      <c r="R2382" s="4" t="str">
        <f t="shared" si="74"/>
        <v>technology</v>
      </c>
      <c r="S2382" s="14">
        <f>Table1[[#This Row],[Date Ended Conversion]]+Table1[[#This Row],[Date Ended Conversion]]</f>
        <v>84557.586620370363</v>
      </c>
      <c r="T2382" s="14">
        <f t="shared" si="75"/>
        <v>42278.793310185181</v>
      </c>
    </row>
    <row r="2383" spans="1:20" ht="72" hidden="1" x14ac:dyDescent="0.6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>(Table1[[#This Row],[pledged]]/Table1[[#This Row],[goal]])*100</f>
        <v>1.8193398957730169</v>
      </c>
      <c r="P2383" s="9">
        <f>Table1[[#This Row],[pledged]]/Table1[[#This Row],[backers_count]]</f>
        <v>224.42857142857142</v>
      </c>
      <c r="Q2383" s="4" t="str">
        <f>MID(Table1[[#This Row],[Category and Sub-Category]],SEARCH("/", N2383) +1, 20)</f>
        <v>web</v>
      </c>
      <c r="R2383" s="4" t="str">
        <f t="shared" si="74"/>
        <v>technology</v>
      </c>
      <c r="S2383" s="14">
        <f>Table1[[#This Row],[Date Ended Conversion]]+Table1[[#This Row],[Date Ended Conversion]]</f>
        <v>84209.871481481474</v>
      </c>
      <c r="T2383" s="14">
        <f t="shared" si="75"/>
        <v>42104.935740740737</v>
      </c>
    </row>
    <row r="2384" spans="1:20" ht="72" hidden="1" x14ac:dyDescent="0.6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>(Table1[[#This Row],[pledged]]/Table1[[#This Row],[goal]])*100</f>
        <v>2.5</v>
      </c>
      <c r="P2384" s="9">
        <f>Table1[[#This Row],[pledged]]/Table1[[#This Row],[backers_count]]</f>
        <v>37.5</v>
      </c>
      <c r="Q2384" s="4" t="str">
        <f>MID(Table1[[#This Row],[Category and Sub-Category]],SEARCH("/", N2384) +1, 20)</f>
        <v>web</v>
      </c>
      <c r="R2384" s="4" t="str">
        <f t="shared" si="74"/>
        <v>technology</v>
      </c>
      <c r="S2384" s="14">
        <f>Table1[[#This Row],[Date Ended Conversion]]+Table1[[#This Row],[Date Ended Conversion]]</f>
        <v>84440.375069444446</v>
      </c>
      <c r="T2384" s="14">
        <f t="shared" si="75"/>
        <v>42220.187534722223</v>
      </c>
    </row>
    <row r="2385" spans="1:20" ht="72" hidden="1" x14ac:dyDescent="0.6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>(Table1[[#This Row],[pledged]]/Table1[[#This Row],[goal]])*100</f>
        <v>4.3499999999999996</v>
      </c>
      <c r="P2385" s="9">
        <f>Table1[[#This Row],[pledged]]/Table1[[#This Row],[backers_count]]</f>
        <v>145</v>
      </c>
      <c r="Q2385" s="4" t="str">
        <f>MID(Table1[[#This Row],[Category and Sub-Category]],SEARCH("/", N2385) +1, 20)</f>
        <v>web</v>
      </c>
      <c r="R2385" s="4" t="str">
        <f t="shared" si="74"/>
        <v>technology</v>
      </c>
      <c r="S2385" s="14">
        <f>Table1[[#This Row],[Date Ended Conversion]]+Table1[[#This Row],[Date Ended Conversion]]</f>
        <v>84114.113587962958</v>
      </c>
      <c r="T2385" s="14">
        <f t="shared" si="75"/>
        <v>42057.056793981479</v>
      </c>
    </row>
    <row r="2386" spans="1:20" ht="90" hidden="1" x14ac:dyDescent="0.6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>(Table1[[#This Row],[pledged]]/Table1[[#This Row],[goal]])*100</f>
        <v>0.8</v>
      </c>
      <c r="P2386" s="9">
        <f>Table1[[#This Row],[pledged]]/Table1[[#This Row],[backers_count]]</f>
        <v>1</v>
      </c>
      <c r="Q2386" s="4" t="str">
        <f>MID(Table1[[#This Row],[Category and Sub-Category]],SEARCH("/", N2386) +1, 20)</f>
        <v>web</v>
      </c>
      <c r="R2386" s="4" t="str">
        <f t="shared" si="74"/>
        <v>technology</v>
      </c>
      <c r="S2386" s="14">
        <f>Table1[[#This Row],[Date Ended Conversion]]+Table1[[#This Row],[Date Ended Conversion]]</f>
        <v>83914.218587962969</v>
      </c>
      <c r="T2386" s="14">
        <f t="shared" si="75"/>
        <v>41957.109293981484</v>
      </c>
    </row>
    <row r="2387" spans="1:20" ht="72" hidden="1" x14ac:dyDescent="0.6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>(Table1[[#This Row],[pledged]]/Table1[[#This Row],[goal]])*100</f>
        <v>1.2123076923076923</v>
      </c>
      <c r="P2387" s="9">
        <f>Table1[[#This Row],[pledged]]/Table1[[#This Row],[backers_count]]</f>
        <v>112.57142857142857</v>
      </c>
      <c r="Q2387" s="4" t="str">
        <f>MID(Table1[[#This Row],[Category and Sub-Category]],SEARCH("/", N2387) +1, 20)</f>
        <v>web</v>
      </c>
      <c r="R2387" s="4" t="str">
        <f t="shared" si="74"/>
        <v>technology</v>
      </c>
      <c r="S2387" s="14">
        <f>Table1[[#This Row],[Date Ended Conversion]]+Table1[[#This Row],[Date Ended Conversion]]</f>
        <v>84443.40351851852</v>
      </c>
      <c r="T2387" s="14">
        <f t="shared" si="75"/>
        <v>42221.70175925926</v>
      </c>
    </row>
    <row r="2388" spans="1:20" ht="54" hidden="1" x14ac:dyDescent="0.6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>(Table1[[#This Row],[pledged]]/Table1[[#This Row],[goal]])*100</f>
        <v>0</v>
      </c>
      <c r="P2388" s="9" t="e">
        <f>Table1[[#This Row],[pledged]]/Table1[[#This Row],[backers_count]]</f>
        <v>#DIV/0!</v>
      </c>
      <c r="Q2388" s="4" t="str">
        <f>MID(Table1[[#This Row],[Category and Sub-Category]],SEARCH("/", N2388) +1, 20)</f>
        <v>web</v>
      </c>
      <c r="R2388" s="4" t="str">
        <f t="shared" si="74"/>
        <v>technology</v>
      </c>
      <c r="S2388" s="14">
        <f>Table1[[#This Row],[Date Ended Conversion]]+Table1[[#This Row],[Date Ended Conversion]]</f>
        <v>84029.676481481481</v>
      </c>
      <c r="T2388" s="14">
        <f t="shared" si="75"/>
        <v>42014.838240740741</v>
      </c>
    </row>
    <row r="2389" spans="1:20" ht="72" hidden="1" x14ac:dyDescent="0.6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>(Table1[[#This Row],[pledged]]/Table1[[#This Row],[goal]])*100</f>
        <v>0.68399999999999994</v>
      </c>
      <c r="P2389" s="9">
        <f>Table1[[#This Row],[pledged]]/Table1[[#This Row],[backers_count]]</f>
        <v>342</v>
      </c>
      <c r="Q2389" s="4" t="str">
        <f>MID(Table1[[#This Row],[Category and Sub-Category]],SEARCH("/", N2389) +1, 20)</f>
        <v>web</v>
      </c>
      <c r="R2389" s="4" t="str">
        <f t="shared" si="74"/>
        <v>technology</v>
      </c>
      <c r="S2389" s="14">
        <f>Table1[[#This Row],[Date Ended Conversion]]+Table1[[#This Row],[Date Ended Conversion]]</f>
        <v>85147.253240740742</v>
      </c>
      <c r="T2389" s="14">
        <f t="shared" si="75"/>
        <v>42573.626620370371</v>
      </c>
    </row>
    <row r="2390" spans="1:20" ht="72" hidden="1" x14ac:dyDescent="0.6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>(Table1[[#This Row],[pledged]]/Table1[[#This Row],[goal]])*100</f>
        <v>1.2513513513513512</v>
      </c>
      <c r="P2390" s="9">
        <f>Table1[[#This Row],[pledged]]/Table1[[#This Row],[backers_count]]</f>
        <v>57.875</v>
      </c>
      <c r="Q2390" s="4" t="str">
        <f>MID(Table1[[#This Row],[Category and Sub-Category]],SEARCH("/", N2390) +1, 20)</f>
        <v>web</v>
      </c>
      <c r="R2390" s="4" t="str">
        <f t="shared" si="74"/>
        <v>technology</v>
      </c>
      <c r="S2390" s="14">
        <f>Table1[[#This Row],[Date Ended Conversion]]+Table1[[#This Row],[Date Ended Conversion]]</f>
        <v>84039.623611111107</v>
      </c>
      <c r="T2390" s="14">
        <f t="shared" si="75"/>
        <v>42019.811805555553</v>
      </c>
    </row>
    <row r="2391" spans="1:20" ht="90" hidden="1" x14ac:dyDescent="0.6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>(Table1[[#This Row],[pledged]]/Table1[[#This Row],[goal]])*100</f>
        <v>0.1875</v>
      </c>
      <c r="P2391" s="9">
        <f>Table1[[#This Row],[pledged]]/Table1[[#This Row],[backers_count]]</f>
        <v>30</v>
      </c>
      <c r="Q2391" s="4" t="str">
        <f>MID(Table1[[#This Row],[Category and Sub-Category]],SEARCH("/", N2391) +1, 20)</f>
        <v>web</v>
      </c>
      <c r="R2391" s="4" t="str">
        <f t="shared" si="74"/>
        <v>technology</v>
      </c>
      <c r="S2391" s="14">
        <f>Table1[[#This Row],[Date Ended Conversion]]+Table1[[#This Row],[Date Ended Conversion]]</f>
        <v>84421.83194444445</v>
      </c>
      <c r="T2391" s="14">
        <f t="shared" si="75"/>
        <v>42210.915972222225</v>
      </c>
    </row>
    <row r="2392" spans="1:20" ht="72" hidden="1" x14ac:dyDescent="0.6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>(Table1[[#This Row],[pledged]]/Table1[[#This Row],[goal]])*100</f>
        <v>0</v>
      </c>
      <c r="P2392" s="9" t="e">
        <f>Table1[[#This Row],[pledged]]/Table1[[#This Row],[backers_count]]</f>
        <v>#DIV/0!</v>
      </c>
      <c r="Q2392" s="4" t="str">
        <f>MID(Table1[[#This Row],[Category and Sub-Category]],SEARCH("/", N2392) +1, 20)</f>
        <v>web</v>
      </c>
      <c r="R2392" s="4" t="str">
        <f t="shared" si="74"/>
        <v>technology</v>
      </c>
      <c r="S2392" s="14">
        <f>Table1[[#This Row],[Date Ended Conversion]]+Table1[[#This Row],[Date Ended Conversion]]</f>
        <v>84016.524629629625</v>
      </c>
      <c r="T2392" s="14">
        <f t="shared" si="75"/>
        <v>42008.262314814812</v>
      </c>
    </row>
    <row r="2393" spans="1:20" ht="36" hidden="1" x14ac:dyDescent="0.6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>(Table1[[#This Row],[pledged]]/Table1[[#This Row],[goal]])*100</f>
        <v>0.125</v>
      </c>
      <c r="P2393" s="9">
        <f>Table1[[#This Row],[pledged]]/Table1[[#This Row],[backers_count]]</f>
        <v>25</v>
      </c>
      <c r="Q2393" s="4" t="str">
        <f>MID(Table1[[#This Row],[Category and Sub-Category]],SEARCH("/", N2393) +1, 20)</f>
        <v>web</v>
      </c>
      <c r="R2393" s="4" t="str">
        <f t="shared" si="74"/>
        <v>technology</v>
      </c>
      <c r="S2393" s="14">
        <f>Table1[[#This Row],[Date Ended Conversion]]+Table1[[#This Row],[Date Ended Conversion]]</f>
        <v>84189.505648148159</v>
      </c>
      <c r="T2393" s="14">
        <f t="shared" si="75"/>
        <v>42094.752824074079</v>
      </c>
    </row>
    <row r="2394" spans="1:20" ht="72" hidden="1" x14ac:dyDescent="0.6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>(Table1[[#This Row],[pledged]]/Table1[[#This Row],[goal]])*100</f>
        <v>0</v>
      </c>
      <c r="P2394" s="9" t="e">
        <f>Table1[[#This Row],[pledged]]/Table1[[#This Row],[backers_count]]</f>
        <v>#DIV/0!</v>
      </c>
      <c r="Q2394" s="4" t="str">
        <f>MID(Table1[[#This Row],[Category and Sub-Category]],SEARCH("/", N2394) +1, 20)</f>
        <v>web</v>
      </c>
      <c r="R2394" s="4" t="str">
        <f t="shared" si="74"/>
        <v>technology</v>
      </c>
      <c r="S2394" s="14">
        <f>Table1[[#This Row],[Date Ended Conversion]]+Table1[[#This Row],[Date Ended Conversion]]</f>
        <v>84612.241273148145</v>
      </c>
      <c r="T2394" s="14">
        <f t="shared" si="75"/>
        <v>42306.120636574073</v>
      </c>
    </row>
    <row r="2395" spans="1:20" ht="72" hidden="1" x14ac:dyDescent="0.6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>(Table1[[#This Row],[pledged]]/Table1[[#This Row],[goal]])*100</f>
        <v>0.05</v>
      </c>
      <c r="P2395" s="9">
        <f>Table1[[#This Row],[pledged]]/Table1[[#This Row],[backers_count]]</f>
        <v>50</v>
      </c>
      <c r="Q2395" s="4" t="str">
        <f>MID(Table1[[#This Row],[Category and Sub-Category]],SEARCH("/", N2395) +1, 20)</f>
        <v>web</v>
      </c>
      <c r="R2395" s="4" t="str">
        <f t="shared" si="74"/>
        <v>technology</v>
      </c>
      <c r="S2395" s="14">
        <f>Table1[[#This Row],[Date Ended Conversion]]+Table1[[#This Row],[Date Ended Conversion]]</f>
        <v>84449.296689814815</v>
      </c>
      <c r="T2395" s="14">
        <f t="shared" si="75"/>
        <v>42224.648344907408</v>
      </c>
    </row>
    <row r="2396" spans="1:20" ht="72" hidden="1" x14ac:dyDescent="0.6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>(Table1[[#This Row],[pledged]]/Table1[[#This Row],[goal]])*100</f>
        <v>0.06</v>
      </c>
      <c r="P2396" s="9">
        <f>Table1[[#This Row],[pledged]]/Table1[[#This Row],[backers_count]]</f>
        <v>1.5</v>
      </c>
      <c r="Q2396" s="4" t="str">
        <f>MID(Table1[[#This Row],[Category and Sub-Category]],SEARCH("/", N2396) +1, 20)</f>
        <v>web</v>
      </c>
      <c r="R2396" s="4" t="str">
        <f t="shared" si="74"/>
        <v>technology</v>
      </c>
      <c r="S2396" s="14">
        <f>Table1[[#This Row],[Date Ended Conversion]]+Table1[[#This Row],[Date Ended Conversion]]</f>
        <v>84122.724374999991</v>
      </c>
      <c r="T2396" s="14">
        <f t="shared" si="75"/>
        <v>42061.362187499995</v>
      </c>
    </row>
    <row r="2397" spans="1:20" ht="72" hidden="1" x14ac:dyDescent="0.6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>(Table1[[#This Row],[pledged]]/Table1[[#This Row],[goal]])*100</f>
        <v>0</v>
      </c>
      <c r="P2397" s="9" t="e">
        <f>Table1[[#This Row],[pledged]]/Table1[[#This Row],[backers_count]]</f>
        <v>#DIV/0!</v>
      </c>
      <c r="Q2397" s="4" t="str">
        <f>MID(Table1[[#This Row],[Category and Sub-Category]],SEARCH("/", N2397) +1, 20)</f>
        <v>web</v>
      </c>
      <c r="R2397" s="4" t="str">
        <f t="shared" si="74"/>
        <v>technology</v>
      </c>
      <c r="S2397" s="14">
        <f>Table1[[#This Row],[Date Ended Conversion]]+Table1[[#This Row],[Date Ended Conversion]]</f>
        <v>85490.745833333334</v>
      </c>
      <c r="T2397" s="14">
        <f t="shared" si="75"/>
        <v>42745.372916666667</v>
      </c>
    </row>
    <row r="2398" spans="1:20" ht="72" hidden="1" x14ac:dyDescent="0.6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>(Table1[[#This Row],[pledged]]/Table1[[#This Row],[goal]])*100</f>
        <v>0.2</v>
      </c>
      <c r="P2398" s="9">
        <f>Table1[[#This Row],[pledged]]/Table1[[#This Row],[backers_count]]</f>
        <v>10</v>
      </c>
      <c r="Q2398" s="4" t="str">
        <f>MID(Table1[[#This Row],[Category and Sub-Category]],SEARCH("/", N2398) +1, 20)</f>
        <v>web</v>
      </c>
      <c r="R2398" s="4" t="str">
        <f t="shared" si="74"/>
        <v>technology</v>
      </c>
      <c r="S2398" s="14">
        <f>Table1[[#This Row],[Date Ended Conversion]]+Table1[[#This Row],[Date Ended Conversion]]</f>
        <v>84585.698101851856</v>
      </c>
      <c r="T2398" s="14">
        <f t="shared" si="75"/>
        <v>42292.849050925928</v>
      </c>
    </row>
    <row r="2399" spans="1:20" ht="72" hidden="1" x14ac:dyDescent="0.6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>(Table1[[#This Row],[pledged]]/Table1[[#This Row],[goal]])*100</f>
        <v>0</v>
      </c>
      <c r="P2399" s="9" t="e">
        <f>Table1[[#This Row],[pledged]]/Table1[[#This Row],[backers_count]]</f>
        <v>#DIV/0!</v>
      </c>
      <c r="Q2399" s="4" t="str">
        <f>MID(Table1[[#This Row],[Category and Sub-Category]],SEARCH("/", N2399) +1, 20)</f>
        <v>web</v>
      </c>
      <c r="R2399" s="4" t="str">
        <f t="shared" si="74"/>
        <v>technology</v>
      </c>
      <c r="S2399" s="14">
        <f>Table1[[#This Row],[Date Ended Conversion]]+Table1[[#This Row],[Date Ended Conversion]]</f>
        <v>84013.769814814819</v>
      </c>
      <c r="T2399" s="14">
        <f t="shared" si="75"/>
        <v>42006.88490740741</v>
      </c>
    </row>
    <row r="2400" spans="1:20" ht="72" hidden="1" x14ac:dyDescent="0.6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>(Table1[[#This Row],[pledged]]/Table1[[#This Row],[goal]])*100</f>
        <v>0</v>
      </c>
      <c r="P2400" s="9" t="e">
        <f>Table1[[#This Row],[pledged]]/Table1[[#This Row],[backers_count]]</f>
        <v>#DIV/0!</v>
      </c>
      <c r="Q2400" s="4" t="str">
        <f>MID(Table1[[#This Row],[Category and Sub-Category]],SEARCH("/", N2400) +1, 20)</f>
        <v>web</v>
      </c>
      <c r="R2400" s="4" t="str">
        <f t="shared" si="74"/>
        <v>technology</v>
      </c>
      <c r="S2400" s="14">
        <f>Table1[[#This Row],[Date Ended Conversion]]+Table1[[#This Row],[Date Ended Conversion]]</f>
        <v>84375.832962962973</v>
      </c>
      <c r="T2400" s="14">
        <f t="shared" si="75"/>
        <v>42187.916481481487</v>
      </c>
    </row>
    <row r="2401" spans="1:20" ht="72" hidden="1" x14ac:dyDescent="0.6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>(Table1[[#This Row],[pledged]]/Table1[[#This Row],[goal]])*100</f>
        <v>0</v>
      </c>
      <c r="P2401" s="9" t="e">
        <f>Table1[[#This Row],[pledged]]/Table1[[#This Row],[backers_count]]</f>
        <v>#DIV/0!</v>
      </c>
      <c r="Q2401" s="4" t="str">
        <f>MID(Table1[[#This Row],[Category and Sub-Category]],SEARCH("/", N2401) +1, 20)</f>
        <v>web</v>
      </c>
      <c r="R2401" s="4" t="str">
        <f t="shared" si="74"/>
        <v>technology</v>
      </c>
      <c r="S2401" s="14">
        <f>Table1[[#This Row],[Date Ended Conversion]]+Table1[[#This Row],[Date Ended Conversion]]</f>
        <v>83983.706157407403</v>
      </c>
      <c r="T2401" s="14">
        <f t="shared" si="75"/>
        <v>41991.853078703702</v>
      </c>
    </row>
    <row r="2402" spans="1:20" ht="72" hidden="1" x14ac:dyDescent="0.6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>(Table1[[#This Row],[pledged]]/Table1[[#This Row],[goal]])*100</f>
        <v>0</v>
      </c>
      <c r="P2402" s="9" t="e">
        <f>Table1[[#This Row],[pledged]]/Table1[[#This Row],[backers_count]]</f>
        <v>#DIV/0!</v>
      </c>
      <c r="Q2402" s="4" t="str">
        <f>MID(Table1[[#This Row],[Category and Sub-Category]],SEARCH("/", N2402) +1, 20)</f>
        <v>web</v>
      </c>
      <c r="R2402" s="4" t="str">
        <f t="shared" si="74"/>
        <v>technology</v>
      </c>
      <c r="S2402" s="14">
        <f>Table1[[#This Row],[Date Ended Conversion]]+Table1[[#This Row],[Date Ended Conversion]]</f>
        <v>84948.536203703698</v>
      </c>
      <c r="T2402" s="14">
        <f t="shared" si="75"/>
        <v>42474.268101851849</v>
      </c>
    </row>
    <row r="2403" spans="1:20" ht="72" x14ac:dyDescent="0.6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>(Table1[[#This Row],[pledged]]/Table1[[#This Row],[goal]])*100</f>
        <v>0.71785714285714286</v>
      </c>
      <c r="P2403" s="9">
        <f>Table1[[#This Row],[pledged]]/Table1[[#This Row],[backers_count]]</f>
        <v>22.333333333333332</v>
      </c>
      <c r="Q2403" s="4" t="str">
        <f>MID(Table1[[#This Row],[Category and Sub-Category]],SEARCH("/", N2403) +1, 20)</f>
        <v>food trucks</v>
      </c>
      <c r="R2403" s="4" t="str">
        <f t="shared" si="74"/>
        <v>food</v>
      </c>
      <c r="S2403" s="14">
        <f>Table1[[#This Row],[Date Ended Conversion]]+Table1[[#This Row],[Date Ended Conversion]]</f>
        <v>84869.645740740743</v>
      </c>
      <c r="T2403" s="14">
        <f t="shared" si="75"/>
        <v>42434.822870370372</v>
      </c>
    </row>
    <row r="2404" spans="1:20" ht="36" x14ac:dyDescent="0.6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>(Table1[[#This Row],[pledged]]/Table1[[#This Row],[goal]])*100</f>
        <v>0.43333333333333329</v>
      </c>
      <c r="P2404" s="9">
        <f>Table1[[#This Row],[pledged]]/Table1[[#This Row],[backers_count]]</f>
        <v>52</v>
      </c>
      <c r="Q2404" s="4" t="str">
        <f>MID(Table1[[#This Row],[Category and Sub-Category]],SEARCH("/", N2404) +1, 20)</f>
        <v>food trucks</v>
      </c>
      <c r="R2404" s="4" t="str">
        <f t="shared" si="74"/>
        <v>food</v>
      </c>
      <c r="S2404" s="14">
        <f>Table1[[#This Row],[Date Ended Conversion]]+Table1[[#This Row],[Date Ended Conversion]]</f>
        <v>84275.359513888892</v>
      </c>
      <c r="T2404" s="14">
        <f t="shared" si="75"/>
        <v>42137.679756944446</v>
      </c>
    </row>
    <row r="2405" spans="1:20" ht="72" x14ac:dyDescent="0.6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>(Table1[[#This Row],[pledged]]/Table1[[#This Row],[goal]])*100</f>
        <v>16.833333333333332</v>
      </c>
      <c r="P2405" s="9">
        <f>Table1[[#This Row],[pledged]]/Table1[[#This Row],[backers_count]]</f>
        <v>16.833333333333332</v>
      </c>
      <c r="Q2405" s="4" t="str">
        <f>MID(Table1[[#This Row],[Category and Sub-Category]],SEARCH("/", N2405) +1, 20)</f>
        <v>food trucks</v>
      </c>
      <c r="R2405" s="4" t="str">
        <f t="shared" si="74"/>
        <v>food</v>
      </c>
      <c r="S2405" s="14">
        <f>Table1[[#This Row],[Date Ended Conversion]]+Table1[[#This Row],[Date Ended Conversion]]</f>
        <v>84919.681898148148</v>
      </c>
      <c r="T2405" s="14">
        <f t="shared" si="75"/>
        <v>42459.840949074074</v>
      </c>
    </row>
    <row r="2406" spans="1:20" ht="72" x14ac:dyDescent="0.6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>(Table1[[#This Row],[pledged]]/Table1[[#This Row],[goal]])*100</f>
        <v>0</v>
      </c>
      <c r="P2406" s="9" t="e">
        <f>Table1[[#This Row],[pledged]]/Table1[[#This Row],[backers_count]]</f>
        <v>#DIV/0!</v>
      </c>
      <c r="Q2406" s="4" t="str">
        <f>MID(Table1[[#This Row],[Category and Sub-Category]],SEARCH("/", N2406) +1, 20)</f>
        <v>food trucks</v>
      </c>
      <c r="R2406" s="4" t="str">
        <f t="shared" si="74"/>
        <v>food</v>
      </c>
      <c r="S2406" s="14">
        <f>Table1[[#This Row],[Date Ended Conversion]]+Table1[[#This Row],[Date Ended Conversion]]</f>
        <v>84744.078865740739</v>
      </c>
      <c r="T2406" s="14">
        <f t="shared" si="75"/>
        <v>42372.03943287037</v>
      </c>
    </row>
    <row r="2407" spans="1:20" ht="54" x14ac:dyDescent="0.6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>(Table1[[#This Row],[pledged]]/Table1[[#This Row],[goal]])*100</f>
        <v>22.52</v>
      </c>
      <c r="P2407" s="9">
        <f>Table1[[#This Row],[pledged]]/Table1[[#This Row],[backers_count]]</f>
        <v>56.3</v>
      </c>
      <c r="Q2407" s="4" t="str">
        <f>MID(Table1[[#This Row],[Category and Sub-Category]],SEARCH("/", N2407) +1, 20)</f>
        <v>food trucks</v>
      </c>
      <c r="R2407" s="4" t="str">
        <f t="shared" si="74"/>
        <v>food</v>
      </c>
      <c r="S2407" s="14">
        <f>Table1[[#This Row],[Date Ended Conversion]]+Table1[[#This Row],[Date Ended Conversion]]</f>
        <v>85233.170717592584</v>
      </c>
      <c r="T2407" s="14">
        <f t="shared" si="75"/>
        <v>42616.585358796292</v>
      </c>
    </row>
    <row r="2408" spans="1:20" ht="72" x14ac:dyDescent="0.6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>(Table1[[#This Row],[pledged]]/Table1[[#This Row],[goal]])*100</f>
        <v>41.384615384615387</v>
      </c>
      <c r="P2408" s="9">
        <f>Table1[[#This Row],[pledged]]/Table1[[#This Row],[backers_count]]</f>
        <v>84.0625</v>
      </c>
      <c r="Q2408" s="4" t="str">
        <f>MID(Table1[[#This Row],[Category and Sub-Category]],SEARCH("/", N2408) +1, 20)</f>
        <v>food trucks</v>
      </c>
      <c r="R2408" s="4" t="str">
        <f t="shared" si="74"/>
        <v>food</v>
      </c>
      <c r="S2408" s="14">
        <f>Table1[[#This Row],[Date Ended Conversion]]+Table1[[#This Row],[Date Ended Conversion]]</f>
        <v>84046.221990740742</v>
      </c>
      <c r="T2408" s="14">
        <f t="shared" si="75"/>
        <v>42023.110995370371</v>
      </c>
    </row>
    <row r="2409" spans="1:20" ht="72" x14ac:dyDescent="0.6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>(Table1[[#This Row],[pledged]]/Table1[[#This Row],[goal]])*100</f>
        <v>25.259090909090908</v>
      </c>
      <c r="P2409" s="9">
        <f>Table1[[#This Row],[pledged]]/Table1[[#This Row],[backers_count]]</f>
        <v>168.39393939393941</v>
      </c>
      <c r="Q2409" s="4" t="str">
        <f>MID(Table1[[#This Row],[Category and Sub-Category]],SEARCH("/", N2409) +1, 20)</f>
        <v>food trucks</v>
      </c>
      <c r="R2409" s="4" t="str">
        <f t="shared" si="74"/>
        <v>food</v>
      </c>
      <c r="S2409" s="14">
        <f>Table1[[#This Row],[Date Ended Conversion]]+Table1[[#This Row],[Date Ended Conversion]]</f>
        <v>84210.5</v>
      </c>
      <c r="T2409" s="14">
        <f t="shared" si="75"/>
        <v>42105.25</v>
      </c>
    </row>
    <row r="2410" spans="1:20" ht="54" x14ac:dyDescent="0.6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>(Table1[[#This Row],[pledged]]/Table1[[#This Row],[goal]])*100</f>
        <v>0.2</v>
      </c>
      <c r="P2410" s="9">
        <f>Table1[[#This Row],[pledged]]/Table1[[#This Row],[backers_count]]</f>
        <v>15</v>
      </c>
      <c r="Q2410" s="4" t="str">
        <f>MID(Table1[[#This Row],[Category and Sub-Category]],SEARCH("/", N2410) +1, 20)</f>
        <v>food trucks</v>
      </c>
      <c r="R2410" s="4" t="str">
        <f t="shared" si="74"/>
        <v>food</v>
      </c>
      <c r="S2410" s="14">
        <f>Table1[[#This Row],[Date Ended Conversion]]+Table1[[#This Row],[Date Ended Conversion]]</f>
        <v>83898.364745370374</v>
      </c>
      <c r="T2410" s="14">
        <f t="shared" si="75"/>
        <v>41949.182372685187</v>
      </c>
    </row>
    <row r="2411" spans="1:20" ht="54" x14ac:dyDescent="0.6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>(Table1[[#This Row],[pledged]]/Table1[[#This Row],[goal]])*100</f>
        <v>1.8399999999999999</v>
      </c>
      <c r="P2411" s="9">
        <f>Table1[[#This Row],[pledged]]/Table1[[#This Row],[backers_count]]</f>
        <v>76.666666666666671</v>
      </c>
      <c r="Q2411" s="4" t="str">
        <f>MID(Table1[[#This Row],[Category and Sub-Category]],SEARCH("/", N2411) +1, 20)</f>
        <v>food trucks</v>
      </c>
      <c r="R2411" s="4" t="str">
        <f t="shared" si="74"/>
        <v>food</v>
      </c>
      <c r="S2411" s="14">
        <f>Table1[[#This Row],[Date Ended Conversion]]+Table1[[#This Row],[Date Ended Conversion]]</f>
        <v>84469.751736111109</v>
      </c>
      <c r="T2411" s="14">
        <f t="shared" si="75"/>
        <v>42234.875868055555</v>
      </c>
    </row>
    <row r="2412" spans="1:20" ht="72" x14ac:dyDescent="0.6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>(Table1[[#This Row],[pledged]]/Table1[[#This Row],[goal]])*100</f>
        <v>0</v>
      </c>
      <c r="P2412" s="9" t="e">
        <f>Table1[[#This Row],[pledged]]/Table1[[#This Row],[backers_count]]</f>
        <v>#DIV/0!</v>
      </c>
      <c r="Q2412" s="4" t="str">
        <f>MID(Table1[[#This Row],[Category and Sub-Category]],SEARCH("/", N2412) +1, 20)</f>
        <v>food trucks</v>
      </c>
      <c r="R2412" s="4" t="str">
        <f t="shared" si="74"/>
        <v>food</v>
      </c>
      <c r="S2412" s="14">
        <f>Table1[[#This Row],[Date Ended Conversion]]+Table1[[#This Row],[Date Ended Conversion]]</f>
        <v>84508.816550925927</v>
      </c>
      <c r="T2412" s="14">
        <f t="shared" si="75"/>
        <v>42254.408275462964</v>
      </c>
    </row>
    <row r="2413" spans="1:20" ht="72" x14ac:dyDescent="0.6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>(Table1[[#This Row],[pledged]]/Table1[[#This Row],[goal]])*100</f>
        <v>0.60399999999999998</v>
      </c>
      <c r="P2413" s="9">
        <f>Table1[[#This Row],[pledged]]/Table1[[#This Row],[backers_count]]</f>
        <v>50.333333333333336</v>
      </c>
      <c r="Q2413" s="4" t="str">
        <f>MID(Table1[[#This Row],[Category and Sub-Category]],SEARCH("/", N2413) +1, 20)</f>
        <v>food trucks</v>
      </c>
      <c r="R2413" s="4" t="str">
        <f t="shared" si="74"/>
        <v>food</v>
      </c>
      <c r="S2413" s="14">
        <f>Table1[[#This Row],[Date Ended Conversion]]+Table1[[#This Row],[Date Ended Conversion]]</f>
        <v>84483.464861111104</v>
      </c>
      <c r="T2413" s="14">
        <f t="shared" si="75"/>
        <v>42241.732430555552</v>
      </c>
    </row>
    <row r="2414" spans="1:20" ht="72" x14ac:dyDescent="0.6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>(Table1[[#This Row],[pledged]]/Table1[[#This Row],[goal]])*100</f>
        <v>0</v>
      </c>
      <c r="P2414" s="9" t="e">
        <f>Table1[[#This Row],[pledged]]/Table1[[#This Row],[backers_count]]</f>
        <v>#DIV/0!</v>
      </c>
      <c r="Q2414" s="4" t="str">
        <f>MID(Table1[[#This Row],[Category and Sub-Category]],SEARCH("/", N2414) +1, 20)</f>
        <v>food trucks</v>
      </c>
      <c r="R2414" s="4" t="str">
        <f t="shared" si="74"/>
        <v>food</v>
      </c>
      <c r="S2414" s="14">
        <f>Table1[[#This Row],[Date Ended Conversion]]+Table1[[#This Row],[Date Ended Conversion]]</f>
        <v>85401.557245370379</v>
      </c>
      <c r="T2414" s="14">
        <f t="shared" si="75"/>
        <v>42700.778622685189</v>
      </c>
    </row>
    <row r="2415" spans="1:20" ht="72" x14ac:dyDescent="0.6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>(Table1[[#This Row],[pledged]]/Table1[[#This Row],[goal]])*100</f>
        <v>0.83333333333333337</v>
      </c>
      <c r="P2415" s="9">
        <f>Table1[[#This Row],[pledged]]/Table1[[#This Row],[backers_count]]</f>
        <v>8.3333333333333339</v>
      </c>
      <c r="Q2415" s="4" t="str">
        <f>MID(Table1[[#This Row],[Category and Sub-Category]],SEARCH("/", N2415) +1, 20)</f>
        <v>food trucks</v>
      </c>
      <c r="R2415" s="4" t="str">
        <f t="shared" si="74"/>
        <v>food</v>
      </c>
      <c r="S2415" s="14">
        <f>Table1[[#This Row],[Date Ended Conversion]]+Table1[[#This Row],[Date Ended Conversion]]</f>
        <v>83581.958333333328</v>
      </c>
      <c r="T2415" s="14">
        <f t="shared" si="75"/>
        <v>41790.979166666664</v>
      </c>
    </row>
    <row r="2416" spans="1:20" ht="72" x14ac:dyDescent="0.6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>(Table1[[#This Row],[pledged]]/Table1[[#This Row],[goal]])*100</f>
        <v>3.0666666666666664</v>
      </c>
      <c r="P2416" s="9">
        <f>Table1[[#This Row],[pledged]]/Table1[[#This Row],[backers_count]]</f>
        <v>35.384615384615387</v>
      </c>
      <c r="Q2416" s="4" t="str">
        <f>MID(Table1[[#This Row],[Category and Sub-Category]],SEARCH("/", N2416) +1, 20)</f>
        <v>food trucks</v>
      </c>
      <c r="R2416" s="4" t="str">
        <f t="shared" si="74"/>
        <v>food</v>
      </c>
      <c r="S2416" s="14">
        <f>Table1[[#This Row],[Date Ended Conversion]]+Table1[[#This Row],[Date Ended Conversion]]</f>
        <v>84476.33194444445</v>
      </c>
      <c r="T2416" s="14">
        <f t="shared" si="75"/>
        <v>42238.165972222225</v>
      </c>
    </row>
    <row r="2417" spans="1:20" ht="54" x14ac:dyDescent="0.6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>(Table1[[#This Row],[pledged]]/Table1[[#This Row],[goal]])*100</f>
        <v>0.55833333333333335</v>
      </c>
      <c r="P2417" s="9">
        <f>Table1[[#This Row],[pledged]]/Table1[[#This Row],[backers_count]]</f>
        <v>55.833333333333336</v>
      </c>
      <c r="Q2417" s="4" t="str">
        <f>MID(Table1[[#This Row],[Category and Sub-Category]],SEARCH("/", N2417) +1, 20)</f>
        <v>food trucks</v>
      </c>
      <c r="R2417" s="4" t="str">
        <f t="shared" si="74"/>
        <v>food</v>
      </c>
      <c r="S2417" s="14">
        <f>Table1[[#This Row],[Date Ended Conversion]]+Table1[[#This Row],[Date Ended Conversion]]</f>
        <v>85133.725601851853</v>
      </c>
      <c r="T2417" s="14">
        <f t="shared" si="75"/>
        <v>42566.862800925926</v>
      </c>
    </row>
    <row r="2418" spans="1:20" ht="72" x14ac:dyDescent="0.6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>(Table1[[#This Row],[pledged]]/Table1[[#This Row],[goal]])*100</f>
        <v>2.5000000000000001E-2</v>
      </c>
      <c r="P2418" s="9">
        <f>Table1[[#This Row],[pledged]]/Table1[[#This Row],[backers_count]]</f>
        <v>5</v>
      </c>
      <c r="Q2418" s="4" t="str">
        <f>MID(Table1[[#This Row],[Category and Sub-Category]],SEARCH("/", N2418) +1, 20)</f>
        <v>food trucks</v>
      </c>
      <c r="R2418" s="4" t="str">
        <f t="shared" si="74"/>
        <v>food</v>
      </c>
      <c r="S2418" s="14">
        <f>Table1[[#This Row],[Date Ended Conversion]]+Table1[[#This Row],[Date Ended Conversion]]</f>
        <v>84155.25</v>
      </c>
      <c r="T2418" s="14">
        <f t="shared" si="75"/>
        <v>42077.625</v>
      </c>
    </row>
    <row r="2419" spans="1:20" ht="72" x14ac:dyDescent="0.6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>(Table1[[#This Row],[pledged]]/Table1[[#This Row],[goal]])*100</f>
        <v>0</v>
      </c>
      <c r="P2419" s="9" t="e">
        <f>Table1[[#This Row],[pledged]]/Table1[[#This Row],[backers_count]]</f>
        <v>#DIV/0!</v>
      </c>
      <c r="Q2419" s="4" t="str">
        <f>MID(Table1[[#This Row],[Category and Sub-Category]],SEARCH("/", N2419) +1, 20)</f>
        <v>food trucks</v>
      </c>
      <c r="R2419" s="4" t="str">
        <f t="shared" si="74"/>
        <v>food</v>
      </c>
      <c r="S2419" s="14">
        <f>Table1[[#This Row],[Date Ended Conversion]]+Table1[[#This Row],[Date Ended Conversion]]</f>
        <v>83723.768217592587</v>
      </c>
      <c r="T2419" s="14">
        <f t="shared" si="75"/>
        <v>41861.884108796294</v>
      </c>
    </row>
    <row r="2420" spans="1:20" ht="18" x14ac:dyDescent="0.6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>(Table1[[#This Row],[pledged]]/Table1[[#This Row],[goal]])*100</f>
        <v>0.02</v>
      </c>
      <c r="P2420" s="9">
        <f>Table1[[#This Row],[pledged]]/Table1[[#This Row],[backers_count]]</f>
        <v>1</v>
      </c>
      <c r="Q2420" s="4" t="str">
        <f>MID(Table1[[#This Row],[Category and Sub-Category]],SEARCH("/", N2420) +1, 20)</f>
        <v>food trucks</v>
      </c>
      <c r="R2420" s="4" t="str">
        <f t="shared" si="74"/>
        <v>food</v>
      </c>
      <c r="S2420" s="14">
        <f>Table1[[#This Row],[Date Ended Conversion]]+Table1[[#This Row],[Date Ended Conversion]]</f>
        <v>84175.630648148159</v>
      </c>
      <c r="T2420" s="14">
        <f t="shared" si="75"/>
        <v>42087.815324074079</v>
      </c>
    </row>
    <row r="2421" spans="1:20" ht="72" x14ac:dyDescent="0.6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>(Table1[[#This Row],[pledged]]/Table1[[#This Row],[goal]])*100</f>
        <v>0</v>
      </c>
      <c r="P2421" s="9" t="e">
        <f>Table1[[#This Row],[pledged]]/Table1[[#This Row],[backers_count]]</f>
        <v>#DIV/0!</v>
      </c>
      <c r="Q2421" s="4" t="str">
        <f>MID(Table1[[#This Row],[Category and Sub-Category]],SEARCH("/", N2421) +1, 20)</f>
        <v>food trucks</v>
      </c>
      <c r="R2421" s="4" t="str">
        <f t="shared" si="74"/>
        <v>food</v>
      </c>
      <c r="S2421" s="14">
        <f>Table1[[#This Row],[Date Ended Conversion]]+Table1[[#This Row],[Date Ended Conversion]]</f>
        <v>84107.476597222209</v>
      </c>
      <c r="T2421" s="14">
        <f t="shared" si="75"/>
        <v>42053.738298611104</v>
      </c>
    </row>
    <row r="2422" spans="1:20" ht="72" x14ac:dyDescent="0.6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>(Table1[[#This Row],[pledged]]/Table1[[#This Row],[goal]])*100</f>
        <v>14.825133372851216</v>
      </c>
      <c r="P2422" s="9">
        <f>Table1[[#This Row],[pledged]]/Table1[[#This Row],[backers_count]]</f>
        <v>69.472222222222229</v>
      </c>
      <c r="Q2422" s="4" t="str">
        <f>MID(Table1[[#This Row],[Category and Sub-Category]],SEARCH("/", N2422) +1, 20)</f>
        <v>food trucks</v>
      </c>
      <c r="R2422" s="4" t="str">
        <f t="shared" si="74"/>
        <v>food</v>
      </c>
      <c r="S2422" s="14">
        <f>Table1[[#This Row],[Date Ended Conversion]]+Table1[[#This Row],[Date Ended Conversion]]</f>
        <v>83906.141087962955</v>
      </c>
      <c r="T2422" s="14">
        <f t="shared" si="75"/>
        <v>41953.070543981477</v>
      </c>
    </row>
    <row r="2423" spans="1:20" ht="36" x14ac:dyDescent="0.6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>(Table1[[#This Row],[pledged]]/Table1[[#This Row],[goal]])*100</f>
        <v>1.6666666666666666E-2</v>
      </c>
      <c r="P2423" s="9">
        <f>Table1[[#This Row],[pledged]]/Table1[[#This Row],[backers_count]]</f>
        <v>1</v>
      </c>
      <c r="Q2423" s="4" t="str">
        <f>MID(Table1[[#This Row],[Category and Sub-Category]],SEARCH("/", N2423) +1, 20)</f>
        <v>food trucks</v>
      </c>
      <c r="R2423" s="4" t="str">
        <f t="shared" si="74"/>
        <v>food</v>
      </c>
      <c r="S2423" s="14">
        <f>Table1[[#This Row],[Date Ended Conversion]]+Table1[[#This Row],[Date Ended Conversion]]</f>
        <v>84113.374907407415</v>
      </c>
      <c r="T2423" s="14">
        <f t="shared" si="75"/>
        <v>42056.687453703707</v>
      </c>
    </row>
    <row r="2424" spans="1:20" ht="36" x14ac:dyDescent="0.6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>(Table1[[#This Row],[pledged]]/Table1[[#This Row],[goal]])*100</f>
        <v>0.2</v>
      </c>
      <c r="P2424" s="9">
        <f>Table1[[#This Row],[pledged]]/Table1[[#This Row],[backers_count]]</f>
        <v>1</v>
      </c>
      <c r="Q2424" s="4" t="str">
        <f>MID(Table1[[#This Row],[Category and Sub-Category]],SEARCH("/", N2424) +1, 20)</f>
        <v>food trucks</v>
      </c>
      <c r="R2424" s="4" t="str">
        <f t="shared" si="74"/>
        <v>food</v>
      </c>
      <c r="S2424" s="14">
        <f>Table1[[#This Row],[Date Ended Conversion]]+Table1[[#This Row],[Date Ended Conversion]]</f>
        <v>84149.366574074083</v>
      </c>
      <c r="T2424" s="14">
        <f t="shared" si="75"/>
        <v>42074.683287037042</v>
      </c>
    </row>
    <row r="2425" spans="1:20" ht="72" x14ac:dyDescent="0.6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>(Table1[[#This Row],[pledged]]/Table1[[#This Row],[goal]])*100</f>
        <v>1.3333333333333334E-2</v>
      </c>
      <c r="P2425" s="9">
        <f>Table1[[#This Row],[pledged]]/Table1[[#This Row],[backers_count]]</f>
        <v>8</v>
      </c>
      <c r="Q2425" s="4" t="str">
        <f>MID(Table1[[#This Row],[Category and Sub-Category]],SEARCH("/", N2425) +1, 20)</f>
        <v>food trucks</v>
      </c>
      <c r="R2425" s="4" t="str">
        <f t="shared" si="74"/>
        <v>food</v>
      </c>
      <c r="S2425" s="14">
        <f>Table1[[#This Row],[Date Ended Conversion]]+Table1[[#This Row],[Date Ended Conversion]]</f>
        <v>84009.409490740742</v>
      </c>
      <c r="T2425" s="14">
        <f t="shared" si="75"/>
        <v>42004.704745370371</v>
      </c>
    </row>
    <row r="2426" spans="1:20" ht="54" x14ac:dyDescent="0.6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>(Table1[[#This Row],[pledged]]/Table1[[#This Row],[goal]])*100</f>
        <v>1.24</v>
      </c>
      <c r="P2426" s="9">
        <f>Table1[[#This Row],[pledged]]/Table1[[#This Row],[backers_count]]</f>
        <v>34.444444444444443</v>
      </c>
      <c r="Q2426" s="4" t="str">
        <f>MID(Table1[[#This Row],[Category and Sub-Category]],SEARCH("/", N2426) +1, 20)</f>
        <v>food trucks</v>
      </c>
      <c r="R2426" s="4" t="str">
        <f t="shared" si="74"/>
        <v>food</v>
      </c>
      <c r="S2426" s="14">
        <f>Table1[[#This Row],[Date Ended Conversion]]+Table1[[#This Row],[Date Ended Conversion]]</f>
        <v>83879.784907407404</v>
      </c>
      <c r="T2426" s="14">
        <f t="shared" si="75"/>
        <v>41939.892453703702</v>
      </c>
    </row>
    <row r="2427" spans="1:20" ht="72" x14ac:dyDescent="0.6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>(Table1[[#This Row],[pledged]]/Table1[[#This Row],[goal]])*100</f>
        <v>2.8571428571428574E-2</v>
      </c>
      <c r="P2427" s="9">
        <f>Table1[[#This Row],[pledged]]/Table1[[#This Row],[backers_count]]</f>
        <v>1</v>
      </c>
      <c r="Q2427" s="4" t="str">
        <f>MID(Table1[[#This Row],[Category and Sub-Category]],SEARCH("/", N2427) +1, 20)</f>
        <v>food trucks</v>
      </c>
      <c r="R2427" s="4" t="str">
        <f t="shared" si="74"/>
        <v>food</v>
      </c>
      <c r="S2427" s="14">
        <f>Table1[[#This Row],[Date Ended Conversion]]+Table1[[#This Row],[Date Ended Conversion]]</f>
        <v>85035.838888888888</v>
      </c>
      <c r="T2427" s="14">
        <f t="shared" si="75"/>
        <v>42517.919444444444</v>
      </c>
    </row>
    <row r="2428" spans="1:20" ht="72" x14ac:dyDescent="0.6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>(Table1[[#This Row],[pledged]]/Table1[[#This Row],[goal]])*100</f>
        <v>0</v>
      </c>
      <c r="P2428" s="9" t="e">
        <f>Table1[[#This Row],[pledged]]/Table1[[#This Row],[backers_count]]</f>
        <v>#DIV/0!</v>
      </c>
      <c r="Q2428" s="4" t="str">
        <f>MID(Table1[[#This Row],[Category and Sub-Category]],SEARCH("/", N2428) +1, 20)</f>
        <v>food trucks</v>
      </c>
      <c r="R2428" s="4" t="str">
        <f t="shared" si="74"/>
        <v>food</v>
      </c>
      <c r="S2428" s="14">
        <f>Table1[[#This Row],[Date Ended Conversion]]+Table1[[#This Row],[Date Ended Conversion]]</f>
        <v>84448.340092592582</v>
      </c>
      <c r="T2428" s="14">
        <f t="shared" si="75"/>
        <v>42224.170046296291</v>
      </c>
    </row>
    <row r="2429" spans="1:20" ht="36" x14ac:dyDescent="0.6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>(Table1[[#This Row],[pledged]]/Table1[[#This Row],[goal]])*100</f>
        <v>2E-3</v>
      </c>
      <c r="P2429" s="9">
        <f>Table1[[#This Row],[pledged]]/Table1[[#This Row],[backers_count]]</f>
        <v>1</v>
      </c>
      <c r="Q2429" s="4" t="str">
        <f>MID(Table1[[#This Row],[Category and Sub-Category]],SEARCH("/", N2429) +1, 20)</f>
        <v>food trucks</v>
      </c>
      <c r="R2429" s="4" t="str">
        <f t="shared" si="74"/>
        <v>food</v>
      </c>
      <c r="S2429" s="14">
        <f>Table1[[#This Row],[Date Ended Conversion]]+Table1[[#This Row],[Date Ended Conversion]]</f>
        <v>84904.554004629637</v>
      </c>
      <c r="T2429" s="14">
        <f t="shared" si="75"/>
        <v>42452.277002314819</v>
      </c>
    </row>
    <row r="2430" spans="1:20" ht="54" x14ac:dyDescent="0.6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>(Table1[[#This Row],[pledged]]/Table1[[#This Row],[goal]])*100</f>
        <v>2.8571428571428571E-3</v>
      </c>
      <c r="P2430" s="9">
        <f>Table1[[#This Row],[pledged]]/Table1[[#This Row],[backers_count]]</f>
        <v>1</v>
      </c>
      <c r="Q2430" s="4" t="str">
        <f>MID(Table1[[#This Row],[Category and Sub-Category]],SEARCH("/", N2430) +1, 20)</f>
        <v>food trucks</v>
      </c>
      <c r="R2430" s="4" t="str">
        <f t="shared" si="74"/>
        <v>food</v>
      </c>
      <c r="S2430" s="14">
        <f>Table1[[#This Row],[Date Ended Conversion]]+Table1[[#This Row],[Date Ended Conversion]]</f>
        <v>84151.484976851847</v>
      </c>
      <c r="T2430" s="14">
        <f t="shared" si="75"/>
        <v>42075.742488425924</v>
      </c>
    </row>
    <row r="2431" spans="1:20" ht="72" x14ac:dyDescent="0.6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>(Table1[[#This Row],[pledged]]/Table1[[#This Row],[goal]])*100</f>
        <v>1.4321428571428572</v>
      </c>
      <c r="P2431" s="9">
        <f>Table1[[#This Row],[pledged]]/Table1[[#This Row],[backers_count]]</f>
        <v>501.25</v>
      </c>
      <c r="Q2431" s="4" t="str">
        <f>MID(Table1[[#This Row],[Category and Sub-Category]],SEARCH("/", N2431) +1, 20)</f>
        <v>food trucks</v>
      </c>
      <c r="R2431" s="4" t="str">
        <f t="shared" si="74"/>
        <v>food</v>
      </c>
      <c r="S2431" s="14">
        <f>Table1[[#This Row],[Date Ended Conversion]]+Table1[[#This Row],[Date Ended Conversion]]</f>
        <v>85543.39444444445</v>
      </c>
      <c r="T2431" s="14">
        <f t="shared" si="75"/>
        <v>42771.697222222225</v>
      </c>
    </row>
    <row r="2432" spans="1:20" ht="72" x14ac:dyDescent="0.6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>(Table1[[#This Row],[pledged]]/Table1[[#This Row],[goal]])*100</f>
        <v>0.70000000000000007</v>
      </c>
      <c r="P2432" s="9">
        <f>Table1[[#This Row],[pledged]]/Table1[[#This Row],[backers_count]]</f>
        <v>10.5</v>
      </c>
      <c r="Q2432" s="4" t="str">
        <f>MID(Table1[[#This Row],[Category and Sub-Category]],SEARCH("/", N2432) +1, 20)</f>
        <v>food trucks</v>
      </c>
      <c r="R2432" s="4" t="str">
        <f t="shared" si="74"/>
        <v>food</v>
      </c>
      <c r="S2432" s="14">
        <f>Table1[[#This Row],[Date Ended Conversion]]+Table1[[#This Row],[Date Ended Conversion]]</f>
        <v>84824.261666666658</v>
      </c>
      <c r="T2432" s="14">
        <f t="shared" si="75"/>
        <v>42412.130833333329</v>
      </c>
    </row>
    <row r="2433" spans="1:20" ht="36" x14ac:dyDescent="0.6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>(Table1[[#This Row],[pledged]]/Table1[[#This Row],[goal]])*100</f>
        <v>2E-3</v>
      </c>
      <c r="P2433" s="9">
        <f>Table1[[#This Row],[pledged]]/Table1[[#This Row],[backers_count]]</f>
        <v>1</v>
      </c>
      <c r="Q2433" s="4" t="str">
        <f>MID(Table1[[#This Row],[Category and Sub-Category]],SEARCH("/", N2433) +1, 20)</f>
        <v>food trucks</v>
      </c>
      <c r="R2433" s="4" t="str">
        <f t="shared" si="74"/>
        <v>food</v>
      </c>
      <c r="S2433" s="14">
        <f>Table1[[#This Row],[Date Ended Conversion]]+Table1[[#This Row],[Date Ended Conversion]]</f>
        <v>85098.199374999997</v>
      </c>
      <c r="T2433" s="14">
        <f t="shared" si="75"/>
        <v>42549.099687499998</v>
      </c>
    </row>
    <row r="2434" spans="1:20" ht="54" x14ac:dyDescent="0.6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>(Table1[[#This Row],[pledged]]/Table1[[#This Row],[goal]])*100</f>
        <v>1.4285714285714287E-2</v>
      </c>
      <c r="P2434" s="9">
        <f>Table1[[#This Row],[pledged]]/Table1[[#This Row],[backers_count]]</f>
        <v>1</v>
      </c>
      <c r="Q2434" s="4" t="str">
        <f>MID(Table1[[#This Row],[Category and Sub-Category]],SEARCH("/", N2434) +1, 20)</f>
        <v>food trucks</v>
      </c>
      <c r="R2434" s="4" t="str">
        <f t="shared" ref="R2434:R2497" si="76">LEFT(N2434,FIND("/",N2434,1)-1)</f>
        <v>food</v>
      </c>
      <c r="S2434" s="14">
        <f>Table1[[#This Row],[Date Ended Conversion]]+Table1[[#This Row],[Date Ended Conversion]]</f>
        <v>84142.437430555554</v>
      </c>
      <c r="T2434" s="14">
        <f t="shared" ref="T2434:T2497" si="77">(((I2434/60)/60)/24)+DATE(1970,1,1)</f>
        <v>42071.218715277777</v>
      </c>
    </row>
    <row r="2435" spans="1:20" ht="72" x14ac:dyDescent="0.6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>(Table1[[#This Row],[pledged]]/Table1[[#This Row],[goal]])*100</f>
        <v>0</v>
      </c>
      <c r="P2435" s="9" t="e">
        <f>Table1[[#This Row],[pledged]]/Table1[[#This Row],[backers_count]]</f>
        <v>#DIV/0!</v>
      </c>
      <c r="Q2435" s="4" t="str">
        <f>MID(Table1[[#This Row],[Category and Sub-Category]],SEARCH("/", N2435) +1, 20)</f>
        <v>food trucks</v>
      </c>
      <c r="R2435" s="4" t="str">
        <f t="shared" si="76"/>
        <v>food</v>
      </c>
      <c r="S2435" s="14">
        <f>Table1[[#This Row],[Date Ended Conversion]]+Table1[[#This Row],[Date Ended Conversion]]</f>
        <v>84855.79960648148</v>
      </c>
      <c r="T2435" s="14">
        <f t="shared" si="77"/>
        <v>42427.89980324074</v>
      </c>
    </row>
    <row r="2436" spans="1:20" ht="72" x14ac:dyDescent="0.6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>(Table1[[#This Row],[pledged]]/Table1[[#This Row],[goal]])*100</f>
        <v>0.13</v>
      </c>
      <c r="P2436" s="9">
        <f>Table1[[#This Row],[pledged]]/Table1[[#This Row],[backers_count]]</f>
        <v>13</v>
      </c>
      <c r="Q2436" s="4" t="str">
        <f>MID(Table1[[#This Row],[Category and Sub-Category]],SEARCH("/", N2436) +1, 20)</f>
        <v>food trucks</v>
      </c>
      <c r="R2436" s="4" t="str">
        <f t="shared" si="76"/>
        <v>food</v>
      </c>
      <c r="S2436" s="14">
        <f>Table1[[#This Row],[Date Ended Conversion]]+Table1[[#This Row],[Date Ended Conversion]]</f>
        <v>84440.372083333321</v>
      </c>
      <c r="T2436" s="14">
        <f t="shared" si="77"/>
        <v>42220.18604166666</v>
      </c>
    </row>
    <row r="2437" spans="1:20" ht="72" x14ac:dyDescent="0.6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>(Table1[[#This Row],[pledged]]/Table1[[#This Row],[goal]])*100</f>
        <v>0.48960000000000004</v>
      </c>
      <c r="P2437" s="9">
        <f>Table1[[#This Row],[pledged]]/Table1[[#This Row],[backers_count]]</f>
        <v>306</v>
      </c>
      <c r="Q2437" s="4" t="str">
        <f>MID(Table1[[#This Row],[Category and Sub-Category]],SEARCH("/", N2437) +1, 20)</f>
        <v>food trucks</v>
      </c>
      <c r="R2437" s="4" t="str">
        <f t="shared" si="76"/>
        <v>food</v>
      </c>
      <c r="S2437" s="14">
        <f>Table1[[#This Row],[Date Ended Conversion]]+Table1[[#This Row],[Date Ended Conversion]]</f>
        <v>84564.55523148147</v>
      </c>
      <c r="T2437" s="14">
        <f t="shared" si="77"/>
        <v>42282.277615740735</v>
      </c>
    </row>
    <row r="2438" spans="1:20" ht="72" x14ac:dyDescent="0.6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>(Table1[[#This Row],[pledged]]/Table1[[#This Row],[goal]])*100</f>
        <v>3.8461538461538464E-2</v>
      </c>
      <c r="P2438" s="9">
        <f>Table1[[#This Row],[pledged]]/Table1[[#This Row],[backers_count]]</f>
        <v>22.5</v>
      </c>
      <c r="Q2438" s="4" t="str">
        <f>MID(Table1[[#This Row],[Category and Sub-Category]],SEARCH("/", N2438) +1, 20)</f>
        <v>food trucks</v>
      </c>
      <c r="R2438" s="4" t="str">
        <f t="shared" si="76"/>
        <v>food</v>
      </c>
      <c r="S2438" s="14">
        <f>Table1[[#This Row],[Date Ended Conversion]]+Table1[[#This Row],[Date Ended Conversion]]</f>
        <v>84797.230787037028</v>
      </c>
      <c r="T2438" s="14">
        <f t="shared" si="77"/>
        <v>42398.615393518514</v>
      </c>
    </row>
    <row r="2439" spans="1:20" ht="54" x14ac:dyDescent="0.6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>(Table1[[#This Row],[pledged]]/Table1[[#This Row],[goal]])*100</f>
        <v>0</v>
      </c>
      <c r="P2439" s="9" t="e">
        <f>Table1[[#This Row],[pledged]]/Table1[[#This Row],[backers_count]]</f>
        <v>#DIV/0!</v>
      </c>
      <c r="Q2439" s="4" t="str">
        <f>MID(Table1[[#This Row],[Category and Sub-Category]],SEARCH("/", N2439) +1, 20)</f>
        <v>food trucks</v>
      </c>
      <c r="R2439" s="4" t="str">
        <f t="shared" si="76"/>
        <v>food</v>
      </c>
      <c r="S2439" s="14">
        <f>Table1[[#This Row],[Date Ended Conversion]]+Table1[[#This Row],[Date Ended Conversion]]</f>
        <v>84161.5</v>
      </c>
      <c r="T2439" s="14">
        <f t="shared" si="77"/>
        <v>42080.75</v>
      </c>
    </row>
    <row r="2440" spans="1:20" ht="72" x14ac:dyDescent="0.6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>(Table1[[#This Row],[pledged]]/Table1[[#This Row],[goal]])*100</f>
        <v>0.33333333333333337</v>
      </c>
      <c r="P2440" s="9">
        <f>Table1[[#This Row],[pledged]]/Table1[[#This Row],[backers_count]]</f>
        <v>50</v>
      </c>
      <c r="Q2440" s="4" t="str">
        <f>MID(Table1[[#This Row],[Category and Sub-Category]],SEARCH("/", N2440) +1, 20)</f>
        <v>food trucks</v>
      </c>
      <c r="R2440" s="4" t="str">
        <f t="shared" si="76"/>
        <v>food</v>
      </c>
      <c r="S2440" s="14">
        <f>Table1[[#This Row],[Date Ended Conversion]]+Table1[[#This Row],[Date Ended Conversion]]</f>
        <v>84691.913472222222</v>
      </c>
      <c r="T2440" s="14">
        <f t="shared" si="77"/>
        <v>42345.956736111111</v>
      </c>
    </row>
    <row r="2441" spans="1:20" ht="90" x14ac:dyDescent="0.6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>(Table1[[#This Row],[pledged]]/Table1[[#This Row],[goal]])*100</f>
        <v>0</v>
      </c>
      <c r="P2441" s="9" t="e">
        <f>Table1[[#This Row],[pledged]]/Table1[[#This Row],[backers_count]]</f>
        <v>#DIV/0!</v>
      </c>
      <c r="Q2441" s="4" t="str">
        <f>MID(Table1[[#This Row],[Category and Sub-Category]],SEARCH("/", N2441) +1, 20)</f>
        <v>food trucks</v>
      </c>
      <c r="R2441" s="4" t="str">
        <f t="shared" si="76"/>
        <v>food</v>
      </c>
      <c r="S2441" s="14">
        <f>Table1[[#This Row],[Date Ended Conversion]]+Table1[[#This Row],[Date Ended Conversion]]</f>
        <v>84591.637245370366</v>
      </c>
      <c r="T2441" s="14">
        <f t="shared" si="77"/>
        <v>42295.818622685183</v>
      </c>
    </row>
    <row r="2442" spans="1:20" ht="54" x14ac:dyDescent="0.6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>(Table1[[#This Row],[pledged]]/Table1[[#This Row],[goal]])*100</f>
        <v>0.2</v>
      </c>
      <c r="P2442" s="9">
        <f>Table1[[#This Row],[pledged]]/Table1[[#This Row],[backers_count]]</f>
        <v>5</v>
      </c>
      <c r="Q2442" s="4" t="str">
        <f>MID(Table1[[#This Row],[Category and Sub-Category]],SEARCH("/", N2442) +1, 20)</f>
        <v>food trucks</v>
      </c>
      <c r="R2442" s="4" t="str">
        <f t="shared" si="76"/>
        <v>food</v>
      </c>
      <c r="S2442" s="14">
        <f>Table1[[#This Row],[Date Ended Conversion]]+Table1[[#This Row],[Date Ended Conversion]]</f>
        <v>84827.798912037033</v>
      </c>
      <c r="T2442" s="14">
        <f t="shared" si="77"/>
        <v>42413.899456018517</v>
      </c>
    </row>
    <row r="2443" spans="1:20" ht="36" x14ac:dyDescent="0.6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>(Table1[[#This Row],[pledged]]/Table1[[#This Row],[goal]])*100</f>
        <v>107.88</v>
      </c>
      <c r="P2443" s="9">
        <f>Table1[[#This Row],[pledged]]/Table1[[#This Row],[backers_count]]</f>
        <v>74.22935779816514</v>
      </c>
      <c r="Q2443" s="4" t="str">
        <f>MID(Table1[[#This Row],[Category and Sub-Category]],SEARCH("/", N2443) +1, 20)</f>
        <v>small batch</v>
      </c>
      <c r="R2443" s="4" t="str">
        <f t="shared" si="76"/>
        <v>food</v>
      </c>
      <c r="S2443" s="14">
        <f>Table1[[#This Row],[Date Ended Conversion]]+Table1[[#This Row],[Date Ended Conversion]]</f>
        <v>84416.415277777778</v>
      </c>
      <c r="T2443" s="14">
        <f t="shared" si="77"/>
        <v>42208.207638888889</v>
      </c>
    </row>
    <row r="2444" spans="1:20" ht="54" x14ac:dyDescent="0.6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>(Table1[[#This Row],[pledged]]/Table1[[#This Row],[goal]])*100</f>
        <v>125.94166666666666</v>
      </c>
      <c r="P2444" s="9">
        <f>Table1[[#This Row],[pledged]]/Table1[[#This Row],[backers_count]]</f>
        <v>81.252688172043008</v>
      </c>
      <c r="Q2444" s="4" t="str">
        <f>MID(Table1[[#This Row],[Category and Sub-Category]],SEARCH("/", N2444) +1, 20)</f>
        <v>small batch</v>
      </c>
      <c r="R2444" s="4" t="str">
        <f t="shared" si="76"/>
        <v>food</v>
      </c>
      <c r="S2444" s="14">
        <f>Table1[[#This Row],[Date Ended Conversion]]+Table1[[#This Row],[Date Ended Conversion]]</f>
        <v>84165.250648148154</v>
      </c>
      <c r="T2444" s="14">
        <f t="shared" si="77"/>
        <v>42082.625324074077</v>
      </c>
    </row>
    <row r="2445" spans="1:20" ht="72" x14ac:dyDescent="0.6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>(Table1[[#This Row],[pledged]]/Table1[[#This Row],[goal]])*100</f>
        <v>202.51495</v>
      </c>
      <c r="P2445" s="9">
        <f>Table1[[#This Row],[pledged]]/Table1[[#This Row],[backers_count]]</f>
        <v>130.23469453376205</v>
      </c>
      <c r="Q2445" s="4" t="str">
        <f>MID(Table1[[#This Row],[Category and Sub-Category]],SEARCH("/", N2445) +1, 20)</f>
        <v>small batch</v>
      </c>
      <c r="R2445" s="4" t="str">
        <f t="shared" si="76"/>
        <v>food</v>
      </c>
      <c r="S2445" s="14">
        <f>Table1[[#This Row],[Date Ended Conversion]]+Table1[[#This Row],[Date Ended Conversion]]</f>
        <v>83733.250509259262</v>
      </c>
      <c r="T2445" s="14">
        <f t="shared" si="77"/>
        <v>41866.625254629631</v>
      </c>
    </row>
    <row r="2446" spans="1:20" ht="72" x14ac:dyDescent="0.6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>(Table1[[#This Row],[pledged]]/Table1[[#This Row],[goal]])*100</f>
        <v>108.60000000000001</v>
      </c>
      <c r="P2446" s="9">
        <f>Table1[[#This Row],[pledged]]/Table1[[#This Row],[backers_count]]</f>
        <v>53.409836065573771</v>
      </c>
      <c r="Q2446" s="4" t="str">
        <f>MID(Table1[[#This Row],[Category and Sub-Category]],SEARCH("/", N2446) +1, 20)</f>
        <v>small batch</v>
      </c>
      <c r="R2446" s="4" t="str">
        <f t="shared" si="76"/>
        <v>food</v>
      </c>
      <c r="S2446" s="14">
        <f>Table1[[#This Row],[Date Ended Conversion]]+Table1[[#This Row],[Date Ended Conversion]]</f>
        <v>85031.509050925932</v>
      </c>
      <c r="T2446" s="14">
        <f t="shared" si="77"/>
        <v>42515.754525462966</v>
      </c>
    </row>
    <row r="2447" spans="1:20" ht="72" x14ac:dyDescent="0.6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>(Table1[[#This Row],[pledged]]/Table1[[#This Row],[goal]])*100</f>
        <v>172.8</v>
      </c>
      <c r="P2447" s="9">
        <f>Table1[[#This Row],[pledged]]/Table1[[#This Row],[backers_count]]</f>
        <v>75.130434782608702</v>
      </c>
      <c r="Q2447" s="4" t="str">
        <f>MID(Table1[[#This Row],[Category and Sub-Category]],SEARCH("/", N2447) +1, 20)</f>
        <v>small batch</v>
      </c>
      <c r="R2447" s="4" t="str">
        <f t="shared" si="76"/>
        <v>food</v>
      </c>
      <c r="S2447" s="14">
        <f>Table1[[#This Row],[Date Ended Conversion]]+Table1[[#This Row],[Date Ended Conversion]]</f>
        <v>84546.380115740743</v>
      </c>
      <c r="T2447" s="14">
        <f t="shared" si="77"/>
        <v>42273.190057870372</v>
      </c>
    </row>
    <row r="2448" spans="1:20" ht="90" x14ac:dyDescent="0.6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>(Table1[[#This Row],[pledged]]/Table1[[#This Row],[goal]])*100</f>
        <v>167.98</v>
      </c>
      <c r="P2448" s="9">
        <f>Table1[[#This Row],[pledged]]/Table1[[#This Row],[backers_count]]</f>
        <v>75.666666666666671</v>
      </c>
      <c r="Q2448" s="4" t="str">
        <f>MID(Table1[[#This Row],[Category and Sub-Category]],SEARCH("/", N2448) +1, 20)</f>
        <v>small batch</v>
      </c>
      <c r="R2448" s="4" t="str">
        <f t="shared" si="76"/>
        <v>food</v>
      </c>
      <c r="S2448" s="14">
        <f>Table1[[#This Row],[Date Ended Conversion]]+Table1[[#This Row],[Date Ended Conversion]]</f>
        <v>85401.288680555561</v>
      </c>
      <c r="T2448" s="14">
        <f t="shared" si="77"/>
        <v>42700.64434027778</v>
      </c>
    </row>
    <row r="2449" spans="1:20" ht="72" x14ac:dyDescent="0.6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>(Table1[[#This Row],[pledged]]/Table1[[#This Row],[goal]])*100</f>
        <v>427.20000000000005</v>
      </c>
      <c r="P2449" s="9">
        <f>Table1[[#This Row],[pledged]]/Table1[[#This Row],[backers_count]]</f>
        <v>31.691394658753708</v>
      </c>
      <c r="Q2449" s="4" t="str">
        <f>MID(Table1[[#This Row],[Category and Sub-Category]],SEARCH("/", N2449) +1, 20)</f>
        <v>small batch</v>
      </c>
      <c r="R2449" s="4" t="str">
        <f t="shared" si="76"/>
        <v>food</v>
      </c>
      <c r="S2449" s="14">
        <f>Table1[[#This Row],[Date Ended Conversion]]+Table1[[#This Row],[Date Ended Conversion]]</f>
        <v>85372.333333333343</v>
      </c>
      <c r="T2449" s="14">
        <f t="shared" si="77"/>
        <v>42686.166666666672</v>
      </c>
    </row>
    <row r="2450" spans="1:20" ht="72" x14ac:dyDescent="0.6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>(Table1[[#This Row],[pledged]]/Table1[[#This Row],[goal]])*100</f>
        <v>107.5</v>
      </c>
      <c r="P2450" s="9">
        <f>Table1[[#This Row],[pledged]]/Table1[[#This Row],[backers_count]]</f>
        <v>47.777777777777779</v>
      </c>
      <c r="Q2450" s="4" t="str">
        <f>MID(Table1[[#This Row],[Category and Sub-Category]],SEARCH("/", N2450) +1, 20)</f>
        <v>small batch</v>
      </c>
      <c r="R2450" s="4" t="str">
        <f t="shared" si="76"/>
        <v>food</v>
      </c>
      <c r="S2450" s="14">
        <f>Table1[[#This Row],[Date Ended Conversion]]+Table1[[#This Row],[Date Ended Conversion]]</f>
        <v>85226.466666666674</v>
      </c>
      <c r="T2450" s="14">
        <f t="shared" si="77"/>
        <v>42613.233333333337</v>
      </c>
    </row>
    <row r="2451" spans="1:20" ht="72" x14ac:dyDescent="0.6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>(Table1[[#This Row],[pledged]]/Table1[[#This Row],[goal]])*100</f>
        <v>108</v>
      </c>
      <c r="P2451" s="9">
        <f>Table1[[#This Row],[pledged]]/Table1[[#This Row],[backers_count]]</f>
        <v>90</v>
      </c>
      <c r="Q2451" s="4" t="str">
        <f>MID(Table1[[#This Row],[Category and Sub-Category]],SEARCH("/", N2451) +1, 20)</f>
        <v>small batch</v>
      </c>
      <c r="R2451" s="4" t="str">
        <f t="shared" si="76"/>
        <v>food</v>
      </c>
      <c r="S2451" s="14">
        <f>Table1[[#This Row],[Date Ended Conversion]]+Table1[[#This Row],[Date Ended Conversion]]</f>
        <v>83946.368402777778</v>
      </c>
      <c r="T2451" s="14">
        <f t="shared" si="77"/>
        <v>41973.184201388889</v>
      </c>
    </row>
    <row r="2452" spans="1:20" ht="72" x14ac:dyDescent="0.6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>(Table1[[#This Row],[pledged]]/Table1[[#This Row],[goal]])*100</f>
        <v>101.53353333333335</v>
      </c>
      <c r="P2452" s="9">
        <f>Table1[[#This Row],[pledged]]/Table1[[#This Row],[backers_count]]</f>
        <v>149.31401960784314</v>
      </c>
      <c r="Q2452" s="4" t="str">
        <f>MID(Table1[[#This Row],[Category and Sub-Category]],SEARCH("/", N2452) +1, 20)</f>
        <v>small batch</v>
      </c>
      <c r="R2452" s="4" t="str">
        <f t="shared" si="76"/>
        <v>food</v>
      </c>
      <c r="S2452" s="14">
        <f>Table1[[#This Row],[Date Ended Conversion]]+Table1[[#This Row],[Date Ended Conversion]]</f>
        <v>83880.265277777784</v>
      </c>
      <c r="T2452" s="14">
        <f t="shared" si="77"/>
        <v>41940.132638888892</v>
      </c>
    </row>
    <row r="2453" spans="1:20" ht="72" x14ac:dyDescent="0.6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>(Table1[[#This Row],[pledged]]/Table1[[#This Row],[goal]])*100</f>
        <v>115.45</v>
      </c>
      <c r="P2453" s="9">
        <f>Table1[[#This Row],[pledged]]/Table1[[#This Row],[backers_count]]</f>
        <v>62.06989247311828</v>
      </c>
      <c r="Q2453" s="4" t="str">
        <f>MID(Table1[[#This Row],[Category and Sub-Category]],SEARCH("/", N2453) +1, 20)</f>
        <v>small batch</v>
      </c>
      <c r="R2453" s="4" t="str">
        <f t="shared" si="76"/>
        <v>food</v>
      </c>
      <c r="S2453" s="14">
        <f>Table1[[#This Row],[Date Ended Conversion]]+Table1[[#This Row],[Date Ended Conversion]]</f>
        <v>85599.816898148158</v>
      </c>
      <c r="T2453" s="14">
        <f t="shared" si="77"/>
        <v>42799.908449074079</v>
      </c>
    </row>
    <row r="2454" spans="1:20" ht="72" x14ac:dyDescent="0.6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>(Table1[[#This Row],[pledged]]/Table1[[#This Row],[goal]])*100</f>
        <v>133.5</v>
      </c>
      <c r="P2454" s="9">
        <f>Table1[[#This Row],[pledged]]/Table1[[#This Row],[backers_count]]</f>
        <v>53.4</v>
      </c>
      <c r="Q2454" s="4" t="str">
        <f>MID(Table1[[#This Row],[Category and Sub-Category]],SEARCH("/", N2454) +1, 20)</f>
        <v>small batch</v>
      </c>
      <c r="R2454" s="4" t="str">
        <f t="shared" si="76"/>
        <v>food</v>
      </c>
      <c r="S2454" s="14">
        <f>Table1[[#This Row],[Date Ended Conversion]]+Table1[[#This Row],[Date Ended Conversion]]</f>
        <v>84735.916666666657</v>
      </c>
      <c r="T2454" s="14">
        <f t="shared" si="77"/>
        <v>42367.958333333328</v>
      </c>
    </row>
    <row r="2455" spans="1:20" ht="72" x14ac:dyDescent="0.6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>(Table1[[#This Row],[pledged]]/Table1[[#This Row],[goal]])*100</f>
        <v>154.69999999999999</v>
      </c>
      <c r="P2455" s="9">
        <f>Table1[[#This Row],[pledged]]/Table1[[#This Row],[backers_count]]</f>
        <v>69.268656716417908</v>
      </c>
      <c r="Q2455" s="4" t="str">
        <f>MID(Table1[[#This Row],[Category and Sub-Category]],SEARCH("/", N2455) +1, 20)</f>
        <v>small batch</v>
      </c>
      <c r="R2455" s="4" t="str">
        <f t="shared" si="76"/>
        <v>food</v>
      </c>
      <c r="S2455" s="14">
        <f>Table1[[#This Row],[Date Ended Conversion]]+Table1[[#This Row],[Date Ended Conversion]]</f>
        <v>85537.384467592594</v>
      </c>
      <c r="T2455" s="14">
        <f t="shared" si="77"/>
        <v>42768.692233796297</v>
      </c>
    </row>
    <row r="2456" spans="1:20" ht="72" x14ac:dyDescent="0.6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>(Table1[[#This Row],[pledged]]/Table1[[#This Row],[goal]])*100</f>
        <v>100.84571428571429</v>
      </c>
      <c r="P2456" s="9">
        <f>Table1[[#This Row],[pledged]]/Table1[[#This Row],[backers_count]]</f>
        <v>271.50769230769231</v>
      </c>
      <c r="Q2456" s="4" t="str">
        <f>MID(Table1[[#This Row],[Category and Sub-Category]],SEARCH("/", N2456) +1, 20)</f>
        <v>small batch</v>
      </c>
      <c r="R2456" s="4" t="str">
        <f t="shared" si="76"/>
        <v>food</v>
      </c>
      <c r="S2456" s="14">
        <f>Table1[[#This Row],[Date Ended Conversion]]+Table1[[#This Row],[Date Ended Conversion]]</f>
        <v>85610.402962962951</v>
      </c>
      <c r="T2456" s="14">
        <f t="shared" si="77"/>
        <v>42805.201481481476</v>
      </c>
    </row>
    <row r="2457" spans="1:20" ht="72" x14ac:dyDescent="0.6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>(Table1[[#This Row],[pledged]]/Table1[[#This Row],[goal]])*100</f>
        <v>182</v>
      </c>
      <c r="P2457" s="9">
        <f>Table1[[#This Row],[pledged]]/Table1[[#This Row],[backers_count]]</f>
        <v>34.125</v>
      </c>
      <c r="Q2457" s="4" t="str">
        <f>MID(Table1[[#This Row],[Category and Sub-Category]],SEARCH("/", N2457) +1, 20)</f>
        <v>small batch</v>
      </c>
      <c r="R2457" s="4" t="str">
        <f t="shared" si="76"/>
        <v>food</v>
      </c>
      <c r="S2457" s="14">
        <f>Table1[[#This Row],[Date Ended Conversion]]+Table1[[#This Row],[Date Ended Conversion]]</f>
        <v>84961.563657407416</v>
      </c>
      <c r="T2457" s="14">
        <f t="shared" si="77"/>
        <v>42480.781828703708</v>
      </c>
    </row>
    <row r="2458" spans="1:20" ht="72" x14ac:dyDescent="0.6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>(Table1[[#This Row],[pledged]]/Table1[[#This Row],[goal]])*100</f>
        <v>180.86666666666667</v>
      </c>
      <c r="P2458" s="9">
        <f>Table1[[#This Row],[pledged]]/Table1[[#This Row],[backers_count]]</f>
        <v>40.492537313432834</v>
      </c>
      <c r="Q2458" s="4" t="str">
        <f>MID(Table1[[#This Row],[Category and Sub-Category]],SEARCH("/", N2458) +1, 20)</f>
        <v>small batch</v>
      </c>
      <c r="R2458" s="4" t="str">
        <f t="shared" si="76"/>
        <v>food</v>
      </c>
      <c r="S2458" s="14">
        <f>Table1[[#This Row],[Date Ended Conversion]]+Table1[[#This Row],[Date Ended Conversion]]</f>
        <v>85583.922199074077</v>
      </c>
      <c r="T2458" s="14">
        <f t="shared" si="77"/>
        <v>42791.961099537039</v>
      </c>
    </row>
    <row r="2459" spans="1:20" ht="72" x14ac:dyDescent="0.6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>(Table1[[#This Row],[pledged]]/Table1[[#This Row],[goal]])*100</f>
        <v>102.30434782608695</v>
      </c>
      <c r="P2459" s="9">
        <f>Table1[[#This Row],[pledged]]/Table1[[#This Row],[backers_count]]</f>
        <v>189.75806451612902</v>
      </c>
      <c r="Q2459" s="4" t="str">
        <f>MID(Table1[[#This Row],[Category and Sub-Category]],SEARCH("/", N2459) +1, 20)</f>
        <v>small batch</v>
      </c>
      <c r="R2459" s="4" t="str">
        <f t="shared" si="76"/>
        <v>food</v>
      </c>
      <c r="S2459" s="14">
        <f>Table1[[#This Row],[Date Ended Conversion]]+Table1[[#This Row],[Date Ended Conversion]]</f>
        <v>84907.121666666673</v>
      </c>
      <c r="T2459" s="14">
        <f t="shared" si="77"/>
        <v>42453.560833333337</v>
      </c>
    </row>
    <row r="2460" spans="1:20" ht="90" x14ac:dyDescent="0.6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>(Table1[[#This Row],[pledged]]/Table1[[#This Row],[goal]])*100</f>
        <v>110.17999999999999</v>
      </c>
      <c r="P2460" s="9">
        <f>Table1[[#This Row],[pledged]]/Table1[[#This Row],[backers_count]]</f>
        <v>68.862499999999997</v>
      </c>
      <c r="Q2460" s="4" t="str">
        <f>MID(Table1[[#This Row],[Category and Sub-Category]],SEARCH("/", N2460) +1, 20)</f>
        <v>small batch</v>
      </c>
      <c r="R2460" s="4" t="str">
        <f t="shared" si="76"/>
        <v>food</v>
      </c>
      <c r="S2460" s="14">
        <f>Table1[[#This Row],[Date Ended Conversion]]+Table1[[#This Row],[Date Ended Conversion]]</f>
        <v>85061.583333333343</v>
      </c>
      <c r="T2460" s="14">
        <f t="shared" si="77"/>
        <v>42530.791666666672</v>
      </c>
    </row>
    <row r="2461" spans="1:20" ht="72" x14ac:dyDescent="0.6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>(Table1[[#This Row],[pledged]]/Table1[[#This Row],[goal]])*100</f>
        <v>102.25</v>
      </c>
      <c r="P2461" s="9">
        <f>Table1[[#This Row],[pledged]]/Table1[[#This Row],[backers_count]]</f>
        <v>108.77659574468085</v>
      </c>
      <c r="Q2461" s="4" t="str">
        <f>MID(Table1[[#This Row],[Category and Sub-Category]],SEARCH("/", N2461) +1, 20)</f>
        <v>small batch</v>
      </c>
      <c r="R2461" s="4" t="str">
        <f t="shared" si="76"/>
        <v>food</v>
      </c>
      <c r="S2461" s="14">
        <f>Table1[[#This Row],[Date Ended Conversion]]+Table1[[#This Row],[Date Ended Conversion]]</f>
        <v>84905.191782407404</v>
      </c>
      <c r="T2461" s="14">
        <f t="shared" si="77"/>
        <v>42452.595891203702</v>
      </c>
    </row>
    <row r="2462" spans="1:20" ht="72" x14ac:dyDescent="0.6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>(Table1[[#This Row],[pledged]]/Table1[[#This Row],[goal]])*100</f>
        <v>100.78823529411764</v>
      </c>
      <c r="P2462" s="9">
        <f>Table1[[#This Row],[pledged]]/Table1[[#This Row],[backers_count]]</f>
        <v>125.98529411764706</v>
      </c>
      <c r="Q2462" s="4" t="str">
        <f>MID(Table1[[#This Row],[Category and Sub-Category]],SEARCH("/", N2462) +1, 20)</f>
        <v>small batch</v>
      </c>
      <c r="R2462" s="4" t="str">
        <f t="shared" si="76"/>
        <v>food</v>
      </c>
      <c r="S2462" s="14">
        <f>Table1[[#This Row],[Date Ended Conversion]]+Table1[[#This Row],[Date Ended Conversion]]</f>
        <v>85476.356944444444</v>
      </c>
      <c r="T2462" s="14">
        <f t="shared" si="77"/>
        <v>42738.178472222222</v>
      </c>
    </row>
    <row r="2463" spans="1:20" ht="72" hidden="1" x14ac:dyDescent="0.6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>(Table1[[#This Row],[pledged]]/Table1[[#This Row],[goal]])*100</f>
        <v>103.8</v>
      </c>
      <c r="P2463" s="9">
        <f>Table1[[#This Row],[pledged]]/Table1[[#This Row],[backers_count]]</f>
        <v>90.523255813953483</v>
      </c>
      <c r="Q2463" s="4" t="str">
        <f>MID(Table1[[#This Row],[Category and Sub-Category]],SEARCH("/", N2463) +1, 20)</f>
        <v>indie rock</v>
      </c>
      <c r="R2463" s="4" t="str">
        <f t="shared" si="76"/>
        <v>music</v>
      </c>
      <c r="S2463" s="14">
        <f>Table1[[#This Row],[Date Ended Conversion]]+Table1[[#This Row],[Date Ended Conversion]]</f>
        <v>81634.25</v>
      </c>
      <c r="T2463" s="14">
        <f t="shared" si="77"/>
        <v>40817.125</v>
      </c>
    </row>
    <row r="2464" spans="1:20" ht="72" hidden="1" x14ac:dyDescent="0.6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>(Table1[[#This Row],[pledged]]/Table1[[#This Row],[goal]])*100</f>
        <v>110.70833333333334</v>
      </c>
      <c r="P2464" s="9">
        <f>Table1[[#This Row],[pledged]]/Table1[[#This Row],[backers_count]]</f>
        <v>28.880434782608695</v>
      </c>
      <c r="Q2464" s="4" t="str">
        <f>MID(Table1[[#This Row],[Category and Sub-Category]],SEARCH("/", N2464) +1, 20)</f>
        <v>indie rock</v>
      </c>
      <c r="R2464" s="4" t="str">
        <f t="shared" si="76"/>
        <v>music</v>
      </c>
      <c r="S2464" s="14">
        <f>Table1[[#This Row],[Date Ended Conversion]]+Table1[[#This Row],[Date Ended Conversion]]</f>
        <v>82218.372592592597</v>
      </c>
      <c r="T2464" s="14">
        <f t="shared" si="77"/>
        <v>41109.186296296299</v>
      </c>
    </row>
    <row r="2465" spans="1:20" ht="36" hidden="1" x14ac:dyDescent="0.6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>(Table1[[#This Row],[pledged]]/Table1[[#This Row],[goal]])*100</f>
        <v>116.25000000000001</v>
      </c>
      <c r="P2465" s="9">
        <f>Table1[[#This Row],[pledged]]/Table1[[#This Row],[backers_count]]</f>
        <v>31</v>
      </c>
      <c r="Q2465" s="4" t="str">
        <f>MID(Table1[[#This Row],[Category and Sub-Category]],SEARCH("/", N2465) +1, 20)</f>
        <v>indie rock</v>
      </c>
      <c r="R2465" s="4" t="str">
        <f t="shared" si="76"/>
        <v>music</v>
      </c>
      <c r="S2465" s="14">
        <f>Table1[[#This Row],[Date Ended Conversion]]+Table1[[#This Row],[Date Ended Conversion]]</f>
        <v>82761.583333333328</v>
      </c>
      <c r="T2465" s="14">
        <f t="shared" si="77"/>
        <v>41380.791666666664</v>
      </c>
    </row>
    <row r="2466" spans="1:20" ht="72" hidden="1" x14ac:dyDescent="0.6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>(Table1[[#This Row],[pledged]]/Table1[[#This Row],[goal]])*100</f>
        <v>111.1</v>
      </c>
      <c r="P2466" s="9">
        <f>Table1[[#This Row],[pledged]]/Table1[[#This Row],[backers_count]]</f>
        <v>51.674418604651166</v>
      </c>
      <c r="Q2466" s="4" t="str">
        <f>MID(Table1[[#This Row],[Category and Sub-Category]],SEARCH("/", N2466) +1, 20)</f>
        <v>indie rock</v>
      </c>
      <c r="R2466" s="4" t="str">
        <f t="shared" si="76"/>
        <v>music</v>
      </c>
      <c r="S2466" s="14">
        <f>Table1[[#This Row],[Date Ended Conversion]]+Table1[[#This Row],[Date Ended Conversion]]</f>
        <v>84555.623611111107</v>
      </c>
      <c r="T2466" s="14">
        <f t="shared" si="77"/>
        <v>42277.811805555553</v>
      </c>
    </row>
    <row r="2467" spans="1:20" ht="54" hidden="1" x14ac:dyDescent="0.6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>(Table1[[#This Row],[pledged]]/Table1[[#This Row],[goal]])*100</f>
        <v>180.14285714285714</v>
      </c>
      <c r="P2467" s="9">
        <f>Table1[[#This Row],[pledged]]/Table1[[#This Row],[backers_count]]</f>
        <v>26.270833333333332</v>
      </c>
      <c r="Q2467" s="4" t="str">
        <f>MID(Table1[[#This Row],[Category and Sub-Category]],SEARCH("/", N2467) +1, 20)</f>
        <v>indie rock</v>
      </c>
      <c r="R2467" s="4" t="str">
        <f t="shared" si="76"/>
        <v>music</v>
      </c>
      <c r="S2467" s="14">
        <f>Table1[[#This Row],[Date Ended Conversion]]+Table1[[#This Row],[Date Ended Conversion]]</f>
        <v>82351.438611111109</v>
      </c>
      <c r="T2467" s="14">
        <f t="shared" si="77"/>
        <v>41175.719305555554</v>
      </c>
    </row>
    <row r="2468" spans="1:20" ht="72" hidden="1" x14ac:dyDescent="0.6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>(Table1[[#This Row],[pledged]]/Table1[[#This Row],[goal]])*100</f>
        <v>100</v>
      </c>
      <c r="P2468" s="9">
        <f>Table1[[#This Row],[pledged]]/Table1[[#This Row],[backers_count]]</f>
        <v>48.07692307692308</v>
      </c>
      <c r="Q2468" s="4" t="str">
        <f>MID(Table1[[#This Row],[Category and Sub-Category]],SEARCH("/", N2468) +1, 20)</f>
        <v>indie rock</v>
      </c>
      <c r="R2468" s="4" t="str">
        <f t="shared" si="76"/>
        <v>music</v>
      </c>
      <c r="S2468" s="14">
        <f>Table1[[#This Row],[Date Ended Conversion]]+Table1[[#This Row],[Date Ended Conversion]]</f>
        <v>82806.204930555556</v>
      </c>
      <c r="T2468" s="14">
        <f t="shared" si="77"/>
        <v>41403.102465277778</v>
      </c>
    </row>
    <row r="2469" spans="1:20" ht="54" hidden="1" x14ac:dyDescent="0.6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>(Table1[[#This Row],[pledged]]/Table1[[#This Row],[goal]])*100</f>
        <v>118.5</v>
      </c>
      <c r="P2469" s="9">
        <f>Table1[[#This Row],[pledged]]/Table1[[#This Row],[backers_count]]</f>
        <v>27.558139534883722</v>
      </c>
      <c r="Q2469" s="4" t="str">
        <f>MID(Table1[[#This Row],[Category and Sub-Category]],SEARCH("/", N2469) +1, 20)</f>
        <v>indie rock</v>
      </c>
      <c r="R2469" s="4" t="str">
        <f t="shared" si="76"/>
        <v>music</v>
      </c>
      <c r="S2469" s="14">
        <f>Table1[[#This Row],[Date Ended Conversion]]+Table1[[#This Row],[Date Ended Conversion]]</f>
        <v>82079.416666666672</v>
      </c>
      <c r="T2469" s="14">
        <f t="shared" si="77"/>
        <v>41039.708333333336</v>
      </c>
    </row>
    <row r="2470" spans="1:20" ht="54" hidden="1" x14ac:dyDescent="0.6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>(Table1[[#This Row],[pledged]]/Table1[[#This Row],[goal]])*100</f>
        <v>107.21700000000001</v>
      </c>
      <c r="P2470" s="9">
        <f>Table1[[#This Row],[pledged]]/Table1[[#This Row],[backers_count]]</f>
        <v>36.97137931034483</v>
      </c>
      <c r="Q2470" s="4" t="str">
        <f>MID(Table1[[#This Row],[Category and Sub-Category]],SEARCH("/", N2470) +1, 20)</f>
        <v>indie rock</v>
      </c>
      <c r="R2470" s="4" t="str">
        <f t="shared" si="76"/>
        <v>music</v>
      </c>
      <c r="S2470" s="14">
        <f>Table1[[#This Row],[Date Ended Conversion]]+Table1[[#This Row],[Date Ended Conversion]]</f>
        <v>82420.416666666672</v>
      </c>
      <c r="T2470" s="14">
        <f t="shared" si="77"/>
        <v>41210.208333333336</v>
      </c>
    </row>
    <row r="2471" spans="1:20" ht="72" hidden="1" x14ac:dyDescent="0.6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>(Table1[[#This Row],[pledged]]/Table1[[#This Row],[goal]])*100</f>
        <v>113.66666666666667</v>
      </c>
      <c r="P2471" s="9">
        <f>Table1[[#This Row],[pledged]]/Table1[[#This Row],[backers_count]]</f>
        <v>29.021276595744681</v>
      </c>
      <c r="Q2471" s="4" t="str">
        <f>MID(Table1[[#This Row],[Category and Sub-Category]],SEARCH("/", N2471) +1, 20)</f>
        <v>indie rock</v>
      </c>
      <c r="R2471" s="4" t="str">
        <f t="shared" si="76"/>
        <v>music</v>
      </c>
      <c r="S2471" s="14">
        <f>Table1[[#This Row],[Date Ended Conversion]]+Table1[[#This Row],[Date Ended Conversion]]</f>
        <v>81164.859467592585</v>
      </c>
      <c r="T2471" s="14">
        <f t="shared" si="77"/>
        <v>40582.429733796293</v>
      </c>
    </row>
    <row r="2472" spans="1:20" ht="72" hidden="1" x14ac:dyDescent="0.6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>(Table1[[#This Row],[pledged]]/Table1[[#This Row],[goal]])*100</f>
        <v>103.16400000000002</v>
      </c>
      <c r="P2472" s="9">
        <f>Table1[[#This Row],[pledged]]/Table1[[#This Row],[backers_count]]</f>
        <v>28.65666666666667</v>
      </c>
      <c r="Q2472" s="4" t="str">
        <f>MID(Table1[[#This Row],[Category and Sub-Category]],SEARCH("/", N2472) +1, 20)</f>
        <v>indie rock</v>
      </c>
      <c r="R2472" s="4" t="str">
        <f t="shared" si="76"/>
        <v>music</v>
      </c>
      <c r="S2472" s="14">
        <f>Table1[[#This Row],[Date Ended Conversion]]+Table1[[#This Row],[Date Ended Conversion]]</f>
        <v>82106.149421296301</v>
      </c>
      <c r="T2472" s="14">
        <f t="shared" si="77"/>
        <v>41053.07471064815</v>
      </c>
    </row>
    <row r="2473" spans="1:20" ht="72" hidden="1" x14ac:dyDescent="0.6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>(Table1[[#This Row],[pledged]]/Table1[[#This Row],[goal]])*100</f>
        <v>128</v>
      </c>
      <c r="P2473" s="9">
        <f>Table1[[#This Row],[pledged]]/Table1[[#This Row],[backers_count]]</f>
        <v>37.647058823529413</v>
      </c>
      <c r="Q2473" s="4" t="str">
        <f>MID(Table1[[#This Row],[Category and Sub-Category]],SEARCH("/", N2473) +1, 20)</f>
        <v>indie rock</v>
      </c>
      <c r="R2473" s="4" t="str">
        <f t="shared" si="76"/>
        <v>music</v>
      </c>
      <c r="S2473" s="14">
        <f>Table1[[#This Row],[Date Ended Conversion]]+Table1[[#This Row],[Date Ended Conversion]]</f>
        <v>81867.985925925925</v>
      </c>
      <c r="T2473" s="14">
        <f t="shared" si="77"/>
        <v>40933.992962962962</v>
      </c>
    </row>
    <row r="2474" spans="1:20" ht="72" hidden="1" x14ac:dyDescent="0.6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>(Table1[[#This Row],[pledged]]/Table1[[#This Row],[goal]])*100</f>
        <v>135.76026666666667</v>
      </c>
      <c r="P2474" s="9">
        <f>Table1[[#This Row],[pledged]]/Table1[[#This Row],[backers_count]]</f>
        <v>97.904038461538462</v>
      </c>
      <c r="Q2474" s="4" t="str">
        <f>MID(Table1[[#This Row],[Category and Sub-Category]],SEARCH("/", N2474) +1, 20)</f>
        <v>indie rock</v>
      </c>
      <c r="R2474" s="4" t="str">
        <f t="shared" si="76"/>
        <v>music</v>
      </c>
      <c r="S2474" s="14">
        <f>Table1[[#This Row],[Date Ended Conversion]]+Table1[[#This Row],[Date Ended Conversion]]</f>
        <v>80850.087499999994</v>
      </c>
      <c r="T2474" s="14">
        <f t="shared" si="77"/>
        <v>40425.043749999997</v>
      </c>
    </row>
    <row r="2475" spans="1:20" ht="72" hidden="1" x14ac:dyDescent="0.6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>(Table1[[#This Row],[pledged]]/Table1[[#This Row],[goal]])*100</f>
        <v>100</v>
      </c>
      <c r="P2475" s="9">
        <f>Table1[[#This Row],[pledged]]/Table1[[#This Row],[backers_count]]</f>
        <v>42.553191489361701</v>
      </c>
      <c r="Q2475" s="4" t="str">
        <f>MID(Table1[[#This Row],[Category and Sub-Category]],SEARCH("/", N2475) +1, 20)</f>
        <v>indie rock</v>
      </c>
      <c r="R2475" s="4" t="str">
        <f t="shared" si="76"/>
        <v>music</v>
      </c>
      <c r="S2475" s="14">
        <f>Table1[[#This Row],[Date Ended Conversion]]+Table1[[#This Row],[Date Ended Conversion]]</f>
        <v>82447.580300925925</v>
      </c>
      <c r="T2475" s="14">
        <f t="shared" si="77"/>
        <v>41223.790150462963</v>
      </c>
    </row>
    <row r="2476" spans="1:20" ht="72" hidden="1" x14ac:dyDescent="0.6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>(Table1[[#This Row],[pledged]]/Table1[[#This Row],[goal]])*100</f>
        <v>100.00360000000002</v>
      </c>
      <c r="P2476" s="9">
        <f>Table1[[#This Row],[pledged]]/Table1[[#This Row],[backers_count]]</f>
        <v>131.58368421052631</v>
      </c>
      <c r="Q2476" s="4" t="str">
        <f>MID(Table1[[#This Row],[Category and Sub-Category]],SEARCH("/", N2476) +1, 20)</f>
        <v>indie rock</v>
      </c>
      <c r="R2476" s="4" t="str">
        <f t="shared" si="76"/>
        <v>music</v>
      </c>
      <c r="S2476" s="14">
        <f>Table1[[#This Row],[Date Ended Conversion]]+Table1[[#This Row],[Date Ended Conversion]]</f>
        <v>80924.022592592592</v>
      </c>
      <c r="T2476" s="14">
        <f t="shared" si="77"/>
        <v>40462.011296296296</v>
      </c>
    </row>
    <row r="2477" spans="1:20" ht="54" hidden="1" x14ac:dyDescent="0.6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>(Table1[[#This Row],[pledged]]/Table1[[#This Row],[goal]])*100</f>
        <v>104.71999999999998</v>
      </c>
      <c r="P2477" s="9">
        <f>Table1[[#This Row],[pledged]]/Table1[[#This Row],[backers_count]]</f>
        <v>32.320987654320987</v>
      </c>
      <c r="Q2477" s="4" t="str">
        <f>MID(Table1[[#This Row],[Category and Sub-Category]],SEARCH("/", N2477) +1, 20)</f>
        <v>indie rock</v>
      </c>
      <c r="R2477" s="4" t="str">
        <f t="shared" si="76"/>
        <v>music</v>
      </c>
      <c r="S2477" s="14">
        <f>Table1[[#This Row],[Date Ended Conversion]]+Table1[[#This Row],[Date Ended Conversion]]</f>
        <v>80739.833333333328</v>
      </c>
      <c r="T2477" s="14">
        <f t="shared" si="77"/>
        <v>40369.916666666664</v>
      </c>
    </row>
    <row r="2478" spans="1:20" ht="54" hidden="1" x14ac:dyDescent="0.6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>(Table1[[#This Row],[pledged]]/Table1[[#This Row],[goal]])*100</f>
        <v>105.02249999999999</v>
      </c>
      <c r="P2478" s="9">
        <f>Table1[[#This Row],[pledged]]/Table1[[#This Row],[backers_count]]</f>
        <v>61.103999999999999</v>
      </c>
      <c r="Q2478" s="4" t="str">
        <f>MID(Table1[[#This Row],[Category and Sub-Category]],SEARCH("/", N2478) +1, 20)</f>
        <v>indie rock</v>
      </c>
      <c r="R2478" s="4" t="str">
        <f t="shared" si="76"/>
        <v>music</v>
      </c>
      <c r="S2478" s="14">
        <f>Table1[[#This Row],[Date Ended Conversion]]+Table1[[#This Row],[Date Ended Conversion]]</f>
        <v>83892.740046296298</v>
      </c>
      <c r="T2478" s="14">
        <f t="shared" si="77"/>
        <v>41946.370023148149</v>
      </c>
    </row>
    <row r="2479" spans="1:20" ht="54" hidden="1" x14ac:dyDescent="0.6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>(Table1[[#This Row],[pledged]]/Table1[[#This Row],[goal]])*100</f>
        <v>171.33333333333334</v>
      </c>
      <c r="P2479" s="9">
        <f>Table1[[#This Row],[pledged]]/Table1[[#This Row],[backers_count]]</f>
        <v>31.341463414634145</v>
      </c>
      <c r="Q2479" s="4" t="str">
        <f>MID(Table1[[#This Row],[Category and Sub-Category]],SEARCH("/", N2479) +1, 20)</f>
        <v>indie rock</v>
      </c>
      <c r="R2479" s="4" t="str">
        <f t="shared" si="76"/>
        <v>music</v>
      </c>
      <c r="S2479" s="14">
        <f>Table1[[#This Row],[Date Ended Conversion]]+Table1[[#This Row],[Date Ended Conversion]]</f>
        <v>82267.382986111115</v>
      </c>
      <c r="T2479" s="14">
        <f t="shared" si="77"/>
        <v>41133.691493055558</v>
      </c>
    </row>
    <row r="2480" spans="1:20" ht="72" hidden="1" x14ac:dyDescent="0.6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>(Table1[[#This Row],[pledged]]/Table1[[#This Row],[goal]])*100</f>
        <v>127.49999999999999</v>
      </c>
      <c r="P2480" s="9">
        <f>Table1[[#This Row],[pledged]]/Table1[[#This Row],[backers_count]]</f>
        <v>129.1139240506329</v>
      </c>
      <c r="Q2480" s="4" t="str">
        <f>MID(Table1[[#This Row],[Category and Sub-Category]],SEARCH("/", N2480) +1, 20)</f>
        <v>indie rock</v>
      </c>
      <c r="R2480" s="4" t="str">
        <f t="shared" si="76"/>
        <v>music</v>
      </c>
      <c r="S2480" s="14">
        <f>Table1[[#This Row],[Date Ended Conversion]]+Table1[[#This Row],[Date Ended Conversion]]</f>
        <v>82575.900763888887</v>
      </c>
      <c r="T2480" s="14">
        <f t="shared" si="77"/>
        <v>41287.950381944444</v>
      </c>
    </row>
    <row r="2481" spans="1:20" ht="54" hidden="1" x14ac:dyDescent="0.6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>(Table1[[#This Row],[pledged]]/Table1[[#This Row],[goal]])*100</f>
        <v>133.44333333333333</v>
      </c>
      <c r="P2481" s="9">
        <f>Table1[[#This Row],[pledged]]/Table1[[#This Row],[backers_count]]</f>
        <v>25.020624999999999</v>
      </c>
      <c r="Q2481" s="4" t="str">
        <f>MID(Table1[[#This Row],[Category and Sub-Category]],SEARCH("/", N2481) +1, 20)</f>
        <v>indie rock</v>
      </c>
      <c r="R2481" s="4" t="str">
        <f t="shared" si="76"/>
        <v>music</v>
      </c>
      <c r="S2481" s="14">
        <f>Table1[[#This Row],[Date Ended Conversion]]+Table1[[#This Row],[Date Ended Conversion]]</f>
        <v>82236.166666666672</v>
      </c>
      <c r="T2481" s="14">
        <f t="shared" si="77"/>
        <v>41118.083333333336</v>
      </c>
    </row>
    <row r="2482" spans="1:20" ht="72" hidden="1" x14ac:dyDescent="0.6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>(Table1[[#This Row],[pledged]]/Table1[[#This Row],[goal]])*100</f>
        <v>100</v>
      </c>
      <c r="P2482" s="9">
        <f>Table1[[#This Row],[pledged]]/Table1[[#This Row],[backers_count]]</f>
        <v>250</v>
      </c>
      <c r="Q2482" s="4" t="str">
        <f>MID(Table1[[#This Row],[Category and Sub-Category]],SEARCH("/", N2482) +1, 20)</f>
        <v>indie rock</v>
      </c>
      <c r="R2482" s="4" t="str">
        <f t="shared" si="76"/>
        <v>music</v>
      </c>
      <c r="S2482" s="14">
        <f>Table1[[#This Row],[Date Ended Conversion]]+Table1[[#This Row],[Date Ended Conversion]]</f>
        <v>84575.872314814813</v>
      </c>
      <c r="T2482" s="14">
        <f t="shared" si="77"/>
        <v>42287.936157407406</v>
      </c>
    </row>
    <row r="2483" spans="1:20" ht="72" hidden="1" x14ac:dyDescent="0.6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>(Table1[[#This Row],[pledged]]/Table1[[#This Row],[goal]])*100</f>
        <v>112.91099999999999</v>
      </c>
      <c r="P2483" s="9">
        <f>Table1[[#This Row],[pledged]]/Table1[[#This Row],[backers_count]]</f>
        <v>47.541473684210523</v>
      </c>
      <c r="Q2483" s="4" t="str">
        <f>MID(Table1[[#This Row],[Category and Sub-Category]],SEARCH("/", N2483) +1, 20)</f>
        <v>indie rock</v>
      </c>
      <c r="R2483" s="4" t="str">
        <f t="shared" si="76"/>
        <v>music</v>
      </c>
      <c r="S2483" s="14">
        <f>Table1[[#This Row],[Date Ended Conversion]]+Table1[[#This Row],[Date Ended Conversion]]</f>
        <v>82059.291851851856</v>
      </c>
      <c r="T2483" s="14">
        <f t="shared" si="77"/>
        <v>41029.645925925928</v>
      </c>
    </row>
    <row r="2484" spans="1:20" ht="72" hidden="1" x14ac:dyDescent="0.6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>(Table1[[#This Row],[pledged]]/Table1[[#This Row],[goal]])*100</f>
        <v>100.1</v>
      </c>
      <c r="P2484" s="9">
        <f>Table1[[#This Row],[pledged]]/Table1[[#This Row],[backers_count]]</f>
        <v>40.04</v>
      </c>
      <c r="Q2484" s="4" t="str">
        <f>MID(Table1[[#This Row],[Category and Sub-Category]],SEARCH("/", N2484) +1, 20)</f>
        <v>indie rock</v>
      </c>
      <c r="R2484" s="4" t="str">
        <f t="shared" si="76"/>
        <v>music</v>
      </c>
      <c r="S2484" s="14">
        <f>Table1[[#This Row],[Date Ended Conversion]]+Table1[[#This Row],[Date Ended Conversion]]</f>
        <v>81513.564421296294</v>
      </c>
      <c r="T2484" s="14">
        <f t="shared" si="77"/>
        <v>40756.782210648147</v>
      </c>
    </row>
    <row r="2485" spans="1:20" ht="54" hidden="1" x14ac:dyDescent="0.6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>(Table1[[#This Row],[pledged]]/Table1[[#This Row],[goal]])*100</f>
        <v>113.72727272727272</v>
      </c>
      <c r="P2485" s="9">
        <f>Table1[[#This Row],[pledged]]/Table1[[#This Row],[backers_count]]</f>
        <v>65.84210526315789</v>
      </c>
      <c r="Q2485" s="4" t="str">
        <f>MID(Table1[[#This Row],[Category and Sub-Category]],SEARCH("/", N2485) +1, 20)</f>
        <v>indie rock</v>
      </c>
      <c r="R2485" s="4" t="str">
        <f t="shared" si="76"/>
        <v>music</v>
      </c>
      <c r="S2485" s="14">
        <f>Table1[[#This Row],[Date Ended Conversion]]+Table1[[#This Row],[Date Ended Conversion]]</f>
        <v>82061.416736111118</v>
      </c>
      <c r="T2485" s="14">
        <f t="shared" si="77"/>
        <v>41030.708368055559</v>
      </c>
    </row>
    <row r="2486" spans="1:20" ht="72" hidden="1" x14ac:dyDescent="0.6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>(Table1[[#This Row],[pledged]]/Table1[[#This Row],[goal]])*100</f>
        <v>119.31742857142855</v>
      </c>
      <c r="P2486" s="9">
        <f>Table1[[#This Row],[pledged]]/Table1[[#This Row],[backers_count]]</f>
        <v>46.401222222222216</v>
      </c>
      <c r="Q2486" s="4" t="str">
        <f>MID(Table1[[#This Row],[Category and Sub-Category]],SEARCH("/", N2486) +1, 20)</f>
        <v>indie rock</v>
      </c>
      <c r="R2486" s="4" t="str">
        <f t="shared" si="76"/>
        <v>music</v>
      </c>
      <c r="S2486" s="14">
        <f>Table1[[#This Row],[Date Ended Conversion]]+Table1[[#This Row],[Date Ended Conversion]]</f>
        <v>81603.833402777775</v>
      </c>
      <c r="T2486" s="14">
        <f t="shared" si="77"/>
        <v>40801.916701388887</v>
      </c>
    </row>
    <row r="2487" spans="1:20" ht="72" hidden="1" x14ac:dyDescent="0.6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>(Table1[[#This Row],[pledged]]/Table1[[#This Row],[goal]])*100</f>
        <v>103.25</v>
      </c>
      <c r="P2487" s="9">
        <f>Table1[[#This Row],[pledged]]/Table1[[#This Row],[backers_count]]</f>
        <v>50.365853658536587</v>
      </c>
      <c r="Q2487" s="4" t="str">
        <f>MID(Table1[[#This Row],[Category and Sub-Category]],SEARCH("/", N2487) +1, 20)</f>
        <v>indie rock</v>
      </c>
      <c r="R2487" s="4" t="str">
        <f t="shared" si="76"/>
        <v>music</v>
      </c>
      <c r="S2487" s="14">
        <f>Table1[[#This Row],[Date Ended Conversion]]+Table1[[#This Row],[Date Ended Conversion]]</f>
        <v>81657.997199074074</v>
      </c>
      <c r="T2487" s="14">
        <f t="shared" si="77"/>
        <v>40828.998599537037</v>
      </c>
    </row>
    <row r="2488" spans="1:20" ht="72" hidden="1" x14ac:dyDescent="0.6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>(Table1[[#This Row],[pledged]]/Table1[[#This Row],[goal]])*100</f>
        <v>265.66666666666669</v>
      </c>
      <c r="P2488" s="9">
        <f>Table1[[#This Row],[pledged]]/Table1[[#This Row],[backers_count]]</f>
        <v>26.566666666666666</v>
      </c>
      <c r="Q2488" s="4" t="str">
        <f>MID(Table1[[#This Row],[Category and Sub-Category]],SEARCH("/", N2488) +1, 20)</f>
        <v>indie rock</v>
      </c>
      <c r="R2488" s="4" t="str">
        <f t="shared" si="76"/>
        <v>music</v>
      </c>
      <c r="S2488" s="14">
        <f>Table1[[#This Row],[Date Ended Conversion]]+Table1[[#This Row],[Date Ended Conversion]]</f>
        <v>82043.416111111117</v>
      </c>
      <c r="T2488" s="14">
        <f t="shared" si="77"/>
        <v>41021.708055555559</v>
      </c>
    </row>
    <row r="2489" spans="1:20" ht="72" hidden="1" x14ac:dyDescent="0.6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>(Table1[[#This Row],[pledged]]/Table1[[#This Row],[goal]])*100</f>
        <v>100.05066666666667</v>
      </c>
      <c r="P2489" s="9">
        <f>Table1[[#This Row],[pledged]]/Table1[[#This Row],[backers_count]]</f>
        <v>39.493684210526318</v>
      </c>
      <c r="Q2489" s="4" t="str">
        <f>MID(Table1[[#This Row],[Category and Sub-Category]],SEARCH("/", N2489) +1, 20)</f>
        <v>indie rock</v>
      </c>
      <c r="R2489" s="4" t="str">
        <f t="shared" si="76"/>
        <v>music</v>
      </c>
      <c r="S2489" s="14">
        <f>Table1[[#This Row],[Date Ended Conversion]]+Table1[[#This Row],[Date Ended Conversion]]</f>
        <v>82112.166597222225</v>
      </c>
      <c r="T2489" s="14">
        <f t="shared" si="77"/>
        <v>41056.083298611113</v>
      </c>
    </row>
    <row r="2490" spans="1:20" ht="90" hidden="1" x14ac:dyDescent="0.6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>(Table1[[#This Row],[pledged]]/Table1[[#This Row],[goal]])*100</f>
        <v>106.69999999999999</v>
      </c>
      <c r="P2490" s="9">
        <f>Table1[[#This Row],[pledged]]/Table1[[#This Row],[backers_count]]</f>
        <v>49.246153846153845</v>
      </c>
      <c r="Q2490" s="4" t="str">
        <f>MID(Table1[[#This Row],[Category and Sub-Category]],SEARCH("/", N2490) +1, 20)</f>
        <v>indie rock</v>
      </c>
      <c r="R2490" s="4" t="str">
        <f t="shared" si="76"/>
        <v>music</v>
      </c>
      <c r="S2490" s="14">
        <f>Table1[[#This Row],[Date Ended Conversion]]+Table1[[#This Row],[Date Ended Conversion]]</f>
        <v>81727.349722222221</v>
      </c>
      <c r="T2490" s="14">
        <f t="shared" si="77"/>
        <v>40863.674861111111</v>
      </c>
    </row>
    <row r="2491" spans="1:20" ht="72" hidden="1" x14ac:dyDescent="0.6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>(Table1[[#This Row],[pledged]]/Table1[[#This Row],[goal]])*100</f>
        <v>133.67142857142858</v>
      </c>
      <c r="P2491" s="9">
        <f>Table1[[#This Row],[pledged]]/Table1[[#This Row],[backers_count]]</f>
        <v>62.38</v>
      </c>
      <c r="Q2491" s="4" t="str">
        <f>MID(Table1[[#This Row],[Category and Sub-Category]],SEARCH("/", N2491) +1, 20)</f>
        <v>indie rock</v>
      </c>
      <c r="R2491" s="4" t="str">
        <f t="shared" si="76"/>
        <v>music</v>
      </c>
      <c r="S2491" s="14">
        <f>Table1[[#This Row],[Date Ended Conversion]]+Table1[[#This Row],[Date Ended Conversion]]</f>
        <v>82807.380532407406</v>
      </c>
      <c r="T2491" s="14">
        <f t="shared" si="77"/>
        <v>41403.690266203703</v>
      </c>
    </row>
    <row r="2492" spans="1:20" ht="72" hidden="1" x14ac:dyDescent="0.6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>(Table1[[#This Row],[pledged]]/Table1[[#This Row],[goal]])*100</f>
        <v>121.39999999999999</v>
      </c>
      <c r="P2492" s="9">
        <f>Table1[[#This Row],[pledged]]/Table1[[#This Row],[backers_count]]</f>
        <v>37.9375</v>
      </c>
      <c r="Q2492" s="4" t="str">
        <f>MID(Table1[[#This Row],[Category and Sub-Category]],SEARCH("/", N2492) +1, 20)</f>
        <v>indie rock</v>
      </c>
      <c r="R2492" s="4" t="str">
        <f t="shared" si="76"/>
        <v>music</v>
      </c>
      <c r="S2492" s="14">
        <f>Table1[[#This Row],[Date Ended Conversion]]+Table1[[#This Row],[Date Ended Conversion]]</f>
        <v>82166.455462962957</v>
      </c>
      <c r="T2492" s="14">
        <f t="shared" si="77"/>
        <v>41083.227731481478</v>
      </c>
    </row>
    <row r="2493" spans="1:20" ht="72" hidden="1" x14ac:dyDescent="0.6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>(Table1[[#This Row],[pledged]]/Table1[[#This Row],[goal]])*100</f>
        <v>103.2</v>
      </c>
      <c r="P2493" s="9">
        <f>Table1[[#This Row],[pledged]]/Table1[[#This Row],[backers_count]]</f>
        <v>51.6</v>
      </c>
      <c r="Q2493" s="4" t="str">
        <f>MID(Table1[[#This Row],[Category and Sub-Category]],SEARCH("/", N2493) +1, 20)</f>
        <v>indie rock</v>
      </c>
      <c r="R2493" s="4" t="str">
        <f t="shared" si="76"/>
        <v>music</v>
      </c>
      <c r="S2493" s="14">
        <f>Table1[[#This Row],[Date Ended Conversion]]+Table1[[#This Row],[Date Ended Conversion]]</f>
        <v>81118.15416666666</v>
      </c>
      <c r="T2493" s="14">
        <f t="shared" si="77"/>
        <v>40559.07708333333</v>
      </c>
    </row>
    <row r="2494" spans="1:20" ht="54" hidden="1" x14ac:dyDescent="0.6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>(Table1[[#This Row],[pledged]]/Table1[[#This Row],[goal]])*100</f>
        <v>125</v>
      </c>
      <c r="P2494" s="9">
        <f>Table1[[#This Row],[pledged]]/Table1[[#This Row],[backers_count]]</f>
        <v>27.777777777777779</v>
      </c>
      <c r="Q2494" s="4" t="str">
        <f>MID(Table1[[#This Row],[Category and Sub-Category]],SEARCH("/", N2494) +1, 20)</f>
        <v>indie rock</v>
      </c>
      <c r="R2494" s="4" t="str">
        <f t="shared" si="76"/>
        <v>music</v>
      </c>
      <c r="S2494" s="14">
        <f>Table1[[#This Row],[Date Ended Conversion]]+Table1[[#This Row],[Date Ended Conversion]]</f>
        <v>82152.83194444445</v>
      </c>
      <c r="T2494" s="14">
        <f t="shared" si="77"/>
        <v>41076.415972222225</v>
      </c>
    </row>
    <row r="2495" spans="1:20" ht="72" hidden="1" x14ac:dyDescent="0.6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>(Table1[[#This Row],[pledged]]/Table1[[#This Row],[goal]])*100</f>
        <v>128.69999999999999</v>
      </c>
      <c r="P2495" s="9">
        <f>Table1[[#This Row],[pledged]]/Table1[[#This Row],[backers_count]]</f>
        <v>99.382239382239376</v>
      </c>
      <c r="Q2495" s="4" t="str">
        <f>MID(Table1[[#This Row],[Category and Sub-Category]],SEARCH("/", N2495) +1, 20)</f>
        <v>indie rock</v>
      </c>
      <c r="R2495" s="4" t="str">
        <f t="shared" si="76"/>
        <v>music</v>
      </c>
      <c r="S2495" s="14">
        <f>Table1[[#This Row],[Date Ended Conversion]]+Table1[[#This Row],[Date Ended Conversion]]</f>
        <v>82786.33657407407</v>
      </c>
      <c r="T2495" s="14">
        <f t="shared" si="77"/>
        <v>41393.168287037035</v>
      </c>
    </row>
    <row r="2496" spans="1:20" ht="72" hidden="1" x14ac:dyDescent="0.6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>(Table1[[#This Row],[pledged]]/Table1[[#This Row],[goal]])*100</f>
        <v>101.00533333333333</v>
      </c>
      <c r="P2496" s="9">
        <f>Table1[[#This Row],[pledged]]/Table1[[#This Row],[backers_count]]</f>
        <v>38.848205128205123</v>
      </c>
      <c r="Q2496" s="4" t="str">
        <f>MID(Table1[[#This Row],[Category and Sub-Category]],SEARCH("/", N2496) +1, 20)</f>
        <v>indie rock</v>
      </c>
      <c r="R2496" s="4" t="str">
        <f t="shared" si="76"/>
        <v>music</v>
      </c>
      <c r="S2496" s="14">
        <f>Table1[[#This Row],[Date Ended Conversion]]+Table1[[#This Row],[Date Ended Conversion]]</f>
        <v>82105.290370370363</v>
      </c>
      <c r="T2496" s="14">
        <f t="shared" si="77"/>
        <v>41052.645185185182</v>
      </c>
    </row>
    <row r="2497" spans="1:20" ht="72" hidden="1" x14ac:dyDescent="0.6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>(Table1[[#This Row],[pledged]]/Table1[[#This Row],[goal]])*100</f>
        <v>127.53666666666665</v>
      </c>
      <c r="P2497" s="9">
        <f>Table1[[#This Row],[pledged]]/Table1[[#This Row],[backers_count]]</f>
        <v>45.548809523809524</v>
      </c>
      <c r="Q2497" s="4" t="str">
        <f>MID(Table1[[#This Row],[Category and Sub-Category]],SEARCH("/", N2497) +1, 20)</f>
        <v>indie rock</v>
      </c>
      <c r="R2497" s="4" t="str">
        <f t="shared" si="76"/>
        <v>music</v>
      </c>
      <c r="S2497" s="14">
        <f>Table1[[#This Row],[Date Ended Conversion]]+Table1[[#This Row],[Date Ended Conversion]]</f>
        <v>82133.892939814818</v>
      </c>
      <c r="T2497" s="14">
        <f t="shared" si="77"/>
        <v>41066.946469907409</v>
      </c>
    </row>
    <row r="2498" spans="1:20" ht="36" hidden="1" x14ac:dyDescent="0.6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>(Table1[[#This Row],[pledged]]/Table1[[#This Row],[goal]])*100</f>
        <v>100</v>
      </c>
      <c r="P2498" s="9">
        <f>Table1[[#This Row],[pledged]]/Table1[[#This Row],[backers_count]]</f>
        <v>600</v>
      </c>
      <c r="Q2498" s="4" t="str">
        <f>MID(Table1[[#This Row],[Category and Sub-Category]],SEARCH("/", N2498) +1, 20)</f>
        <v>indie rock</v>
      </c>
      <c r="R2498" s="4" t="str">
        <f t="shared" ref="R2498:R2561" si="78">LEFT(N2498,FIND("/",N2498,1)-1)</f>
        <v>music</v>
      </c>
      <c r="S2498" s="14">
        <f>Table1[[#This Row],[Date Ended Conversion]]+Table1[[#This Row],[Date Ended Conversion]]</f>
        <v>82725.909537037034</v>
      </c>
      <c r="T2498" s="14">
        <f t="shared" ref="T2498:T2561" si="79">(((I2498/60)/60)/24)+DATE(1970,1,1)</f>
        <v>41362.954768518517</v>
      </c>
    </row>
    <row r="2499" spans="1:20" ht="72" hidden="1" x14ac:dyDescent="0.6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>(Table1[[#This Row],[pledged]]/Table1[[#This Row],[goal]])*100</f>
        <v>112.7715</v>
      </c>
      <c r="P2499" s="9">
        <f>Table1[[#This Row],[pledged]]/Table1[[#This Row],[backers_count]]</f>
        <v>80.551071428571419</v>
      </c>
      <c r="Q2499" s="4" t="str">
        <f>MID(Table1[[#This Row],[Category and Sub-Category]],SEARCH("/", N2499) +1, 20)</f>
        <v>indie rock</v>
      </c>
      <c r="R2499" s="4" t="str">
        <f t="shared" si="78"/>
        <v>music</v>
      </c>
      <c r="S2499" s="14">
        <f>Table1[[#This Row],[Date Ended Conversion]]+Table1[[#This Row],[Date Ended Conversion]]</f>
        <v>81521.75782407407</v>
      </c>
      <c r="T2499" s="14">
        <f t="shared" si="79"/>
        <v>40760.878912037035</v>
      </c>
    </row>
    <row r="2500" spans="1:20" ht="72" hidden="1" x14ac:dyDescent="0.6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>(Table1[[#This Row],[pledged]]/Table1[[#This Row],[goal]])*100</f>
        <v>105.60000000000001</v>
      </c>
      <c r="P2500" s="9">
        <f>Table1[[#This Row],[pledged]]/Table1[[#This Row],[backers_count]]</f>
        <v>52.8</v>
      </c>
      <c r="Q2500" s="4" t="str">
        <f>MID(Table1[[#This Row],[Category and Sub-Category]],SEARCH("/", N2500) +1, 20)</f>
        <v>indie rock</v>
      </c>
      <c r="R2500" s="4" t="str">
        <f t="shared" si="78"/>
        <v>music</v>
      </c>
      <c r="S2500" s="14">
        <f>Table1[[#This Row],[Date Ended Conversion]]+Table1[[#This Row],[Date Ended Conversion]]</f>
        <v>84063.934884259259</v>
      </c>
      <c r="T2500" s="14">
        <f t="shared" si="79"/>
        <v>42031.967442129629</v>
      </c>
    </row>
    <row r="2501" spans="1:20" ht="72" hidden="1" x14ac:dyDescent="0.6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>(Table1[[#This Row],[pledged]]/Table1[[#This Row],[goal]])*100</f>
        <v>202.625</v>
      </c>
      <c r="P2501" s="9">
        <f>Table1[[#This Row],[pledged]]/Table1[[#This Row],[backers_count]]</f>
        <v>47.676470588235297</v>
      </c>
      <c r="Q2501" s="4" t="str">
        <f>MID(Table1[[#This Row],[Category and Sub-Category]],SEARCH("/", N2501) +1, 20)</f>
        <v>indie rock</v>
      </c>
      <c r="R2501" s="4" t="str">
        <f t="shared" si="78"/>
        <v>music</v>
      </c>
      <c r="S2501" s="14">
        <f>Table1[[#This Row],[Date Ended Conversion]]+Table1[[#This Row],[Date Ended Conversion]]</f>
        <v>82549.5</v>
      </c>
      <c r="T2501" s="14">
        <f t="shared" si="79"/>
        <v>41274.75</v>
      </c>
    </row>
    <row r="2502" spans="1:20" ht="72" hidden="1" x14ac:dyDescent="0.6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>(Table1[[#This Row],[pledged]]/Table1[[#This Row],[goal]])*100</f>
        <v>113.33333333333333</v>
      </c>
      <c r="P2502" s="9">
        <f>Table1[[#This Row],[pledged]]/Table1[[#This Row],[backers_count]]</f>
        <v>23.448275862068964</v>
      </c>
      <c r="Q2502" s="4" t="str">
        <f>MID(Table1[[#This Row],[Category and Sub-Category]],SEARCH("/", N2502) +1, 20)</f>
        <v>indie rock</v>
      </c>
      <c r="R2502" s="4" t="str">
        <f t="shared" si="78"/>
        <v>music</v>
      </c>
      <c r="S2502" s="14">
        <f>Table1[[#This Row],[Date Ended Conversion]]+Table1[[#This Row],[Date Ended Conversion]]</f>
        <v>82167.545717592599</v>
      </c>
      <c r="T2502" s="14">
        <f t="shared" si="79"/>
        <v>41083.772858796299</v>
      </c>
    </row>
    <row r="2503" spans="1:20" ht="72" x14ac:dyDescent="0.6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>(Table1[[#This Row],[pledged]]/Table1[[#This Row],[goal]])*100</f>
        <v>2.5545454545454547</v>
      </c>
      <c r="P2503" s="9">
        <f>Table1[[#This Row],[pledged]]/Table1[[#This Row],[backers_count]]</f>
        <v>40.142857142857146</v>
      </c>
      <c r="Q2503" s="4" t="str">
        <f>MID(Table1[[#This Row],[Category and Sub-Category]],SEARCH("/", N2503) +1, 20)</f>
        <v>restaurants</v>
      </c>
      <c r="R2503" s="4" t="str">
        <f t="shared" si="78"/>
        <v>food</v>
      </c>
      <c r="S2503" s="14">
        <f>Table1[[#This Row],[Date Ended Conversion]]+Table1[[#This Row],[Date Ended Conversion]]</f>
        <v>84549.55333333333</v>
      </c>
      <c r="T2503" s="14">
        <f t="shared" si="79"/>
        <v>42274.776666666665</v>
      </c>
    </row>
    <row r="2504" spans="1:20" ht="72" x14ac:dyDescent="0.6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>(Table1[[#This Row],[pledged]]/Table1[[#This Row],[goal]])*100</f>
        <v>7.8181818181818186E-2</v>
      </c>
      <c r="P2504" s="9">
        <f>Table1[[#This Row],[pledged]]/Table1[[#This Row],[backers_count]]</f>
        <v>17.2</v>
      </c>
      <c r="Q2504" s="4" t="str">
        <f>MID(Table1[[#This Row],[Category and Sub-Category]],SEARCH("/", N2504) +1, 20)</f>
        <v>restaurants</v>
      </c>
      <c r="R2504" s="4" t="str">
        <f t="shared" si="78"/>
        <v>food</v>
      </c>
      <c r="S2504" s="14">
        <f>Table1[[#This Row],[Date Ended Conversion]]+Table1[[#This Row],[Date Ended Conversion]]</f>
        <v>83807.650879629626</v>
      </c>
      <c r="T2504" s="14">
        <f t="shared" si="79"/>
        <v>41903.825439814813</v>
      </c>
    </row>
    <row r="2505" spans="1:20" ht="72" x14ac:dyDescent="0.6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>(Table1[[#This Row],[pledged]]/Table1[[#This Row],[goal]])*100</f>
        <v>0</v>
      </c>
      <c r="P2505" s="9" t="e">
        <f>Table1[[#This Row],[pledged]]/Table1[[#This Row],[backers_count]]</f>
        <v>#DIV/0!</v>
      </c>
      <c r="Q2505" s="4" t="str">
        <f>MID(Table1[[#This Row],[Category and Sub-Category]],SEARCH("/", N2505) +1, 20)</f>
        <v>restaurants</v>
      </c>
      <c r="R2505" s="4" t="str">
        <f t="shared" si="78"/>
        <v>food</v>
      </c>
      <c r="S2505" s="14">
        <f>Table1[[#This Row],[Date Ended Conversion]]+Table1[[#This Row],[Date Ended Conversion]]</f>
        <v>85057.758333333331</v>
      </c>
      <c r="T2505" s="14">
        <f t="shared" si="79"/>
        <v>42528.879166666666</v>
      </c>
    </row>
    <row r="2506" spans="1:20" ht="54" x14ac:dyDescent="0.6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>(Table1[[#This Row],[pledged]]/Table1[[#This Row],[goal]])*100</f>
        <v>0</v>
      </c>
      <c r="P2506" s="9" t="e">
        <f>Table1[[#This Row],[pledged]]/Table1[[#This Row],[backers_count]]</f>
        <v>#DIV/0!</v>
      </c>
      <c r="Q2506" s="4" t="str">
        <f>MID(Table1[[#This Row],[Category and Sub-Category]],SEARCH("/", N2506) +1, 20)</f>
        <v>restaurants</v>
      </c>
      <c r="R2506" s="4" t="str">
        <f t="shared" si="78"/>
        <v>food</v>
      </c>
      <c r="S2506" s="14">
        <f>Table1[[#This Row],[Date Ended Conversion]]+Table1[[#This Row],[Date Ended Conversion]]</f>
        <v>83916.114212962973</v>
      </c>
      <c r="T2506" s="14">
        <f t="shared" si="79"/>
        <v>41958.057106481487</v>
      </c>
    </row>
    <row r="2507" spans="1:20" ht="90" x14ac:dyDescent="0.6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>(Table1[[#This Row],[pledged]]/Table1[[#This Row],[goal]])*100</f>
        <v>0</v>
      </c>
      <c r="P2507" s="9" t="e">
        <f>Table1[[#This Row],[pledged]]/Table1[[#This Row],[backers_count]]</f>
        <v>#DIV/0!</v>
      </c>
      <c r="Q2507" s="4" t="str">
        <f>MID(Table1[[#This Row],[Category and Sub-Category]],SEARCH("/", N2507) +1, 20)</f>
        <v>restaurants</v>
      </c>
      <c r="R2507" s="4" t="str">
        <f t="shared" si="78"/>
        <v>food</v>
      </c>
      <c r="S2507" s="14">
        <f>Table1[[#This Row],[Date Ended Conversion]]+Table1[[#This Row],[Date Ended Conversion]]</f>
        <v>84154.028148148151</v>
      </c>
      <c r="T2507" s="14">
        <f t="shared" si="79"/>
        <v>42077.014074074075</v>
      </c>
    </row>
    <row r="2508" spans="1:20" ht="72" x14ac:dyDescent="0.6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>(Table1[[#This Row],[pledged]]/Table1[[#This Row],[goal]])*100</f>
        <v>0.6</v>
      </c>
      <c r="P2508" s="9">
        <f>Table1[[#This Row],[pledged]]/Table1[[#This Row],[backers_count]]</f>
        <v>15</v>
      </c>
      <c r="Q2508" s="4" t="str">
        <f>MID(Table1[[#This Row],[Category and Sub-Category]],SEARCH("/", N2508) +1, 20)</f>
        <v>restaurants</v>
      </c>
      <c r="R2508" s="4" t="str">
        <f t="shared" si="78"/>
        <v>food</v>
      </c>
      <c r="S2508" s="14">
        <f>Table1[[#This Row],[Date Ended Conversion]]+Table1[[#This Row],[Date Ended Conversion]]</f>
        <v>84561.75</v>
      </c>
      <c r="T2508" s="14">
        <f t="shared" si="79"/>
        <v>42280.875</v>
      </c>
    </row>
    <row r="2509" spans="1:20" ht="36" x14ac:dyDescent="0.6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>(Table1[[#This Row],[pledged]]/Table1[[#This Row],[goal]])*100</f>
        <v>0</v>
      </c>
      <c r="P2509" s="9" t="e">
        <f>Table1[[#This Row],[pledged]]/Table1[[#This Row],[backers_count]]</f>
        <v>#DIV/0!</v>
      </c>
      <c r="Q2509" s="4" t="str">
        <f>MID(Table1[[#This Row],[Category and Sub-Category]],SEARCH("/", N2509) +1, 20)</f>
        <v>restaurants</v>
      </c>
      <c r="R2509" s="4" t="str">
        <f t="shared" si="78"/>
        <v>food</v>
      </c>
      <c r="S2509" s="14">
        <f>Table1[[#This Row],[Date Ended Conversion]]+Table1[[#This Row],[Date Ended Conversion]]</f>
        <v>84270.145925925928</v>
      </c>
      <c r="T2509" s="14">
        <f t="shared" si="79"/>
        <v>42135.072962962964</v>
      </c>
    </row>
    <row r="2510" spans="1:20" ht="72" x14ac:dyDescent="0.6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>(Table1[[#This Row],[pledged]]/Table1[[#This Row],[goal]])*100</f>
        <v>0</v>
      </c>
      <c r="P2510" s="9" t="e">
        <f>Table1[[#This Row],[pledged]]/Table1[[#This Row],[backers_count]]</f>
        <v>#DIV/0!</v>
      </c>
      <c r="Q2510" s="4" t="str">
        <f>MID(Table1[[#This Row],[Category and Sub-Category]],SEARCH("/", N2510) +1, 20)</f>
        <v>restaurants</v>
      </c>
      <c r="R2510" s="4" t="str">
        <f t="shared" si="78"/>
        <v>food</v>
      </c>
      <c r="S2510" s="14">
        <f>Table1[[#This Row],[Date Ended Conversion]]+Table1[[#This Row],[Date Ended Conversion]]</f>
        <v>83731.903564814813</v>
      </c>
      <c r="T2510" s="14">
        <f t="shared" si="79"/>
        <v>41865.951782407406</v>
      </c>
    </row>
    <row r="2511" spans="1:20" ht="72" x14ac:dyDescent="0.6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>(Table1[[#This Row],[pledged]]/Table1[[#This Row],[goal]])*100</f>
        <v>1.0526315789473684</v>
      </c>
      <c r="P2511" s="9">
        <f>Table1[[#This Row],[pledged]]/Table1[[#This Row],[backers_count]]</f>
        <v>35.714285714285715</v>
      </c>
      <c r="Q2511" s="4" t="str">
        <f>MID(Table1[[#This Row],[Category and Sub-Category]],SEARCH("/", N2511) +1, 20)</f>
        <v>restaurants</v>
      </c>
      <c r="R2511" s="4" t="str">
        <f t="shared" si="78"/>
        <v>food</v>
      </c>
      <c r="S2511" s="14">
        <f>Table1[[#This Row],[Date Ended Conversion]]+Table1[[#This Row],[Date Ended Conversion]]</f>
        <v>84229.535856481481</v>
      </c>
      <c r="T2511" s="14">
        <f t="shared" si="79"/>
        <v>42114.767928240741</v>
      </c>
    </row>
    <row r="2512" spans="1:20" ht="72" x14ac:dyDescent="0.6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>(Table1[[#This Row],[pledged]]/Table1[[#This Row],[goal]])*100</f>
        <v>0.15</v>
      </c>
      <c r="P2512" s="9">
        <f>Table1[[#This Row],[pledged]]/Table1[[#This Row],[backers_count]]</f>
        <v>37.5</v>
      </c>
      <c r="Q2512" s="4" t="str">
        <f>MID(Table1[[#This Row],[Category and Sub-Category]],SEARCH("/", N2512) +1, 20)</f>
        <v>restaurants</v>
      </c>
      <c r="R2512" s="4" t="str">
        <f t="shared" si="78"/>
        <v>food</v>
      </c>
      <c r="S2512" s="14">
        <f>Table1[[#This Row],[Date Ended Conversion]]+Table1[[#This Row],[Date Ended Conversion]]</f>
        <v>84277.994722222211</v>
      </c>
      <c r="T2512" s="14">
        <f t="shared" si="79"/>
        <v>42138.997361111105</v>
      </c>
    </row>
    <row r="2513" spans="1:20" ht="72" x14ac:dyDescent="0.6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>(Table1[[#This Row],[pledged]]/Table1[[#This Row],[goal]])*100</f>
        <v>0</v>
      </c>
      <c r="P2513" s="9" t="e">
        <f>Table1[[#This Row],[pledged]]/Table1[[#This Row],[backers_count]]</f>
        <v>#DIV/0!</v>
      </c>
      <c r="Q2513" s="4" t="str">
        <f>MID(Table1[[#This Row],[Category and Sub-Category]],SEARCH("/", N2513) +1, 20)</f>
        <v>restaurants</v>
      </c>
      <c r="R2513" s="4" t="str">
        <f t="shared" si="78"/>
        <v>food</v>
      </c>
      <c r="S2513" s="14">
        <f>Table1[[#This Row],[Date Ended Conversion]]+Table1[[#This Row],[Date Ended Conversion]]</f>
        <v>84802.893819444434</v>
      </c>
      <c r="T2513" s="14">
        <f t="shared" si="79"/>
        <v>42401.446909722217</v>
      </c>
    </row>
    <row r="2514" spans="1:20" ht="54" x14ac:dyDescent="0.6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>(Table1[[#This Row],[pledged]]/Table1[[#This Row],[goal]])*100</f>
        <v>0</v>
      </c>
      <c r="P2514" s="9" t="e">
        <f>Table1[[#This Row],[pledged]]/Table1[[#This Row],[backers_count]]</f>
        <v>#DIV/0!</v>
      </c>
      <c r="Q2514" s="4" t="str">
        <f>MID(Table1[[#This Row],[Category and Sub-Category]],SEARCH("/", N2514) +1, 20)</f>
        <v>restaurants</v>
      </c>
      <c r="R2514" s="4" t="str">
        <f t="shared" si="78"/>
        <v>food</v>
      </c>
      <c r="S2514" s="14">
        <f>Table1[[#This Row],[Date Ended Conversion]]+Table1[[#This Row],[Date Ended Conversion]]</f>
        <v>83973.75372685185</v>
      </c>
      <c r="T2514" s="14">
        <f t="shared" si="79"/>
        <v>41986.876863425925</v>
      </c>
    </row>
    <row r="2515" spans="1:20" ht="72" x14ac:dyDescent="0.6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>(Table1[[#This Row],[pledged]]/Table1[[#This Row],[goal]])*100</f>
        <v>0</v>
      </c>
      <c r="P2515" s="9" t="e">
        <f>Table1[[#This Row],[pledged]]/Table1[[#This Row],[backers_count]]</f>
        <v>#DIV/0!</v>
      </c>
      <c r="Q2515" s="4" t="str">
        <f>MID(Table1[[#This Row],[Category and Sub-Category]],SEARCH("/", N2515) +1, 20)</f>
        <v>restaurants</v>
      </c>
      <c r="R2515" s="4" t="str">
        <f t="shared" si="78"/>
        <v>food</v>
      </c>
      <c r="S2515" s="14">
        <f>Table1[[#This Row],[Date Ended Conversion]]+Table1[[#This Row],[Date Ended Conversion]]</f>
        <v>85584.01363425926</v>
      </c>
      <c r="T2515" s="14">
        <f t="shared" si="79"/>
        <v>42792.00681712963</v>
      </c>
    </row>
    <row r="2516" spans="1:20" ht="72" x14ac:dyDescent="0.6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>(Table1[[#This Row],[pledged]]/Table1[[#This Row],[goal]])*100</f>
        <v>1.7500000000000002</v>
      </c>
      <c r="P2516" s="9">
        <f>Table1[[#This Row],[pledged]]/Table1[[#This Row],[backers_count]]</f>
        <v>52.5</v>
      </c>
      <c r="Q2516" s="4" t="str">
        <f>MID(Table1[[#This Row],[Category and Sub-Category]],SEARCH("/", N2516) +1, 20)</f>
        <v>restaurants</v>
      </c>
      <c r="R2516" s="4" t="str">
        <f t="shared" si="78"/>
        <v>food</v>
      </c>
      <c r="S2516" s="14">
        <f>Table1[[#This Row],[Date Ended Conversion]]+Table1[[#This Row],[Date Ended Conversion]]</f>
        <v>83742.779560185183</v>
      </c>
      <c r="T2516" s="14">
        <f t="shared" si="79"/>
        <v>41871.389780092592</v>
      </c>
    </row>
    <row r="2517" spans="1:20" ht="72" x14ac:dyDescent="0.6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>(Table1[[#This Row],[pledged]]/Table1[[#This Row],[goal]])*100</f>
        <v>18.600000000000001</v>
      </c>
      <c r="P2517" s="9">
        <f>Table1[[#This Row],[pledged]]/Table1[[#This Row],[backers_count]]</f>
        <v>77.5</v>
      </c>
      <c r="Q2517" s="4" t="str">
        <f>MID(Table1[[#This Row],[Category and Sub-Category]],SEARCH("/", N2517) +1, 20)</f>
        <v>restaurants</v>
      </c>
      <c r="R2517" s="4" t="str">
        <f t="shared" si="78"/>
        <v>food</v>
      </c>
      <c r="S2517" s="14">
        <f>Table1[[#This Row],[Date Ended Conversion]]+Table1[[#This Row],[Date Ended Conversion]]</f>
        <v>84115.679467592592</v>
      </c>
      <c r="T2517" s="14">
        <f t="shared" si="79"/>
        <v>42057.839733796296</v>
      </c>
    </row>
    <row r="2518" spans="1:20" ht="72" x14ac:dyDescent="0.6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>(Table1[[#This Row],[pledged]]/Table1[[#This Row],[goal]])*100</f>
        <v>0</v>
      </c>
      <c r="P2518" s="9" t="e">
        <f>Table1[[#This Row],[pledged]]/Table1[[#This Row],[backers_count]]</f>
        <v>#DIV/0!</v>
      </c>
      <c r="Q2518" s="4" t="str">
        <f>MID(Table1[[#This Row],[Category and Sub-Category]],SEARCH("/", N2518) +1, 20)</f>
        <v>restaurants</v>
      </c>
      <c r="R2518" s="4" t="str">
        <f t="shared" si="78"/>
        <v>food</v>
      </c>
      <c r="S2518" s="14">
        <f>Table1[[#This Row],[Date Ended Conversion]]+Table1[[#This Row],[Date Ended Conversion]]</f>
        <v>83945.390092592599</v>
      </c>
      <c r="T2518" s="14">
        <f t="shared" si="79"/>
        <v>41972.6950462963</v>
      </c>
    </row>
    <row r="2519" spans="1:20" ht="72" x14ac:dyDescent="0.6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>(Table1[[#This Row],[pledged]]/Table1[[#This Row],[goal]])*100</f>
        <v>9.8166666666666664</v>
      </c>
      <c r="P2519" s="9">
        <f>Table1[[#This Row],[pledged]]/Table1[[#This Row],[backers_count]]</f>
        <v>53.545454545454547</v>
      </c>
      <c r="Q2519" s="4" t="str">
        <f>MID(Table1[[#This Row],[Category and Sub-Category]],SEARCH("/", N2519) +1, 20)</f>
        <v>restaurants</v>
      </c>
      <c r="R2519" s="4" t="str">
        <f t="shared" si="78"/>
        <v>food</v>
      </c>
      <c r="S2519" s="14">
        <f>Table1[[#This Row],[Date Ended Conversion]]+Table1[[#This Row],[Date Ended Conversion]]</f>
        <v>84165.521527777775</v>
      </c>
      <c r="T2519" s="14">
        <f t="shared" si="79"/>
        <v>42082.760763888888</v>
      </c>
    </row>
    <row r="2520" spans="1:20" ht="72" x14ac:dyDescent="0.6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>(Table1[[#This Row],[pledged]]/Table1[[#This Row],[goal]])*100</f>
        <v>0</v>
      </c>
      <c r="P2520" s="9" t="e">
        <f>Table1[[#This Row],[pledged]]/Table1[[#This Row],[backers_count]]</f>
        <v>#DIV/0!</v>
      </c>
      <c r="Q2520" s="4" t="str">
        <f>MID(Table1[[#This Row],[Category and Sub-Category]],SEARCH("/", N2520) +1, 20)</f>
        <v>restaurants</v>
      </c>
      <c r="R2520" s="4" t="str">
        <f t="shared" si="78"/>
        <v>food</v>
      </c>
      <c r="S2520" s="14">
        <f>Table1[[#This Row],[Date Ended Conversion]]+Table1[[#This Row],[Date Ended Conversion]]</f>
        <v>83913.445092592592</v>
      </c>
      <c r="T2520" s="14">
        <f t="shared" si="79"/>
        <v>41956.722546296296</v>
      </c>
    </row>
    <row r="2521" spans="1:20" ht="54" x14ac:dyDescent="0.6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>(Table1[[#This Row],[pledged]]/Table1[[#This Row],[goal]])*100</f>
        <v>4.3333333333333335E-2</v>
      </c>
      <c r="P2521" s="9">
        <f>Table1[[#This Row],[pledged]]/Table1[[#This Row],[backers_count]]</f>
        <v>16.25</v>
      </c>
      <c r="Q2521" s="4" t="str">
        <f>MID(Table1[[#This Row],[Category and Sub-Category]],SEARCH("/", N2521) +1, 20)</f>
        <v>restaurants</v>
      </c>
      <c r="R2521" s="4" t="str">
        <f t="shared" si="78"/>
        <v>food</v>
      </c>
      <c r="S2521" s="14">
        <f>Table1[[#This Row],[Date Ended Conversion]]+Table1[[#This Row],[Date Ended Conversion]]</f>
        <v>83678.310277777782</v>
      </c>
      <c r="T2521" s="14">
        <f t="shared" si="79"/>
        <v>41839.155138888891</v>
      </c>
    </row>
    <row r="2522" spans="1:20" ht="72" x14ac:dyDescent="0.6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>(Table1[[#This Row],[pledged]]/Table1[[#This Row],[goal]])*100</f>
        <v>0</v>
      </c>
      <c r="P2522" s="9" t="e">
        <f>Table1[[#This Row],[pledged]]/Table1[[#This Row],[backers_count]]</f>
        <v>#DIV/0!</v>
      </c>
      <c r="Q2522" s="4" t="str">
        <f>MID(Table1[[#This Row],[Category and Sub-Category]],SEARCH("/", N2522) +1, 20)</f>
        <v>restaurants</v>
      </c>
      <c r="R2522" s="4" t="str">
        <f t="shared" si="78"/>
        <v>food</v>
      </c>
      <c r="S2522" s="14">
        <f>Table1[[#This Row],[Date Ended Conversion]]+Table1[[#This Row],[Date Ended Conversion]]</f>
        <v>85317.612499999988</v>
      </c>
      <c r="T2522" s="14">
        <f t="shared" si="79"/>
        <v>42658.806249999994</v>
      </c>
    </row>
    <row r="2523" spans="1:20" ht="90" hidden="1" x14ac:dyDescent="0.6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>(Table1[[#This Row],[pledged]]/Table1[[#This Row],[goal]])*100</f>
        <v>109.48792</v>
      </c>
      <c r="P2523" s="9">
        <f>Table1[[#This Row],[pledged]]/Table1[[#This Row],[backers_count]]</f>
        <v>103.68174242424243</v>
      </c>
      <c r="Q2523" s="4" t="str">
        <f>MID(Table1[[#This Row],[Category and Sub-Category]],SEARCH("/", N2523) +1, 20)</f>
        <v>classical music</v>
      </c>
      <c r="R2523" s="4" t="str">
        <f t="shared" si="78"/>
        <v>music</v>
      </c>
      <c r="S2523" s="14">
        <f>Table1[[#This Row],[Date Ended Conversion]]+Table1[[#This Row],[Date Ended Conversion]]</f>
        <v>84581.935671296291</v>
      </c>
      <c r="T2523" s="14">
        <f t="shared" si="79"/>
        <v>42290.967835648145</v>
      </c>
    </row>
    <row r="2524" spans="1:20" ht="72" hidden="1" x14ac:dyDescent="0.6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>(Table1[[#This Row],[pledged]]/Table1[[#This Row],[goal]])*100</f>
        <v>100</v>
      </c>
      <c r="P2524" s="9">
        <f>Table1[[#This Row],[pledged]]/Table1[[#This Row],[backers_count]]</f>
        <v>185.18518518518519</v>
      </c>
      <c r="Q2524" s="4" t="str">
        <f>MID(Table1[[#This Row],[Category and Sub-Category]],SEARCH("/", N2524) +1, 20)</f>
        <v>classical music</v>
      </c>
      <c r="R2524" s="4" t="str">
        <f t="shared" si="78"/>
        <v>music</v>
      </c>
      <c r="S2524" s="14">
        <f>Table1[[#This Row],[Date Ended Conversion]]+Table1[[#This Row],[Date Ended Conversion]]</f>
        <v>84965.238888888882</v>
      </c>
      <c r="T2524" s="14">
        <f t="shared" si="79"/>
        <v>42482.619444444441</v>
      </c>
    </row>
    <row r="2525" spans="1:20" ht="72" hidden="1" x14ac:dyDescent="0.6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>(Table1[[#This Row],[pledged]]/Table1[[#This Row],[goal]])*100</f>
        <v>156.44444444444446</v>
      </c>
      <c r="P2525" s="9">
        <f>Table1[[#This Row],[pledged]]/Table1[[#This Row],[backers_count]]</f>
        <v>54.153846153846153</v>
      </c>
      <c r="Q2525" s="4" t="str">
        <f>MID(Table1[[#This Row],[Category and Sub-Category]],SEARCH("/", N2525) +1, 20)</f>
        <v>classical music</v>
      </c>
      <c r="R2525" s="4" t="str">
        <f t="shared" si="78"/>
        <v>music</v>
      </c>
      <c r="S2525" s="14">
        <f>Table1[[#This Row],[Date Ended Conversion]]+Table1[[#This Row],[Date Ended Conversion]]</f>
        <v>83922.034537037049</v>
      </c>
      <c r="T2525" s="14">
        <f t="shared" si="79"/>
        <v>41961.017268518524</v>
      </c>
    </row>
    <row r="2526" spans="1:20" ht="54" hidden="1" x14ac:dyDescent="0.6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>(Table1[[#This Row],[pledged]]/Table1[[#This Row],[goal]])*100</f>
        <v>101.6</v>
      </c>
      <c r="P2526" s="9">
        <f>Table1[[#This Row],[pledged]]/Table1[[#This Row],[backers_count]]</f>
        <v>177.2093023255814</v>
      </c>
      <c r="Q2526" s="4" t="str">
        <f>MID(Table1[[#This Row],[Category and Sub-Category]],SEARCH("/", N2526) +1, 20)</f>
        <v>classical music</v>
      </c>
      <c r="R2526" s="4" t="str">
        <f t="shared" si="78"/>
        <v>music</v>
      </c>
      <c r="S2526" s="14">
        <f>Table1[[#This Row],[Date Ended Conversion]]+Table1[[#This Row],[Date Ended Conversion]]</f>
        <v>83988.375</v>
      </c>
      <c r="T2526" s="14">
        <f t="shared" si="79"/>
        <v>41994.1875</v>
      </c>
    </row>
    <row r="2527" spans="1:20" ht="72" hidden="1" x14ac:dyDescent="0.6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>(Table1[[#This Row],[pledged]]/Table1[[#This Row],[goal]])*100</f>
        <v>100.325</v>
      </c>
      <c r="P2527" s="9">
        <f>Table1[[#This Row],[pledged]]/Table1[[#This Row],[backers_count]]</f>
        <v>100.325</v>
      </c>
      <c r="Q2527" s="4" t="str">
        <f>MID(Table1[[#This Row],[Category and Sub-Category]],SEARCH("/", N2527) +1, 20)</f>
        <v>classical music</v>
      </c>
      <c r="R2527" s="4" t="str">
        <f t="shared" si="78"/>
        <v>music</v>
      </c>
      <c r="S2527" s="14">
        <f>Table1[[#This Row],[Date Ended Conversion]]+Table1[[#This Row],[Date Ended Conversion]]</f>
        <v>82177.689143518524</v>
      </c>
      <c r="T2527" s="14">
        <f t="shared" si="79"/>
        <v>41088.844571759262</v>
      </c>
    </row>
    <row r="2528" spans="1:20" ht="72" hidden="1" x14ac:dyDescent="0.6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>(Table1[[#This Row],[pledged]]/Table1[[#This Row],[goal]])*100</f>
        <v>112.94999999999999</v>
      </c>
      <c r="P2528" s="9">
        <f>Table1[[#This Row],[pledged]]/Table1[[#This Row],[backers_count]]</f>
        <v>136.90909090909091</v>
      </c>
      <c r="Q2528" s="4" t="str">
        <f>MID(Table1[[#This Row],[Category and Sub-Category]],SEARCH("/", N2528) +1, 20)</f>
        <v>classical music</v>
      </c>
      <c r="R2528" s="4" t="str">
        <f t="shared" si="78"/>
        <v>music</v>
      </c>
      <c r="S2528" s="14">
        <f>Table1[[#This Row],[Date Ended Conversion]]+Table1[[#This Row],[Date Ended Conversion]]</f>
        <v>83962.415277777778</v>
      </c>
      <c r="T2528" s="14">
        <f t="shared" si="79"/>
        <v>41981.207638888889</v>
      </c>
    </row>
    <row r="2529" spans="1:20" ht="54" hidden="1" x14ac:dyDescent="0.6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>(Table1[[#This Row],[pledged]]/Table1[[#This Row],[goal]])*100</f>
        <v>102.125</v>
      </c>
      <c r="P2529" s="9">
        <f>Table1[[#This Row],[pledged]]/Table1[[#This Row],[backers_count]]</f>
        <v>57.535211267605632</v>
      </c>
      <c r="Q2529" s="4" t="str">
        <f>MID(Table1[[#This Row],[Category and Sub-Category]],SEARCH("/", N2529) +1, 20)</f>
        <v>classical music</v>
      </c>
      <c r="R2529" s="4" t="str">
        <f t="shared" si="78"/>
        <v>music</v>
      </c>
      <c r="S2529" s="14">
        <f>Table1[[#This Row],[Date Ended Conversion]]+Table1[[#This Row],[Date Ended Conversion]]</f>
        <v>83130.33194444445</v>
      </c>
      <c r="T2529" s="14">
        <f t="shared" si="79"/>
        <v>41565.165972222225</v>
      </c>
    </row>
    <row r="2530" spans="1:20" ht="72" hidden="1" x14ac:dyDescent="0.6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>(Table1[[#This Row],[pledged]]/Table1[[#This Row],[goal]])*100</f>
        <v>107.24974999999999</v>
      </c>
      <c r="P2530" s="9">
        <f>Table1[[#This Row],[pledged]]/Table1[[#This Row],[backers_count]]</f>
        <v>52.962839506172834</v>
      </c>
      <c r="Q2530" s="4" t="str">
        <f>MID(Table1[[#This Row],[Category and Sub-Category]],SEARCH("/", N2530) +1, 20)</f>
        <v>classical music</v>
      </c>
      <c r="R2530" s="4" t="str">
        <f t="shared" si="78"/>
        <v>music</v>
      </c>
      <c r="S2530" s="14">
        <f>Table1[[#This Row],[Date Ended Conversion]]+Table1[[#This Row],[Date Ended Conversion]]</f>
        <v>84472.916666666657</v>
      </c>
      <c r="T2530" s="14">
        <f t="shared" si="79"/>
        <v>42236.458333333328</v>
      </c>
    </row>
    <row r="2531" spans="1:20" ht="36" hidden="1" x14ac:dyDescent="0.6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>(Table1[[#This Row],[pledged]]/Table1[[#This Row],[goal]])*100</f>
        <v>104.28333333333333</v>
      </c>
      <c r="P2531" s="9">
        <f>Table1[[#This Row],[pledged]]/Table1[[#This Row],[backers_count]]</f>
        <v>82.328947368421055</v>
      </c>
      <c r="Q2531" s="4" t="str">
        <f>MID(Table1[[#This Row],[Category and Sub-Category]],SEARCH("/", N2531) +1, 20)</f>
        <v>classical music</v>
      </c>
      <c r="R2531" s="4" t="str">
        <f t="shared" si="78"/>
        <v>music</v>
      </c>
      <c r="S2531" s="14">
        <f>Table1[[#This Row],[Date Ended Conversion]]+Table1[[#This Row],[Date Ended Conversion]]</f>
        <v>81986.078125</v>
      </c>
      <c r="T2531" s="14">
        <f t="shared" si="79"/>
        <v>40993.0390625</v>
      </c>
    </row>
    <row r="2532" spans="1:20" ht="72" hidden="1" x14ac:dyDescent="0.6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>(Table1[[#This Row],[pledged]]/Table1[[#This Row],[goal]])*100</f>
        <v>100</v>
      </c>
      <c r="P2532" s="9">
        <f>Table1[[#This Row],[pledged]]/Table1[[#This Row],[backers_count]]</f>
        <v>135.41666666666666</v>
      </c>
      <c r="Q2532" s="4" t="str">
        <f>MID(Table1[[#This Row],[Category and Sub-Category]],SEARCH("/", N2532) +1, 20)</f>
        <v>classical music</v>
      </c>
      <c r="R2532" s="4" t="str">
        <f t="shared" si="78"/>
        <v>music</v>
      </c>
      <c r="S2532" s="14">
        <f>Table1[[#This Row],[Date Ended Conversion]]+Table1[[#This Row],[Date Ended Conversion]]</f>
        <v>84228.402777777781</v>
      </c>
      <c r="T2532" s="14">
        <f t="shared" si="79"/>
        <v>42114.201388888891</v>
      </c>
    </row>
    <row r="2533" spans="1:20" ht="90" hidden="1" x14ac:dyDescent="0.6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>(Table1[[#This Row],[pledged]]/Table1[[#This Row],[goal]])*100</f>
        <v>100.4</v>
      </c>
      <c r="P2533" s="9">
        <f>Table1[[#This Row],[pledged]]/Table1[[#This Row],[backers_count]]</f>
        <v>74.06557377049181</v>
      </c>
      <c r="Q2533" s="4" t="str">
        <f>MID(Table1[[#This Row],[Category and Sub-Category]],SEARCH("/", N2533) +1, 20)</f>
        <v>classical music</v>
      </c>
      <c r="R2533" s="4" t="str">
        <f t="shared" si="78"/>
        <v>music</v>
      </c>
      <c r="S2533" s="14">
        <f>Table1[[#This Row],[Date Ended Conversion]]+Table1[[#This Row],[Date Ended Conversion]]</f>
        <v>84462.33194444445</v>
      </c>
      <c r="T2533" s="14">
        <f t="shared" si="79"/>
        <v>42231.165972222225</v>
      </c>
    </row>
    <row r="2534" spans="1:20" ht="72" hidden="1" x14ac:dyDescent="0.6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>(Table1[[#This Row],[pledged]]/Table1[[#This Row],[goal]])*100</f>
        <v>126.125</v>
      </c>
      <c r="P2534" s="9">
        <f>Table1[[#This Row],[pledged]]/Table1[[#This Row],[backers_count]]</f>
        <v>84.083333333333329</v>
      </c>
      <c r="Q2534" s="4" t="str">
        <f>MID(Table1[[#This Row],[Category and Sub-Category]],SEARCH("/", N2534) +1, 20)</f>
        <v>classical music</v>
      </c>
      <c r="R2534" s="4" t="str">
        <f t="shared" si="78"/>
        <v>music</v>
      </c>
      <c r="S2534" s="14">
        <f>Table1[[#This Row],[Date Ended Conversion]]+Table1[[#This Row],[Date Ended Conversion]]</f>
        <v>82275.698287037041</v>
      </c>
      <c r="T2534" s="14">
        <f t="shared" si="79"/>
        <v>41137.849143518521</v>
      </c>
    </row>
    <row r="2535" spans="1:20" ht="72" hidden="1" x14ac:dyDescent="0.6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>(Table1[[#This Row],[pledged]]/Table1[[#This Row],[goal]])*100</f>
        <v>110.66666666666667</v>
      </c>
      <c r="P2535" s="9">
        <f>Table1[[#This Row],[pledged]]/Table1[[#This Row],[backers_count]]</f>
        <v>61.029411764705884</v>
      </c>
      <c r="Q2535" s="4" t="str">
        <f>MID(Table1[[#This Row],[Category and Sub-Category]],SEARCH("/", N2535) +1, 20)</f>
        <v>classical music</v>
      </c>
      <c r="R2535" s="4" t="str">
        <f t="shared" si="78"/>
        <v>music</v>
      </c>
      <c r="S2535" s="14">
        <f>Table1[[#This Row],[Date Ended Conversion]]+Table1[[#This Row],[Date Ended Conversion]]</f>
        <v>82669.501574074078</v>
      </c>
      <c r="T2535" s="14">
        <f t="shared" si="79"/>
        <v>41334.750787037039</v>
      </c>
    </row>
    <row r="2536" spans="1:20" ht="90" hidden="1" x14ac:dyDescent="0.6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>(Table1[[#This Row],[pledged]]/Table1[[#This Row],[goal]])*100</f>
        <v>105</v>
      </c>
      <c r="P2536" s="9">
        <f>Table1[[#This Row],[pledged]]/Table1[[#This Row],[backers_count]]</f>
        <v>150</v>
      </c>
      <c r="Q2536" s="4" t="str">
        <f>MID(Table1[[#This Row],[Category and Sub-Category]],SEARCH("/", N2536) +1, 20)</f>
        <v>classical music</v>
      </c>
      <c r="R2536" s="4" t="str">
        <f t="shared" si="78"/>
        <v>music</v>
      </c>
      <c r="S2536" s="14">
        <f>Table1[[#This Row],[Date Ended Conversion]]+Table1[[#This Row],[Date Ended Conversion]]</f>
        <v>80358.5</v>
      </c>
      <c r="T2536" s="14">
        <f t="shared" si="79"/>
        <v>40179.25</v>
      </c>
    </row>
    <row r="2537" spans="1:20" ht="18" hidden="1" x14ac:dyDescent="0.6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>(Table1[[#This Row],[pledged]]/Table1[[#This Row],[goal]])*100</f>
        <v>103.77499999999999</v>
      </c>
      <c r="P2537" s="9">
        <f>Table1[[#This Row],[pledged]]/Table1[[#This Row],[backers_count]]</f>
        <v>266.08974358974359</v>
      </c>
      <c r="Q2537" s="4" t="str">
        <f>MID(Table1[[#This Row],[Category and Sub-Category]],SEARCH("/", N2537) +1, 20)</f>
        <v>classical music</v>
      </c>
      <c r="R2537" s="4" t="str">
        <f t="shared" si="78"/>
        <v>music</v>
      </c>
      <c r="S2537" s="14">
        <f>Table1[[#This Row],[Date Ended Conversion]]+Table1[[#This Row],[Date Ended Conversion]]</f>
        <v>83949.665393518517</v>
      </c>
      <c r="T2537" s="14">
        <f t="shared" si="79"/>
        <v>41974.832696759258</v>
      </c>
    </row>
    <row r="2538" spans="1:20" ht="72" hidden="1" x14ac:dyDescent="0.6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>(Table1[[#This Row],[pledged]]/Table1[[#This Row],[goal]])*100</f>
        <v>115.99999999999999</v>
      </c>
      <c r="P2538" s="9">
        <f>Table1[[#This Row],[pledged]]/Table1[[#This Row],[backers_count]]</f>
        <v>7.25</v>
      </c>
      <c r="Q2538" s="4" t="str">
        <f>MID(Table1[[#This Row],[Category and Sub-Category]],SEARCH("/", N2538) +1, 20)</f>
        <v>classical music</v>
      </c>
      <c r="R2538" s="4" t="str">
        <f t="shared" si="78"/>
        <v>music</v>
      </c>
      <c r="S2538" s="14">
        <f>Table1[[#This Row],[Date Ended Conversion]]+Table1[[#This Row],[Date Ended Conversion]]</f>
        <v>82970.212175925932</v>
      </c>
      <c r="T2538" s="14">
        <f t="shared" si="79"/>
        <v>41485.106087962966</v>
      </c>
    </row>
    <row r="2539" spans="1:20" ht="72" hidden="1" x14ac:dyDescent="0.6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>(Table1[[#This Row],[pledged]]/Table1[[#This Row],[goal]])*100</f>
        <v>110.00000000000001</v>
      </c>
      <c r="P2539" s="9">
        <f>Table1[[#This Row],[pledged]]/Table1[[#This Row],[backers_count]]</f>
        <v>100</v>
      </c>
      <c r="Q2539" s="4" t="str">
        <f>MID(Table1[[#This Row],[Category and Sub-Category]],SEARCH("/", N2539) +1, 20)</f>
        <v>classical music</v>
      </c>
      <c r="R2539" s="4" t="str">
        <f t="shared" si="78"/>
        <v>music</v>
      </c>
      <c r="S2539" s="14">
        <f>Table1[[#This Row],[Date Ended Conversion]]+Table1[[#This Row],[Date Ended Conversion]]</f>
        <v>81513.297569444447</v>
      </c>
      <c r="T2539" s="14">
        <f t="shared" si="79"/>
        <v>40756.648784722223</v>
      </c>
    </row>
    <row r="2540" spans="1:20" ht="54" hidden="1" x14ac:dyDescent="0.6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>(Table1[[#This Row],[pledged]]/Table1[[#This Row],[goal]])*100</f>
        <v>113.01761111111111</v>
      </c>
      <c r="P2540" s="9">
        <f>Table1[[#This Row],[pledged]]/Table1[[#This Row],[backers_count]]</f>
        <v>109.96308108108107</v>
      </c>
      <c r="Q2540" s="4" t="str">
        <f>MID(Table1[[#This Row],[Category and Sub-Category]],SEARCH("/", N2540) +1, 20)</f>
        <v>classical music</v>
      </c>
      <c r="R2540" s="4" t="str">
        <f t="shared" si="78"/>
        <v>music</v>
      </c>
      <c r="S2540" s="14">
        <f>Table1[[#This Row],[Date Ended Conversion]]+Table1[[#This Row],[Date Ended Conversion]]</f>
        <v>82658.415277777778</v>
      </c>
      <c r="T2540" s="14">
        <f t="shared" si="79"/>
        <v>41329.207638888889</v>
      </c>
    </row>
    <row r="2541" spans="1:20" ht="72" hidden="1" x14ac:dyDescent="0.6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>(Table1[[#This Row],[pledged]]/Table1[[#This Row],[goal]])*100</f>
        <v>100.25</v>
      </c>
      <c r="P2541" s="9">
        <f>Table1[[#This Row],[pledged]]/Table1[[#This Row],[backers_count]]</f>
        <v>169.91525423728814</v>
      </c>
      <c r="Q2541" s="4" t="str">
        <f>MID(Table1[[#This Row],[Category and Sub-Category]],SEARCH("/", N2541) +1, 20)</f>
        <v>classical music</v>
      </c>
      <c r="R2541" s="4" t="str">
        <f t="shared" si="78"/>
        <v>music</v>
      </c>
      <c r="S2541" s="14">
        <f>Table1[[#This Row],[Date Ended Conversion]]+Table1[[#This Row],[Date Ended Conversion]]</f>
        <v>84075.804444444453</v>
      </c>
      <c r="T2541" s="14">
        <f t="shared" si="79"/>
        <v>42037.902222222227</v>
      </c>
    </row>
    <row r="2542" spans="1:20" ht="72" hidden="1" x14ac:dyDescent="0.6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>(Table1[[#This Row],[pledged]]/Table1[[#This Row],[goal]])*100</f>
        <v>103.4</v>
      </c>
      <c r="P2542" s="9">
        <f>Table1[[#This Row],[pledged]]/Table1[[#This Row],[backers_count]]</f>
        <v>95.740740740740748</v>
      </c>
      <c r="Q2542" s="4" t="str">
        <f>MID(Table1[[#This Row],[Category and Sub-Category]],SEARCH("/", N2542) +1, 20)</f>
        <v>classical music</v>
      </c>
      <c r="R2542" s="4" t="str">
        <f t="shared" si="78"/>
        <v>music</v>
      </c>
      <c r="S2542" s="14">
        <f>Table1[[#This Row],[Date Ended Conversion]]+Table1[[#This Row],[Date Ended Conversion]]</f>
        <v>81691.350023148145</v>
      </c>
      <c r="T2542" s="14">
        <f t="shared" si="79"/>
        <v>40845.675011574072</v>
      </c>
    </row>
    <row r="2543" spans="1:20" ht="72" hidden="1" x14ac:dyDescent="0.6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>(Table1[[#This Row],[pledged]]/Table1[[#This Row],[goal]])*100</f>
        <v>107.02857142857142</v>
      </c>
      <c r="P2543" s="9">
        <f>Table1[[#This Row],[pledged]]/Table1[[#This Row],[backers_count]]</f>
        <v>59.460317460317462</v>
      </c>
      <c r="Q2543" s="4" t="str">
        <f>MID(Table1[[#This Row],[Category and Sub-Category]],SEARCH("/", N2543) +1, 20)</f>
        <v>classical music</v>
      </c>
      <c r="R2543" s="4" t="str">
        <f t="shared" si="78"/>
        <v>music</v>
      </c>
      <c r="S2543" s="14">
        <f>Table1[[#This Row],[Date Ended Conversion]]+Table1[[#This Row],[Date Ended Conversion]]</f>
        <v>83086.898564814808</v>
      </c>
      <c r="T2543" s="14">
        <f t="shared" si="79"/>
        <v>41543.449282407404</v>
      </c>
    </row>
    <row r="2544" spans="1:20" ht="72" hidden="1" x14ac:dyDescent="0.6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>(Table1[[#This Row],[pledged]]/Table1[[#This Row],[goal]])*100</f>
        <v>103.57142857142858</v>
      </c>
      <c r="P2544" s="9">
        <f>Table1[[#This Row],[pledged]]/Table1[[#This Row],[backers_count]]</f>
        <v>55.769230769230766</v>
      </c>
      <c r="Q2544" s="4" t="str">
        <f>MID(Table1[[#This Row],[Category and Sub-Category]],SEARCH("/", N2544) +1, 20)</f>
        <v>classical music</v>
      </c>
      <c r="R2544" s="4" t="str">
        <f t="shared" si="78"/>
        <v>music</v>
      </c>
      <c r="S2544" s="14">
        <f>Table1[[#This Row],[Date Ended Conversion]]+Table1[[#This Row],[Date Ended Conversion]]</f>
        <v>83096.33194444445</v>
      </c>
      <c r="T2544" s="14">
        <f t="shared" si="79"/>
        <v>41548.165972222225</v>
      </c>
    </row>
    <row r="2545" spans="1:20" ht="90" hidden="1" x14ac:dyDescent="0.6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>(Table1[[#This Row],[pledged]]/Table1[[#This Row],[goal]])*100</f>
        <v>156.4</v>
      </c>
      <c r="P2545" s="9">
        <f>Table1[[#This Row],[pledged]]/Table1[[#This Row],[backers_count]]</f>
        <v>30.076923076923077</v>
      </c>
      <c r="Q2545" s="4" t="str">
        <f>MID(Table1[[#This Row],[Category and Sub-Category]],SEARCH("/", N2545) +1, 20)</f>
        <v>classical music</v>
      </c>
      <c r="R2545" s="4" t="str">
        <f t="shared" si="78"/>
        <v>music</v>
      </c>
      <c r="S2545" s="14">
        <f>Table1[[#This Row],[Date Ended Conversion]]+Table1[[#This Row],[Date Ended Conversion]]</f>
        <v>81090.25</v>
      </c>
      <c r="T2545" s="14">
        <f t="shared" si="79"/>
        <v>40545.125</v>
      </c>
    </row>
    <row r="2546" spans="1:20" ht="54" hidden="1" x14ac:dyDescent="0.6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>(Table1[[#This Row],[pledged]]/Table1[[#This Row],[goal]])*100</f>
        <v>100.82</v>
      </c>
      <c r="P2546" s="9">
        <f>Table1[[#This Row],[pledged]]/Table1[[#This Row],[backers_count]]</f>
        <v>88.438596491228068</v>
      </c>
      <c r="Q2546" s="4" t="str">
        <f>MID(Table1[[#This Row],[Category and Sub-Category]],SEARCH("/", N2546) +1, 20)</f>
        <v>classical music</v>
      </c>
      <c r="R2546" s="4" t="str">
        <f t="shared" si="78"/>
        <v>music</v>
      </c>
      <c r="S2546" s="14">
        <f>Table1[[#This Row],[Date Ended Conversion]]+Table1[[#This Row],[Date Ended Conversion]]</f>
        <v>82197.040949074071</v>
      </c>
      <c r="T2546" s="14">
        <f t="shared" si="79"/>
        <v>41098.520474537036</v>
      </c>
    </row>
    <row r="2547" spans="1:20" ht="72" hidden="1" x14ac:dyDescent="0.6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>(Table1[[#This Row],[pledged]]/Table1[[#This Row],[goal]])*100</f>
        <v>195.3</v>
      </c>
      <c r="P2547" s="9">
        <f>Table1[[#This Row],[pledged]]/Table1[[#This Row],[backers_count]]</f>
        <v>64.032786885245898</v>
      </c>
      <c r="Q2547" s="4" t="str">
        <f>MID(Table1[[#This Row],[Category and Sub-Category]],SEARCH("/", N2547) +1, 20)</f>
        <v>classical music</v>
      </c>
      <c r="R2547" s="4" t="str">
        <f t="shared" si="78"/>
        <v>music</v>
      </c>
      <c r="S2547" s="14">
        <f>Table1[[#This Row],[Date Ended Conversion]]+Table1[[#This Row],[Date Ended Conversion]]</f>
        <v>84124.041666666657</v>
      </c>
      <c r="T2547" s="14">
        <f t="shared" si="79"/>
        <v>42062.020833333328</v>
      </c>
    </row>
    <row r="2548" spans="1:20" ht="72" hidden="1" x14ac:dyDescent="0.6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>(Table1[[#This Row],[pledged]]/Table1[[#This Row],[goal]])*100</f>
        <v>111.71428571428572</v>
      </c>
      <c r="P2548" s="9">
        <f>Table1[[#This Row],[pledged]]/Table1[[#This Row],[backers_count]]</f>
        <v>60.153846153846153</v>
      </c>
      <c r="Q2548" s="4" t="str">
        <f>MID(Table1[[#This Row],[Category and Sub-Category]],SEARCH("/", N2548) +1, 20)</f>
        <v>classical music</v>
      </c>
      <c r="R2548" s="4" t="str">
        <f t="shared" si="78"/>
        <v>music</v>
      </c>
      <c r="S2548" s="14">
        <f>Table1[[#This Row],[Date Ended Conversion]]+Table1[[#This Row],[Date Ended Conversion]]</f>
        <v>83104.416666666672</v>
      </c>
      <c r="T2548" s="14">
        <f t="shared" si="79"/>
        <v>41552.208333333336</v>
      </c>
    </row>
    <row r="2549" spans="1:20" ht="72" hidden="1" x14ac:dyDescent="0.6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>(Table1[[#This Row],[pledged]]/Table1[[#This Row],[goal]])*100</f>
        <v>119.85454545454546</v>
      </c>
      <c r="P2549" s="9">
        <f>Table1[[#This Row],[pledged]]/Table1[[#This Row],[backers_count]]</f>
        <v>49.194029850746269</v>
      </c>
      <c r="Q2549" s="4" t="str">
        <f>MID(Table1[[#This Row],[Category and Sub-Category]],SEARCH("/", N2549) +1, 20)</f>
        <v>classical music</v>
      </c>
      <c r="R2549" s="4" t="str">
        <f t="shared" si="78"/>
        <v>music</v>
      </c>
      <c r="S2549" s="14">
        <f>Table1[[#This Row],[Date Ended Conversion]]+Table1[[#This Row],[Date Ended Conversion]]</f>
        <v>82007.46303240741</v>
      </c>
      <c r="T2549" s="14">
        <f t="shared" si="79"/>
        <v>41003.731516203705</v>
      </c>
    </row>
    <row r="2550" spans="1:20" ht="72" hidden="1" x14ac:dyDescent="0.6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>(Table1[[#This Row],[pledged]]/Table1[[#This Row],[goal]])*100</f>
        <v>101.85</v>
      </c>
      <c r="P2550" s="9">
        <f>Table1[[#This Row],[pledged]]/Table1[[#This Row],[backers_count]]</f>
        <v>165.16216216216216</v>
      </c>
      <c r="Q2550" s="4" t="str">
        <f>MID(Table1[[#This Row],[Category and Sub-Category]],SEARCH("/", N2550) +1, 20)</f>
        <v>classical music</v>
      </c>
      <c r="R2550" s="4" t="str">
        <f t="shared" si="78"/>
        <v>music</v>
      </c>
      <c r="S2550" s="14">
        <f>Table1[[#This Row],[Date Ended Conversion]]+Table1[[#This Row],[Date Ended Conversion]]</f>
        <v>85286.370833333334</v>
      </c>
      <c r="T2550" s="14">
        <f t="shared" si="79"/>
        <v>42643.185416666667</v>
      </c>
    </row>
    <row r="2551" spans="1:20" ht="72" hidden="1" x14ac:dyDescent="0.6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>(Table1[[#This Row],[pledged]]/Table1[[#This Row],[goal]])*100</f>
        <v>102.80254777070064</v>
      </c>
      <c r="P2551" s="9">
        <f>Table1[[#This Row],[pledged]]/Table1[[#This Row],[backers_count]]</f>
        <v>43.621621621621621</v>
      </c>
      <c r="Q2551" s="4" t="str">
        <f>MID(Table1[[#This Row],[Category and Sub-Category]],SEARCH("/", N2551) +1, 20)</f>
        <v>classical music</v>
      </c>
      <c r="R2551" s="4" t="str">
        <f t="shared" si="78"/>
        <v>music</v>
      </c>
      <c r="S2551" s="14">
        <f>Table1[[#This Row],[Date Ended Conversion]]+Table1[[#This Row],[Date Ended Conversion]]</f>
        <v>82851.416666666672</v>
      </c>
      <c r="T2551" s="14">
        <f t="shared" si="79"/>
        <v>41425.708333333336</v>
      </c>
    </row>
    <row r="2552" spans="1:20" ht="72" hidden="1" x14ac:dyDescent="0.6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>(Table1[[#This Row],[pledged]]/Table1[[#This Row],[goal]])*100</f>
        <v>100.84615384615385</v>
      </c>
      <c r="P2552" s="9">
        <f>Table1[[#This Row],[pledged]]/Table1[[#This Row],[backers_count]]</f>
        <v>43.7</v>
      </c>
      <c r="Q2552" s="4" t="str">
        <f>MID(Table1[[#This Row],[Category and Sub-Category]],SEARCH("/", N2552) +1, 20)</f>
        <v>classical music</v>
      </c>
      <c r="R2552" s="4" t="str">
        <f t="shared" si="78"/>
        <v>music</v>
      </c>
      <c r="S2552" s="14">
        <f>Table1[[#This Row],[Date Ended Conversion]]+Table1[[#This Row],[Date Ended Conversion]]</f>
        <v>84570.33194444445</v>
      </c>
      <c r="T2552" s="14">
        <f t="shared" si="79"/>
        <v>42285.165972222225</v>
      </c>
    </row>
    <row r="2553" spans="1:20" ht="72" hidden="1" x14ac:dyDescent="0.6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>(Table1[[#This Row],[pledged]]/Table1[[#This Row],[goal]])*100</f>
        <v>102.73469387755102</v>
      </c>
      <c r="P2553" s="9">
        <f>Table1[[#This Row],[pledged]]/Table1[[#This Row],[backers_count]]</f>
        <v>67.419642857142861</v>
      </c>
      <c r="Q2553" s="4" t="str">
        <f>MID(Table1[[#This Row],[Category and Sub-Category]],SEARCH("/", N2553) +1, 20)</f>
        <v>classical music</v>
      </c>
      <c r="R2553" s="4" t="str">
        <f t="shared" si="78"/>
        <v>music</v>
      </c>
      <c r="S2553" s="14">
        <f>Table1[[#This Row],[Date Ended Conversion]]+Table1[[#This Row],[Date Ended Conversion]]</f>
        <v>81979.733333333337</v>
      </c>
      <c r="T2553" s="14">
        <f t="shared" si="79"/>
        <v>40989.866666666669</v>
      </c>
    </row>
    <row r="2554" spans="1:20" ht="72" hidden="1" x14ac:dyDescent="0.6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>(Table1[[#This Row],[pledged]]/Table1[[#This Row],[goal]])*100</f>
        <v>106.5</v>
      </c>
      <c r="P2554" s="9">
        <f>Table1[[#This Row],[pledged]]/Table1[[#This Row],[backers_count]]</f>
        <v>177.5</v>
      </c>
      <c r="Q2554" s="4" t="str">
        <f>MID(Table1[[#This Row],[Category and Sub-Category]],SEARCH("/", N2554) +1, 20)</f>
        <v>classical music</v>
      </c>
      <c r="R2554" s="4" t="str">
        <f t="shared" si="78"/>
        <v>music</v>
      </c>
      <c r="S2554" s="14">
        <f>Table1[[#This Row],[Date Ended Conversion]]+Table1[[#This Row],[Date Ended Conversion]]</f>
        <v>85599.619930555549</v>
      </c>
      <c r="T2554" s="14">
        <f t="shared" si="79"/>
        <v>42799.809965277775</v>
      </c>
    </row>
    <row r="2555" spans="1:20" ht="72" hidden="1" x14ac:dyDescent="0.6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>(Table1[[#This Row],[pledged]]/Table1[[#This Row],[goal]])*100</f>
        <v>155.53333333333333</v>
      </c>
      <c r="P2555" s="9">
        <f>Table1[[#This Row],[pledged]]/Table1[[#This Row],[backers_count]]</f>
        <v>38.883333333333333</v>
      </c>
      <c r="Q2555" s="4" t="str">
        <f>MID(Table1[[#This Row],[Category and Sub-Category]],SEARCH("/", N2555) +1, 20)</f>
        <v>classical music</v>
      </c>
      <c r="R2555" s="4" t="str">
        <f t="shared" si="78"/>
        <v>music</v>
      </c>
      <c r="S2555" s="14">
        <f>Table1[[#This Row],[Date Ended Conversion]]+Table1[[#This Row],[Date Ended Conversion]]</f>
        <v>82346.398310185192</v>
      </c>
      <c r="T2555" s="14">
        <f t="shared" si="79"/>
        <v>41173.199155092596</v>
      </c>
    </row>
    <row r="2556" spans="1:20" ht="72" hidden="1" x14ac:dyDescent="0.6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>(Table1[[#This Row],[pledged]]/Table1[[#This Row],[goal]])*100</f>
        <v>122.8</v>
      </c>
      <c r="P2556" s="9">
        <f>Table1[[#This Row],[pledged]]/Table1[[#This Row],[backers_count]]</f>
        <v>54.985074626865675</v>
      </c>
      <c r="Q2556" s="4" t="str">
        <f>MID(Table1[[#This Row],[Category and Sub-Category]],SEARCH("/", N2556) +1, 20)</f>
        <v>classical music</v>
      </c>
      <c r="R2556" s="4" t="str">
        <f t="shared" si="78"/>
        <v>music</v>
      </c>
      <c r="S2556" s="14">
        <f>Table1[[#This Row],[Date Ended Conversion]]+Table1[[#This Row],[Date Ended Conversion]]</f>
        <v>84312.33194444445</v>
      </c>
      <c r="T2556" s="14">
        <f t="shared" si="79"/>
        <v>42156.165972222225</v>
      </c>
    </row>
    <row r="2557" spans="1:20" ht="72" hidden="1" x14ac:dyDescent="0.6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>(Table1[[#This Row],[pledged]]/Table1[[#This Row],[goal]])*100</f>
        <v>107.35</v>
      </c>
      <c r="P2557" s="9">
        <f>Table1[[#This Row],[pledged]]/Table1[[#This Row],[backers_count]]</f>
        <v>61.342857142857142</v>
      </c>
      <c r="Q2557" s="4" t="str">
        <f>MID(Table1[[#This Row],[Category and Sub-Category]],SEARCH("/", N2557) +1, 20)</f>
        <v>classical music</v>
      </c>
      <c r="R2557" s="4" t="str">
        <f t="shared" si="78"/>
        <v>music</v>
      </c>
      <c r="S2557" s="14">
        <f>Table1[[#This Row],[Date Ended Conversion]]+Table1[[#This Row],[Date Ended Conversion]]</f>
        <v>82115.310023148151</v>
      </c>
      <c r="T2557" s="14">
        <f t="shared" si="79"/>
        <v>41057.655011574076</v>
      </c>
    </row>
    <row r="2558" spans="1:20" ht="72" hidden="1" x14ac:dyDescent="0.6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>(Table1[[#This Row],[pledged]]/Table1[[#This Row],[goal]])*100</f>
        <v>105.50335570469798</v>
      </c>
      <c r="P2558" s="9">
        <f>Table1[[#This Row],[pledged]]/Table1[[#This Row],[backers_count]]</f>
        <v>23.117647058823529</v>
      </c>
      <c r="Q2558" s="4" t="str">
        <f>MID(Table1[[#This Row],[Category and Sub-Category]],SEARCH("/", N2558) +1, 20)</f>
        <v>classical music</v>
      </c>
      <c r="R2558" s="4" t="str">
        <f t="shared" si="78"/>
        <v>music</v>
      </c>
      <c r="S2558" s="14">
        <f>Table1[[#This Row],[Date Ended Conversion]]+Table1[[#This Row],[Date Ended Conversion]]</f>
        <v>82535.982800925922</v>
      </c>
      <c r="T2558" s="14">
        <f t="shared" si="79"/>
        <v>41267.991400462961</v>
      </c>
    </row>
    <row r="2559" spans="1:20" ht="54" hidden="1" x14ac:dyDescent="0.6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>(Table1[[#This Row],[pledged]]/Table1[[#This Row],[goal]])*100</f>
        <v>118.44444444444444</v>
      </c>
      <c r="P2559" s="9">
        <f>Table1[[#This Row],[pledged]]/Table1[[#This Row],[backers_count]]</f>
        <v>29.611111111111111</v>
      </c>
      <c r="Q2559" s="4" t="str">
        <f>MID(Table1[[#This Row],[Category and Sub-Category]],SEARCH("/", N2559) +1, 20)</f>
        <v>classical music</v>
      </c>
      <c r="R2559" s="4" t="str">
        <f t="shared" si="78"/>
        <v>music</v>
      </c>
      <c r="S2559" s="14">
        <f>Table1[[#This Row],[Date Ended Conversion]]+Table1[[#This Row],[Date Ended Conversion]]</f>
        <v>83549.490416666667</v>
      </c>
      <c r="T2559" s="14">
        <f t="shared" si="79"/>
        <v>41774.745208333334</v>
      </c>
    </row>
    <row r="2560" spans="1:20" ht="54" hidden="1" x14ac:dyDescent="0.6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>(Table1[[#This Row],[pledged]]/Table1[[#This Row],[goal]])*100</f>
        <v>108.88</v>
      </c>
      <c r="P2560" s="9">
        <f>Table1[[#This Row],[pledged]]/Table1[[#This Row],[backers_count]]</f>
        <v>75.611111111111114</v>
      </c>
      <c r="Q2560" s="4" t="str">
        <f>MID(Table1[[#This Row],[Category and Sub-Category]],SEARCH("/", N2560) +1, 20)</f>
        <v>classical music</v>
      </c>
      <c r="R2560" s="4" t="str">
        <f t="shared" si="78"/>
        <v>music</v>
      </c>
      <c r="S2560" s="14">
        <f>Table1[[#This Row],[Date Ended Conversion]]+Table1[[#This Row],[Date Ended Conversion]]</f>
        <v>84251.165277777778</v>
      </c>
      <c r="T2560" s="14">
        <f t="shared" si="79"/>
        <v>42125.582638888889</v>
      </c>
    </row>
    <row r="2561" spans="1:20" ht="72" hidden="1" x14ac:dyDescent="0.6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>(Table1[[#This Row],[pledged]]/Table1[[#This Row],[goal]])*100</f>
        <v>111.25</v>
      </c>
      <c r="P2561" s="9">
        <f>Table1[[#This Row],[pledged]]/Table1[[#This Row],[backers_count]]</f>
        <v>35.6</v>
      </c>
      <c r="Q2561" s="4" t="str">
        <f>MID(Table1[[#This Row],[Category and Sub-Category]],SEARCH("/", N2561) +1, 20)</f>
        <v>classical music</v>
      </c>
      <c r="R2561" s="4" t="str">
        <f t="shared" si="78"/>
        <v>music</v>
      </c>
      <c r="S2561" s="14">
        <f>Table1[[#This Row],[Date Ended Conversion]]+Table1[[#This Row],[Date Ended Conversion]]</f>
        <v>81725.634722222225</v>
      </c>
      <c r="T2561" s="14">
        <f t="shared" si="79"/>
        <v>40862.817361111112</v>
      </c>
    </row>
    <row r="2562" spans="1:20" ht="72" hidden="1" x14ac:dyDescent="0.6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>(Table1[[#This Row],[pledged]]/Table1[[#This Row],[goal]])*100</f>
        <v>100.1</v>
      </c>
      <c r="P2562" s="9">
        <f>Table1[[#This Row],[pledged]]/Table1[[#This Row],[backers_count]]</f>
        <v>143</v>
      </c>
      <c r="Q2562" s="4" t="str">
        <f>MID(Table1[[#This Row],[Category and Sub-Category]],SEARCH("/", N2562) +1, 20)</f>
        <v>classical music</v>
      </c>
      <c r="R2562" s="4" t="str">
        <f t="shared" ref="R2562:R2625" si="80">LEFT(N2562,FIND("/",N2562,1)-1)</f>
        <v>music</v>
      </c>
      <c r="S2562" s="14">
        <f>Table1[[#This Row],[Date Ended Conversion]]+Table1[[#This Row],[Date Ended Conversion]]</f>
        <v>84139.902175925934</v>
      </c>
      <c r="T2562" s="14">
        <f t="shared" ref="T2562:T2625" si="81">(((I2562/60)/60)/24)+DATE(1970,1,1)</f>
        <v>42069.951087962967</v>
      </c>
    </row>
    <row r="2563" spans="1:20" ht="72" x14ac:dyDescent="0.6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>(Table1[[#This Row],[pledged]]/Table1[[#This Row],[goal]])*100</f>
        <v>0</v>
      </c>
      <c r="P2563" s="9" t="e">
        <f>Table1[[#This Row],[pledged]]/Table1[[#This Row],[backers_count]]</f>
        <v>#DIV/0!</v>
      </c>
      <c r="Q2563" s="4" t="str">
        <f>MID(Table1[[#This Row],[Category and Sub-Category]],SEARCH("/", N2563) +1, 20)</f>
        <v>food trucks</v>
      </c>
      <c r="R2563" s="4" t="str">
        <f t="shared" si="80"/>
        <v>food</v>
      </c>
      <c r="S2563" s="14">
        <f>Table1[[#This Row],[Date Ended Conversion]]+Table1[[#This Row],[Date Ended Conversion]]</f>
        <v>84581.057615740749</v>
      </c>
      <c r="T2563" s="14">
        <f t="shared" si="81"/>
        <v>42290.528807870374</v>
      </c>
    </row>
    <row r="2564" spans="1:20" ht="72" x14ac:dyDescent="0.6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>(Table1[[#This Row],[pledged]]/Table1[[#This Row],[goal]])*100</f>
        <v>0.75</v>
      </c>
      <c r="P2564" s="9">
        <f>Table1[[#This Row],[pledged]]/Table1[[#This Row],[backers_count]]</f>
        <v>25</v>
      </c>
      <c r="Q2564" s="4" t="str">
        <f>MID(Table1[[#This Row],[Category and Sub-Category]],SEARCH("/", N2564) +1, 20)</f>
        <v>food trucks</v>
      </c>
      <c r="R2564" s="4" t="str">
        <f t="shared" si="80"/>
        <v>food</v>
      </c>
      <c r="S2564" s="14">
        <f>Table1[[#This Row],[Date Ended Conversion]]+Table1[[#This Row],[Date Ended Conversion]]</f>
        <v>85309.049513888895</v>
      </c>
      <c r="T2564" s="14">
        <f t="shared" si="81"/>
        <v>42654.524756944447</v>
      </c>
    </row>
    <row r="2565" spans="1:20" ht="36" x14ac:dyDescent="0.6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>(Table1[[#This Row],[pledged]]/Table1[[#This Row],[goal]])*100</f>
        <v>0</v>
      </c>
      <c r="P2565" s="9" t="e">
        <f>Table1[[#This Row],[pledged]]/Table1[[#This Row],[backers_count]]</f>
        <v>#DIV/0!</v>
      </c>
      <c r="Q2565" s="4" t="str">
        <f>MID(Table1[[#This Row],[Category and Sub-Category]],SEARCH("/", N2565) +1, 20)</f>
        <v>food trucks</v>
      </c>
      <c r="R2565" s="4" t="str">
        <f t="shared" si="80"/>
        <v>food</v>
      </c>
      <c r="S2565" s="14">
        <f>Table1[[#This Row],[Date Ended Conversion]]+Table1[[#This Row],[Date Ended Conversion]]</f>
        <v>84430.278958333336</v>
      </c>
      <c r="T2565" s="14">
        <f t="shared" si="81"/>
        <v>42215.139479166668</v>
      </c>
    </row>
    <row r="2566" spans="1:20" ht="72" x14ac:dyDescent="0.6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>(Table1[[#This Row],[pledged]]/Table1[[#This Row],[goal]])*100</f>
        <v>0</v>
      </c>
      <c r="P2566" s="9" t="e">
        <f>Table1[[#This Row],[pledged]]/Table1[[#This Row],[backers_count]]</f>
        <v>#DIV/0!</v>
      </c>
      <c r="Q2566" s="4" t="str">
        <f>MID(Table1[[#This Row],[Category and Sub-Category]],SEARCH("/", N2566) +1, 20)</f>
        <v>food trucks</v>
      </c>
      <c r="R2566" s="4" t="str">
        <f t="shared" si="80"/>
        <v>food</v>
      </c>
      <c r="S2566" s="14">
        <f>Table1[[#This Row],[Date Ended Conversion]]+Table1[[#This Row],[Date Ended Conversion]]</f>
        <v>83704.080995370372</v>
      </c>
      <c r="T2566" s="14">
        <f t="shared" si="81"/>
        <v>41852.040497685186</v>
      </c>
    </row>
    <row r="2567" spans="1:20" ht="72" x14ac:dyDescent="0.6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>(Table1[[#This Row],[pledged]]/Table1[[#This Row],[goal]])*100</f>
        <v>1</v>
      </c>
      <c r="P2567" s="9">
        <f>Table1[[#This Row],[pledged]]/Table1[[#This Row],[backers_count]]</f>
        <v>100</v>
      </c>
      <c r="Q2567" s="4" t="str">
        <f>MID(Table1[[#This Row],[Category and Sub-Category]],SEARCH("/", N2567) +1, 20)</f>
        <v>food trucks</v>
      </c>
      <c r="R2567" s="4" t="str">
        <f t="shared" si="80"/>
        <v>food</v>
      </c>
      <c r="S2567" s="14">
        <f>Table1[[#This Row],[Date Ended Conversion]]+Table1[[#This Row],[Date Ended Conversion]]</f>
        <v>84999.736111111109</v>
      </c>
      <c r="T2567" s="14">
        <f t="shared" si="81"/>
        <v>42499.868055555555</v>
      </c>
    </row>
    <row r="2568" spans="1:20" ht="72" x14ac:dyDescent="0.6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>(Table1[[#This Row],[pledged]]/Table1[[#This Row],[goal]])*100</f>
        <v>0</v>
      </c>
      <c r="P2568" s="9" t="e">
        <f>Table1[[#This Row],[pledged]]/Table1[[#This Row],[backers_count]]</f>
        <v>#DIV/0!</v>
      </c>
      <c r="Q2568" s="4" t="str">
        <f>MID(Table1[[#This Row],[Category and Sub-Category]],SEARCH("/", N2568) +1, 20)</f>
        <v>food trucks</v>
      </c>
      <c r="R2568" s="4" t="str">
        <f t="shared" si="80"/>
        <v>food</v>
      </c>
      <c r="S2568" s="14">
        <f>Table1[[#This Row],[Date Ended Conversion]]+Table1[[#This Row],[Date Ended Conversion]]</f>
        <v>83745.961759259255</v>
      </c>
      <c r="T2568" s="14">
        <f t="shared" si="81"/>
        <v>41872.980879629627</v>
      </c>
    </row>
    <row r="2569" spans="1:20" ht="72" x14ac:dyDescent="0.6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>(Table1[[#This Row],[pledged]]/Table1[[#This Row],[goal]])*100</f>
        <v>0.26666666666666666</v>
      </c>
      <c r="P2569" s="9">
        <f>Table1[[#This Row],[pledged]]/Table1[[#This Row],[backers_count]]</f>
        <v>60</v>
      </c>
      <c r="Q2569" s="4" t="str">
        <f>MID(Table1[[#This Row],[Category and Sub-Category]],SEARCH("/", N2569) +1, 20)</f>
        <v>food trucks</v>
      </c>
      <c r="R2569" s="4" t="str">
        <f t="shared" si="80"/>
        <v>food</v>
      </c>
      <c r="S2569" s="14">
        <f>Table1[[#This Row],[Date Ended Conversion]]+Table1[[#This Row],[Date Ended Conversion]]</f>
        <v>84235.75782407407</v>
      </c>
      <c r="T2569" s="14">
        <f t="shared" si="81"/>
        <v>42117.878912037035</v>
      </c>
    </row>
    <row r="2570" spans="1:20" ht="72" x14ac:dyDescent="0.6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>(Table1[[#This Row],[pledged]]/Table1[[#This Row],[goal]])*100</f>
        <v>0.5</v>
      </c>
      <c r="P2570" s="9">
        <f>Table1[[#This Row],[pledged]]/Table1[[#This Row],[backers_count]]</f>
        <v>50</v>
      </c>
      <c r="Q2570" s="4" t="str">
        <f>MID(Table1[[#This Row],[Category and Sub-Category]],SEARCH("/", N2570) +1, 20)</f>
        <v>food trucks</v>
      </c>
      <c r="R2570" s="4" t="str">
        <f t="shared" si="80"/>
        <v>food</v>
      </c>
      <c r="S2570" s="14">
        <f>Table1[[#This Row],[Date Ended Conversion]]+Table1[[#This Row],[Date Ended Conversion]]</f>
        <v>85229.333194444451</v>
      </c>
      <c r="T2570" s="14">
        <f t="shared" si="81"/>
        <v>42614.666597222225</v>
      </c>
    </row>
    <row r="2571" spans="1:20" ht="54" x14ac:dyDescent="0.6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>(Table1[[#This Row],[pledged]]/Table1[[#This Row],[goal]])*100</f>
        <v>2.2307692307692308</v>
      </c>
      <c r="P2571" s="9">
        <f>Table1[[#This Row],[pledged]]/Table1[[#This Row],[backers_count]]</f>
        <v>72.5</v>
      </c>
      <c r="Q2571" s="4" t="str">
        <f>MID(Table1[[#This Row],[Category and Sub-Category]],SEARCH("/", N2571) +1, 20)</f>
        <v>food trucks</v>
      </c>
      <c r="R2571" s="4" t="str">
        <f t="shared" si="80"/>
        <v>food</v>
      </c>
      <c r="S2571" s="14">
        <f>Table1[[#This Row],[Date Ended Conversion]]+Table1[[#This Row],[Date Ended Conversion]]</f>
        <v>84528.21092592593</v>
      </c>
      <c r="T2571" s="14">
        <f t="shared" si="81"/>
        <v>42264.105462962965</v>
      </c>
    </row>
    <row r="2572" spans="1:20" ht="72" x14ac:dyDescent="0.6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>(Table1[[#This Row],[pledged]]/Table1[[#This Row],[goal]])*100</f>
        <v>0.84285714285714297</v>
      </c>
      <c r="P2572" s="9">
        <f>Table1[[#This Row],[pledged]]/Table1[[#This Row],[backers_count]]</f>
        <v>29.5</v>
      </c>
      <c r="Q2572" s="4" t="str">
        <f>MID(Table1[[#This Row],[Category and Sub-Category]],SEARCH("/", N2572) +1, 20)</f>
        <v>food trucks</v>
      </c>
      <c r="R2572" s="4" t="str">
        <f t="shared" si="80"/>
        <v>food</v>
      </c>
      <c r="S2572" s="14">
        <f>Table1[[#This Row],[Date Ended Conversion]]+Table1[[#This Row],[Date Ended Conversion]]</f>
        <v>85549.806365740747</v>
      </c>
      <c r="T2572" s="14">
        <f t="shared" si="81"/>
        <v>42774.903182870374</v>
      </c>
    </row>
    <row r="2573" spans="1:20" ht="72" x14ac:dyDescent="0.6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>(Table1[[#This Row],[pledged]]/Table1[[#This Row],[goal]])*100</f>
        <v>0.25</v>
      </c>
      <c r="P2573" s="9">
        <f>Table1[[#This Row],[pledged]]/Table1[[#This Row],[backers_count]]</f>
        <v>62.5</v>
      </c>
      <c r="Q2573" s="4" t="str">
        <f>MID(Table1[[#This Row],[Category and Sub-Category]],SEARCH("/", N2573) +1, 20)</f>
        <v>food trucks</v>
      </c>
      <c r="R2573" s="4" t="str">
        <f t="shared" si="80"/>
        <v>food</v>
      </c>
      <c r="S2573" s="14">
        <f>Table1[[#This Row],[Date Ended Conversion]]+Table1[[#This Row],[Date Ended Conversion]]</f>
        <v>85018.683356481488</v>
      </c>
      <c r="T2573" s="14">
        <f t="shared" si="81"/>
        <v>42509.341678240744</v>
      </c>
    </row>
    <row r="2574" spans="1:20" ht="54" x14ac:dyDescent="0.6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>(Table1[[#This Row],[pledged]]/Table1[[#This Row],[goal]])*100</f>
        <v>0</v>
      </c>
      <c r="P2574" s="9" t="e">
        <f>Table1[[#This Row],[pledged]]/Table1[[#This Row],[backers_count]]</f>
        <v>#DIV/0!</v>
      </c>
      <c r="Q2574" s="4" t="str">
        <f>MID(Table1[[#This Row],[Category and Sub-Category]],SEARCH("/", N2574) +1, 20)</f>
        <v>food trucks</v>
      </c>
      <c r="R2574" s="4" t="str">
        <f t="shared" si="80"/>
        <v>food</v>
      </c>
      <c r="S2574" s="14">
        <f>Table1[[#This Row],[Date Ended Conversion]]+Table1[[#This Row],[Date Ended Conversion]]</f>
        <v>84214.238819444436</v>
      </c>
      <c r="T2574" s="14">
        <f t="shared" si="81"/>
        <v>42107.119409722218</v>
      </c>
    </row>
    <row r="2575" spans="1:20" ht="72" x14ac:dyDescent="0.6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>(Table1[[#This Row],[pledged]]/Table1[[#This Row],[goal]])*100</f>
        <v>0</v>
      </c>
      <c r="P2575" s="9" t="e">
        <f>Table1[[#This Row],[pledged]]/Table1[[#This Row],[backers_count]]</f>
        <v>#DIV/0!</v>
      </c>
      <c r="Q2575" s="4" t="str">
        <f>MID(Table1[[#This Row],[Category and Sub-Category]],SEARCH("/", N2575) +1, 20)</f>
        <v>food trucks</v>
      </c>
      <c r="R2575" s="4" t="str">
        <f t="shared" si="80"/>
        <v>food</v>
      </c>
      <c r="S2575" s="14">
        <f>Table1[[#This Row],[Date Ended Conversion]]+Table1[[#This Row],[Date Ended Conversion]]</f>
        <v>83749.184004629627</v>
      </c>
      <c r="T2575" s="14">
        <f t="shared" si="81"/>
        <v>41874.592002314814</v>
      </c>
    </row>
    <row r="2576" spans="1:20" ht="72" x14ac:dyDescent="0.6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>(Table1[[#This Row],[pledged]]/Table1[[#This Row],[goal]])*100</f>
        <v>0</v>
      </c>
      <c r="P2576" s="9" t="e">
        <f>Table1[[#This Row],[pledged]]/Table1[[#This Row],[backers_count]]</f>
        <v>#DIV/0!</v>
      </c>
      <c r="Q2576" s="4" t="str">
        <f>MID(Table1[[#This Row],[Category and Sub-Category]],SEARCH("/", N2576) +1, 20)</f>
        <v>food trucks</v>
      </c>
      <c r="R2576" s="4" t="str">
        <f t="shared" si="80"/>
        <v>food</v>
      </c>
      <c r="S2576" s="14">
        <f>Table1[[#This Row],[Date Ended Conversion]]+Table1[[#This Row],[Date Ended Conversion]]</f>
        <v>85017.651504629626</v>
      </c>
      <c r="T2576" s="14">
        <f t="shared" si="81"/>
        <v>42508.825752314813</v>
      </c>
    </row>
    <row r="2577" spans="1:20" ht="72" x14ac:dyDescent="0.6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>(Table1[[#This Row],[pledged]]/Table1[[#This Row],[goal]])*100</f>
        <v>0</v>
      </c>
      <c r="P2577" s="9" t="e">
        <f>Table1[[#This Row],[pledged]]/Table1[[#This Row],[backers_count]]</f>
        <v>#DIV/0!</v>
      </c>
      <c r="Q2577" s="4" t="str">
        <f>MID(Table1[[#This Row],[Category and Sub-Category]],SEARCH("/", N2577) +1, 20)</f>
        <v>food trucks</v>
      </c>
      <c r="R2577" s="4" t="str">
        <f t="shared" si="80"/>
        <v>food</v>
      </c>
      <c r="S2577" s="14">
        <f>Table1[[#This Row],[Date Ended Conversion]]+Table1[[#This Row],[Date Ended Conversion]]</f>
        <v>84032.217453703692</v>
      </c>
      <c r="T2577" s="14">
        <f t="shared" si="81"/>
        <v>42016.108726851846</v>
      </c>
    </row>
    <row r="2578" spans="1:20" ht="36" x14ac:dyDescent="0.6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>(Table1[[#This Row],[pledged]]/Table1[[#This Row],[goal]])*100</f>
        <v>0</v>
      </c>
      <c r="P2578" s="9" t="e">
        <f>Table1[[#This Row],[pledged]]/Table1[[#This Row],[backers_count]]</f>
        <v>#DIV/0!</v>
      </c>
      <c r="Q2578" s="4" t="str">
        <f>MID(Table1[[#This Row],[Category and Sub-Category]],SEARCH("/", N2578) +1, 20)</f>
        <v>food trucks</v>
      </c>
      <c r="R2578" s="4" t="str">
        <f t="shared" si="80"/>
        <v>food</v>
      </c>
      <c r="S2578" s="14">
        <f>Table1[[#This Row],[Date Ended Conversion]]+Table1[[#This Row],[Date Ended Conversion]]</f>
        <v>84209.936273148138</v>
      </c>
      <c r="T2578" s="14">
        <f t="shared" si="81"/>
        <v>42104.968136574069</v>
      </c>
    </row>
    <row r="2579" spans="1:20" ht="72" x14ac:dyDescent="0.6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>(Table1[[#This Row],[pledged]]/Table1[[#This Row],[goal]])*100</f>
        <v>0</v>
      </c>
      <c r="P2579" s="9" t="e">
        <f>Table1[[#This Row],[pledged]]/Table1[[#This Row],[backers_count]]</f>
        <v>#DIV/0!</v>
      </c>
      <c r="Q2579" s="4" t="str">
        <f>MID(Table1[[#This Row],[Category and Sub-Category]],SEARCH("/", N2579) +1, 20)</f>
        <v>food trucks</v>
      </c>
      <c r="R2579" s="4" t="str">
        <f t="shared" si="80"/>
        <v>food</v>
      </c>
      <c r="S2579" s="14">
        <f>Table1[[#This Row],[Date Ended Conversion]]+Table1[[#This Row],[Date Ended Conversion]]</f>
        <v>83711.641134259262</v>
      </c>
      <c r="T2579" s="14">
        <f t="shared" si="81"/>
        <v>41855.820567129631</v>
      </c>
    </row>
    <row r="2580" spans="1:20" ht="72" x14ac:dyDescent="0.6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>(Table1[[#This Row],[pledged]]/Table1[[#This Row],[goal]])*100</f>
        <v>0</v>
      </c>
      <c r="P2580" s="9" t="e">
        <f>Table1[[#This Row],[pledged]]/Table1[[#This Row],[backers_count]]</f>
        <v>#DIV/0!</v>
      </c>
      <c r="Q2580" s="4" t="str">
        <f>MID(Table1[[#This Row],[Category and Sub-Category]],SEARCH("/", N2580) +1, 20)</f>
        <v>food trucks</v>
      </c>
      <c r="R2580" s="4" t="str">
        <f t="shared" si="80"/>
        <v>food</v>
      </c>
      <c r="S2580" s="14">
        <f>Table1[[#This Row],[Date Ended Conversion]]+Table1[[#This Row],[Date Ended Conversion]]</f>
        <v>84573.416666666657</v>
      </c>
      <c r="T2580" s="14">
        <f t="shared" si="81"/>
        <v>42286.708333333328</v>
      </c>
    </row>
    <row r="2581" spans="1:20" ht="72" x14ac:dyDescent="0.6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>(Table1[[#This Row],[pledged]]/Table1[[#This Row],[goal]])*100</f>
        <v>0.13849999999999998</v>
      </c>
      <c r="P2581" s="9">
        <f>Table1[[#This Row],[pledged]]/Table1[[#This Row],[backers_count]]</f>
        <v>23.083333333333332</v>
      </c>
      <c r="Q2581" s="4" t="str">
        <f>MID(Table1[[#This Row],[Category and Sub-Category]],SEARCH("/", N2581) +1, 20)</f>
        <v>food trucks</v>
      </c>
      <c r="R2581" s="4" t="str">
        <f t="shared" si="80"/>
        <v>food</v>
      </c>
      <c r="S2581" s="14">
        <f>Table1[[#This Row],[Date Ended Conversion]]+Table1[[#This Row],[Date Ended Conversion]]</f>
        <v>83795.659791666665</v>
      </c>
      <c r="T2581" s="14">
        <f t="shared" si="81"/>
        <v>41897.829895833333</v>
      </c>
    </row>
    <row r="2582" spans="1:20" ht="72" x14ac:dyDescent="0.6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>(Table1[[#This Row],[pledged]]/Table1[[#This Row],[goal]])*100</f>
        <v>0.6</v>
      </c>
      <c r="P2582" s="9">
        <f>Table1[[#This Row],[pledged]]/Table1[[#This Row],[backers_count]]</f>
        <v>25.5</v>
      </c>
      <c r="Q2582" s="4" t="str">
        <f>MID(Table1[[#This Row],[Category and Sub-Category]],SEARCH("/", N2582) +1, 20)</f>
        <v>food trucks</v>
      </c>
      <c r="R2582" s="4" t="str">
        <f t="shared" si="80"/>
        <v>food</v>
      </c>
      <c r="S2582" s="14">
        <f>Table1[[#This Row],[Date Ended Conversion]]+Table1[[#This Row],[Date Ended Conversion]]</f>
        <v>84280.25</v>
      </c>
      <c r="T2582" s="14">
        <f t="shared" si="81"/>
        <v>42140.125</v>
      </c>
    </row>
    <row r="2583" spans="1:20" ht="72" x14ac:dyDescent="0.6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>(Table1[[#This Row],[pledged]]/Table1[[#This Row],[goal]])*100</f>
        <v>10.6</v>
      </c>
      <c r="P2583" s="9">
        <f>Table1[[#This Row],[pledged]]/Table1[[#This Row],[backers_count]]</f>
        <v>48.18181818181818</v>
      </c>
      <c r="Q2583" s="4" t="str">
        <f>MID(Table1[[#This Row],[Category and Sub-Category]],SEARCH("/", N2583) +1, 20)</f>
        <v>food trucks</v>
      </c>
      <c r="R2583" s="4" t="str">
        <f t="shared" si="80"/>
        <v>food</v>
      </c>
      <c r="S2583" s="14">
        <f>Table1[[#This Row],[Date Ended Conversion]]+Table1[[#This Row],[Date Ended Conversion]]</f>
        <v>84649.340231481474</v>
      </c>
      <c r="T2583" s="14">
        <f t="shared" si="81"/>
        <v>42324.670115740737</v>
      </c>
    </row>
    <row r="2584" spans="1:20" ht="36" x14ac:dyDescent="0.6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>(Table1[[#This Row],[pledged]]/Table1[[#This Row],[goal]])*100</f>
        <v>1.1111111111111111E-3</v>
      </c>
      <c r="P2584" s="9">
        <f>Table1[[#This Row],[pledged]]/Table1[[#This Row],[backers_count]]</f>
        <v>1</v>
      </c>
      <c r="Q2584" s="4" t="str">
        <f>MID(Table1[[#This Row],[Category and Sub-Category]],SEARCH("/", N2584) +1, 20)</f>
        <v>food trucks</v>
      </c>
      <c r="R2584" s="4" t="str">
        <f t="shared" si="80"/>
        <v>food</v>
      </c>
      <c r="S2584" s="14">
        <f>Table1[[#This Row],[Date Ended Conversion]]+Table1[[#This Row],[Date Ended Conversion]]</f>
        <v>85345.977638888886</v>
      </c>
      <c r="T2584" s="14">
        <f t="shared" si="81"/>
        <v>42672.988819444443</v>
      </c>
    </row>
    <row r="2585" spans="1:20" ht="54" x14ac:dyDescent="0.6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>(Table1[[#This Row],[pledged]]/Table1[[#This Row],[goal]])*100</f>
        <v>0.5</v>
      </c>
      <c r="P2585" s="9">
        <f>Table1[[#This Row],[pledged]]/Table1[[#This Row],[backers_count]]</f>
        <v>1</v>
      </c>
      <c r="Q2585" s="4" t="str">
        <f>MID(Table1[[#This Row],[Category and Sub-Category]],SEARCH("/", N2585) +1, 20)</f>
        <v>food trucks</v>
      </c>
      <c r="R2585" s="4" t="str">
        <f t="shared" si="80"/>
        <v>food</v>
      </c>
      <c r="S2585" s="14">
        <f>Table1[[#This Row],[Date Ended Conversion]]+Table1[[#This Row],[Date Ended Conversion]]</f>
        <v>84159.455555555556</v>
      </c>
      <c r="T2585" s="14">
        <f t="shared" si="81"/>
        <v>42079.727777777778</v>
      </c>
    </row>
    <row r="2586" spans="1:20" ht="54" x14ac:dyDescent="0.6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>(Table1[[#This Row],[pledged]]/Table1[[#This Row],[goal]])*100</f>
        <v>0</v>
      </c>
      <c r="P2586" s="9" t="e">
        <f>Table1[[#This Row],[pledged]]/Table1[[#This Row],[backers_count]]</f>
        <v>#DIV/0!</v>
      </c>
      <c r="Q2586" s="4" t="str">
        <f>MID(Table1[[#This Row],[Category and Sub-Category]],SEARCH("/", N2586) +1, 20)</f>
        <v>food trucks</v>
      </c>
      <c r="R2586" s="4" t="str">
        <f t="shared" si="80"/>
        <v>food</v>
      </c>
      <c r="S2586" s="14">
        <f>Table1[[#This Row],[Date Ended Conversion]]+Table1[[#This Row],[Date Ended Conversion]]</f>
        <v>84340.346504629633</v>
      </c>
      <c r="T2586" s="14">
        <f t="shared" si="81"/>
        <v>42170.173252314817</v>
      </c>
    </row>
    <row r="2587" spans="1:20" ht="72" x14ac:dyDescent="0.6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>(Table1[[#This Row],[pledged]]/Table1[[#This Row],[goal]])*100</f>
        <v>0.16666666666666669</v>
      </c>
      <c r="P2587" s="9">
        <f>Table1[[#This Row],[pledged]]/Table1[[#This Row],[backers_count]]</f>
        <v>50</v>
      </c>
      <c r="Q2587" s="4" t="str">
        <f>MID(Table1[[#This Row],[Category and Sub-Category]],SEARCH("/", N2587) +1, 20)</f>
        <v>food trucks</v>
      </c>
      <c r="R2587" s="4" t="str">
        <f t="shared" si="80"/>
        <v>food</v>
      </c>
      <c r="S2587" s="14">
        <f>Table1[[#This Row],[Date Ended Conversion]]+Table1[[#This Row],[Date Ended Conversion]]</f>
        <v>83651.926666666666</v>
      </c>
      <c r="T2587" s="14">
        <f t="shared" si="81"/>
        <v>41825.963333333333</v>
      </c>
    </row>
    <row r="2588" spans="1:20" ht="54" x14ac:dyDescent="0.6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>(Table1[[#This Row],[pledged]]/Table1[[#This Row],[goal]])*100</f>
        <v>0.16666666666666669</v>
      </c>
      <c r="P2588" s="9">
        <f>Table1[[#This Row],[pledged]]/Table1[[#This Row],[backers_count]]</f>
        <v>5</v>
      </c>
      <c r="Q2588" s="4" t="str">
        <f>MID(Table1[[#This Row],[Category and Sub-Category]],SEARCH("/", N2588) +1, 20)</f>
        <v>food trucks</v>
      </c>
      <c r="R2588" s="4" t="str">
        <f t="shared" si="80"/>
        <v>food</v>
      </c>
      <c r="S2588" s="14">
        <f>Table1[[#This Row],[Date Ended Conversion]]+Table1[[#This Row],[Date Ended Conversion]]</f>
        <v>84726.660555555558</v>
      </c>
      <c r="T2588" s="14">
        <f t="shared" si="81"/>
        <v>42363.330277777779</v>
      </c>
    </row>
    <row r="2589" spans="1:20" ht="72" x14ac:dyDescent="0.6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>(Table1[[#This Row],[pledged]]/Table1[[#This Row],[goal]])*100</f>
        <v>2.4340000000000002</v>
      </c>
      <c r="P2589" s="9">
        <f>Table1[[#This Row],[pledged]]/Table1[[#This Row],[backers_count]]</f>
        <v>202.83333333333334</v>
      </c>
      <c r="Q2589" s="4" t="str">
        <f>MID(Table1[[#This Row],[Category and Sub-Category]],SEARCH("/", N2589) +1, 20)</f>
        <v>food trucks</v>
      </c>
      <c r="R2589" s="4" t="str">
        <f t="shared" si="80"/>
        <v>food</v>
      </c>
      <c r="S2589" s="14">
        <f>Table1[[#This Row],[Date Ended Conversion]]+Table1[[#This Row],[Date Ended Conversion]]</f>
        <v>84737.350763888884</v>
      </c>
      <c r="T2589" s="14">
        <f t="shared" si="81"/>
        <v>42368.675381944442</v>
      </c>
    </row>
    <row r="2590" spans="1:20" ht="72" x14ac:dyDescent="0.6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>(Table1[[#This Row],[pledged]]/Table1[[#This Row],[goal]])*100</f>
        <v>3.8833333333333329</v>
      </c>
      <c r="P2590" s="9">
        <f>Table1[[#This Row],[pledged]]/Table1[[#This Row],[backers_count]]</f>
        <v>29.125</v>
      </c>
      <c r="Q2590" s="4" t="str">
        <f>MID(Table1[[#This Row],[Category and Sub-Category]],SEARCH("/", N2590) +1, 20)</f>
        <v>food trucks</v>
      </c>
      <c r="R2590" s="4" t="str">
        <f t="shared" si="80"/>
        <v>food</v>
      </c>
      <c r="S2590" s="14">
        <f>Table1[[#This Row],[Date Ended Conversion]]+Table1[[#This Row],[Date Ended Conversion]]</f>
        <v>84189.102777777778</v>
      </c>
      <c r="T2590" s="14">
        <f t="shared" si="81"/>
        <v>42094.551388888889</v>
      </c>
    </row>
    <row r="2591" spans="1:20" ht="72" x14ac:dyDescent="0.6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>(Table1[[#This Row],[pledged]]/Table1[[#This Row],[goal]])*100</f>
        <v>0.01</v>
      </c>
      <c r="P2591" s="9">
        <f>Table1[[#This Row],[pledged]]/Table1[[#This Row],[backers_count]]</f>
        <v>5</v>
      </c>
      <c r="Q2591" s="4" t="str">
        <f>MID(Table1[[#This Row],[Category and Sub-Category]],SEARCH("/", N2591) +1, 20)</f>
        <v>food trucks</v>
      </c>
      <c r="R2591" s="4" t="str">
        <f t="shared" si="80"/>
        <v>food</v>
      </c>
      <c r="S2591" s="14">
        <f>Table1[[#This Row],[Date Ended Conversion]]+Table1[[#This Row],[Date Ended Conversion]]</f>
        <v>84904.989050925928</v>
      </c>
      <c r="T2591" s="14">
        <f t="shared" si="81"/>
        <v>42452.494525462964</v>
      </c>
    </row>
    <row r="2592" spans="1:20" ht="72" x14ac:dyDescent="0.6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>(Table1[[#This Row],[pledged]]/Table1[[#This Row],[goal]])*100</f>
        <v>0</v>
      </c>
      <c r="P2592" s="9" t="e">
        <f>Table1[[#This Row],[pledged]]/Table1[[#This Row],[backers_count]]</f>
        <v>#DIV/0!</v>
      </c>
      <c r="Q2592" s="4" t="str">
        <f>MID(Table1[[#This Row],[Category and Sub-Category]],SEARCH("/", N2592) +1, 20)</f>
        <v>food trucks</v>
      </c>
      <c r="R2592" s="4" t="str">
        <f t="shared" si="80"/>
        <v>food</v>
      </c>
      <c r="S2592" s="14">
        <f>Table1[[#This Row],[Date Ended Conversion]]+Table1[[#This Row],[Date Ended Conversion]]</f>
        <v>84791.178171296298</v>
      </c>
      <c r="T2592" s="14">
        <f t="shared" si="81"/>
        <v>42395.589085648149</v>
      </c>
    </row>
    <row r="2593" spans="1:20" ht="72" x14ac:dyDescent="0.6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>(Table1[[#This Row],[pledged]]/Table1[[#This Row],[goal]])*100</f>
        <v>1.7333333333333332</v>
      </c>
      <c r="P2593" s="9">
        <f>Table1[[#This Row],[pledged]]/Table1[[#This Row],[backers_count]]</f>
        <v>13</v>
      </c>
      <c r="Q2593" s="4" t="str">
        <f>MID(Table1[[#This Row],[Category and Sub-Category]],SEARCH("/", N2593) +1, 20)</f>
        <v>food trucks</v>
      </c>
      <c r="R2593" s="4" t="str">
        <f t="shared" si="80"/>
        <v>food</v>
      </c>
      <c r="S2593" s="14">
        <f>Table1[[#This Row],[Date Ended Conversion]]+Table1[[#This Row],[Date Ended Conversion]]</f>
        <v>84885.729722222226</v>
      </c>
      <c r="T2593" s="14">
        <f t="shared" si="81"/>
        <v>42442.864861111113</v>
      </c>
    </row>
    <row r="2594" spans="1:20" ht="72" x14ac:dyDescent="0.6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>(Table1[[#This Row],[pledged]]/Table1[[#This Row],[goal]])*100</f>
        <v>0.16666666666666669</v>
      </c>
      <c r="P2594" s="9">
        <f>Table1[[#This Row],[pledged]]/Table1[[#This Row],[backers_count]]</f>
        <v>50</v>
      </c>
      <c r="Q2594" s="4" t="str">
        <f>MID(Table1[[#This Row],[Category and Sub-Category]],SEARCH("/", N2594) +1, 20)</f>
        <v>food trucks</v>
      </c>
      <c r="R2594" s="4" t="str">
        <f t="shared" si="80"/>
        <v>food</v>
      </c>
      <c r="S2594" s="14">
        <f>Table1[[#This Row],[Date Ended Conversion]]+Table1[[#This Row],[Date Ended Conversion]]</f>
        <v>83835.602337962962</v>
      </c>
      <c r="T2594" s="14">
        <f t="shared" si="81"/>
        <v>41917.801168981481</v>
      </c>
    </row>
    <row r="2595" spans="1:20" ht="72" x14ac:dyDescent="0.6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>(Table1[[#This Row],[pledged]]/Table1[[#This Row],[goal]])*100</f>
        <v>0</v>
      </c>
      <c r="P2595" s="9" t="e">
        <f>Table1[[#This Row],[pledged]]/Table1[[#This Row],[backers_count]]</f>
        <v>#DIV/0!</v>
      </c>
      <c r="Q2595" s="4" t="str">
        <f>MID(Table1[[#This Row],[Category and Sub-Category]],SEARCH("/", N2595) +1, 20)</f>
        <v>food trucks</v>
      </c>
      <c r="R2595" s="4" t="str">
        <f t="shared" si="80"/>
        <v>food</v>
      </c>
      <c r="S2595" s="14">
        <f>Table1[[#This Row],[Date Ended Conversion]]+Table1[[#This Row],[Date Ended Conversion]]</f>
        <v>84239.690416666679</v>
      </c>
      <c r="T2595" s="14">
        <f t="shared" si="81"/>
        <v>42119.84520833334</v>
      </c>
    </row>
    <row r="2596" spans="1:20" ht="72" x14ac:dyDescent="0.6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>(Table1[[#This Row],[pledged]]/Table1[[#This Row],[goal]])*100</f>
        <v>1.25E-3</v>
      </c>
      <c r="P2596" s="9">
        <f>Table1[[#This Row],[pledged]]/Table1[[#This Row],[backers_count]]</f>
        <v>1</v>
      </c>
      <c r="Q2596" s="4" t="str">
        <f>MID(Table1[[#This Row],[Category and Sub-Category]],SEARCH("/", N2596) +1, 20)</f>
        <v>food trucks</v>
      </c>
      <c r="R2596" s="4" t="str">
        <f t="shared" si="80"/>
        <v>food</v>
      </c>
      <c r="S2596" s="14">
        <f>Table1[[#This Row],[Date Ended Conversion]]+Table1[[#This Row],[Date Ended Conversion]]</f>
        <v>83717.935833333337</v>
      </c>
      <c r="T2596" s="14">
        <f t="shared" si="81"/>
        <v>41858.967916666668</v>
      </c>
    </row>
    <row r="2597" spans="1:20" ht="36" x14ac:dyDescent="0.6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>(Table1[[#This Row],[pledged]]/Table1[[#This Row],[goal]])*100</f>
        <v>12.166666666666668</v>
      </c>
      <c r="P2597" s="9">
        <f>Table1[[#This Row],[pledged]]/Table1[[#This Row],[backers_count]]</f>
        <v>96.05263157894737</v>
      </c>
      <c r="Q2597" s="4" t="str">
        <f>MID(Table1[[#This Row],[Category and Sub-Category]],SEARCH("/", N2597) +1, 20)</f>
        <v>food trucks</v>
      </c>
      <c r="R2597" s="4" t="str">
        <f t="shared" si="80"/>
        <v>food</v>
      </c>
      <c r="S2597" s="14">
        <f>Table1[[#This Row],[Date Ended Conversion]]+Table1[[#This Row],[Date Ended Conversion]]</f>
        <v>85580.488425925927</v>
      </c>
      <c r="T2597" s="14">
        <f t="shared" si="81"/>
        <v>42790.244212962964</v>
      </c>
    </row>
    <row r="2598" spans="1:20" ht="72" x14ac:dyDescent="0.6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>(Table1[[#This Row],[pledged]]/Table1[[#This Row],[goal]])*100</f>
        <v>23.588571428571427</v>
      </c>
      <c r="P2598" s="9">
        <f>Table1[[#This Row],[pledged]]/Table1[[#This Row],[backers_count]]</f>
        <v>305.77777777777777</v>
      </c>
      <c r="Q2598" s="4" t="str">
        <f>MID(Table1[[#This Row],[Category and Sub-Category]],SEARCH("/", N2598) +1, 20)</f>
        <v>food trucks</v>
      </c>
      <c r="R2598" s="4" t="str">
        <f t="shared" si="80"/>
        <v>food</v>
      </c>
      <c r="S2598" s="14">
        <f>Table1[[#This Row],[Date Ended Conversion]]+Table1[[#This Row],[Date Ended Conversion]]</f>
        <v>83717.328912037032</v>
      </c>
      <c r="T2598" s="14">
        <f t="shared" si="81"/>
        <v>41858.664456018516</v>
      </c>
    </row>
    <row r="2599" spans="1:20" ht="72" x14ac:dyDescent="0.6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>(Table1[[#This Row],[pledged]]/Table1[[#This Row],[goal]])*100</f>
        <v>5.6666666666666661</v>
      </c>
      <c r="P2599" s="9">
        <f>Table1[[#This Row],[pledged]]/Table1[[#This Row],[backers_count]]</f>
        <v>12.142857142857142</v>
      </c>
      <c r="Q2599" s="4" t="str">
        <f>MID(Table1[[#This Row],[Category and Sub-Category]],SEARCH("/", N2599) +1, 20)</f>
        <v>food trucks</v>
      </c>
      <c r="R2599" s="4" t="str">
        <f t="shared" si="80"/>
        <v>food</v>
      </c>
      <c r="S2599" s="14">
        <f>Table1[[#This Row],[Date Ended Conversion]]+Table1[[#This Row],[Date Ended Conversion]]</f>
        <v>85080.683263888888</v>
      </c>
      <c r="T2599" s="14">
        <f t="shared" si="81"/>
        <v>42540.341631944444</v>
      </c>
    </row>
    <row r="2600" spans="1:20" ht="54" x14ac:dyDescent="0.6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>(Table1[[#This Row],[pledged]]/Table1[[#This Row],[goal]])*100</f>
        <v>39</v>
      </c>
      <c r="P2600" s="9">
        <f>Table1[[#This Row],[pledged]]/Table1[[#This Row],[backers_count]]</f>
        <v>83.571428571428569</v>
      </c>
      <c r="Q2600" s="4" t="str">
        <f>MID(Table1[[#This Row],[Category and Sub-Category]],SEARCH("/", N2600) +1, 20)</f>
        <v>food trucks</v>
      </c>
      <c r="R2600" s="4" t="str">
        <f t="shared" si="80"/>
        <v>food</v>
      </c>
      <c r="S2600" s="14">
        <f>Table1[[#This Row],[Date Ended Conversion]]+Table1[[#This Row],[Date Ended Conversion]]</f>
        <v>84541.680578703701</v>
      </c>
      <c r="T2600" s="14">
        <f t="shared" si="81"/>
        <v>42270.840289351851</v>
      </c>
    </row>
    <row r="2601" spans="1:20" ht="54" x14ac:dyDescent="0.6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>(Table1[[#This Row],[pledged]]/Table1[[#This Row],[goal]])*100</f>
        <v>0.99546510341776351</v>
      </c>
      <c r="P2601" s="9">
        <f>Table1[[#This Row],[pledged]]/Table1[[#This Row],[backers_count]]</f>
        <v>18</v>
      </c>
      <c r="Q2601" s="4" t="str">
        <f>MID(Table1[[#This Row],[Category and Sub-Category]],SEARCH("/", N2601) +1, 20)</f>
        <v>food trucks</v>
      </c>
      <c r="R2601" s="4" t="str">
        <f t="shared" si="80"/>
        <v>food</v>
      </c>
      <c r="S2601" s="14">
        <f>Table1[[#This Row],[Date Ended Conversion]]+Table1[[#This Row],[Date Ended Conversion]]</f>
        <v>83709.508032407408</v>
      </c>
      <c r="T2601" s="14">
        <f t="shared" si="81"/>
        <v>41854.754016203704</v>
      </c>
    </row>
    <row r="2602" spans="1:20" ht="54" x14ac:dyDescent="0.6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>(Table1[[#This Row],[pledged]]/Table1[[#This Row],[goal]])*100</f>
        <v>6.9320000000000004</v>
      </c>
      <c r="P2602" s="9">
        <f>Table1[[#This Row],[pledged]]/Table1[[#This Row],[backers_count]]</f>
        <v>115.53333333333333</v>
      </c>
      <c r="Q2602" s="4" t="str">
        <f>MID(Table1[[#This Row],[Category and Sub-Category]],SEARCH("/", N2602) +1, 20)</f>
        <v>food trucks</v>
      </c>
      <c r="R2602" s="4" t="str">
        <f t="shared" si="80"/>
        <v>food</v>
      </c>
      <c r="S2602" s="14">
        <f>Table1[[#This Row],[Date Ended Conversion]]+Table1[[#This Row],[Date Ended Conversion]]</f>
        <v>84909.717592592584</v>
      </c>
      <c r="T2602" s="14">
        <f t="shared" si="81"/>
        <v>42454.858796296292</v>
      </c>
    </row>
    <row r="2603" spans="1:20" ht="72" hidden="1" x14ac:dyDescent="0.6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>(Table1[[#This Row],[pledged]]/Table1[[#This Row],[goal]])*100</f>
        <v>661.4</v>
      </c>
      <c r="P2603" s="9">
        <f>Table1[[#This Row],[pledged]]/Table1[[#This Row],[backers_count]]</f>
        <v>21.900662251655628</v>
      </c>
      <c r="Q2603" s="4" t="str">
        <f>MID(Table1[[#This Row],[Category and Sub-Category]],SEARCH("/", N2603) +1, 20)</f>
        <v>space exploration</v>
      </c>
      <c r="R2603" s="4" t="str">
        <f t="shared" si="80"/>
        <v>technology</v>
      </c>
      <c r="S2603" s="14">
        <f>Table1[[#This Row],[Date Ended Conversion]]+Table1[[#This Row],[Date Ended Conversion]]</f>
        <v>82330.33194444445</v>
      </c>
      <c r="T2603" s="14">
        <f t="shared" si="81"/>
        <v>41165.165972222225</v>
      </c>
    </row>
    <row r="2604" spans="1:20" ht="72" hidden="1" x14ac:dyDescent="0.6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>(Table1[[#This Row],[pledged]]/Table1[[#This Row],[goal]])*100</f>
        <v>326.0916666666667</v>
      </c>
      <c r="P2604" s="9">
        <f>Table1[[#This Row],[pledged]]/Table1[[#This Row],[backers_count]]</f>
        <v>80.022494887525568</v>
      </c>
      <c r="Q2604" s="4" t="str">
        <f>MID(Table1[[#This Row],[Category and Sub-Category]],SEARCH("/", N2604) +1, 20)</f>
        <v>space exploration</v>
      </c>
      <c r="R2604" s="4" t="str">
        <f t="shared" si="80"/>
        <v>technology</v>
      </c>
      <c r="S2604" s="14">
        <f>Table1[[#This Row],[Date Ended Conversion]]+Table1[[#This Row],[Date Ended Conversion]]</f>
        <v>83911.777777777781</v>
      </c>
      <c r="T2604" s="14">
        <f t="shared" si="81"/>
        <v>41955.888888888891</v>
      </c>
    </row>
    <row r="2605" spans="1:20" ht="54" hidden="1" x14ac:dyDescent="0.6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>(Table1[[#This Row],[pledged]]/Table1[[#This Row],[goal]])*100</f>
        <v>101.48571428571429</v>
      </c>
      <c r="P2605" s="9">
        <f>Table1[[#This Row],[pledged]]/Table1[[#This Row],[backers_count]]</f>
        <v>35.520000000000003</v>
      </c>
      <c r="Q2605" s="4" t="str">
        <f>MID(Table1[[#This Row],[Category and Sub-Category]],SEARCH("/", N2605) +1, 20)</f>
        <v>space exploration</v>
      </c>
      <c r="R2605" s="4" t="str">
        <f t="shared" si="80"/>
        <v>technology</v>
      </c>
      <c r="S2605" s="14">
        <f>Table1[[#This Row],[Date Ended Conversion]]+Table1[[#This Row],[Date Ended Conversion]]</f>
        <v>83263.825324074074</v>
      </c>
      <c r="T2605" s="14">
        <f t="shared" si="81"/>
        <v>41631.912662037037</v>
      </c>
    </row>
    <row r="2606" spans="1:20" ht="72" hidden="1" x14ac:dyDescent="0.6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>(Table1[[#This Row],[pledged]]/Table1[[#This Row],[goal]])*100</f>
        <v>104.21799999999999</v>
      </c>
      <c r="P2606" s="9">
        <f>Table1[[#This Row],[pledged]]/Table1[[#This Row],[backers_count]]</f>
        <v>64.933333333333323</v>
      </c>
      <c r="Q2606" s="4" t="str">
        <f>MID(Table1[[#This Row],[Category and Sub-Category]],SEARCH("/", N2606) +1, 20)</f>
        <v>space exploration</v>
      </c>
      <c r="R2606" s="4" t="str">
        <f t="shared" si="80"/>
        <v>technology</v>
      </c>
      <c r="S2606" s="14">
        <f>Table1[[#This Row],[Date Ended Conversion]]+Table1[[#This Row],[Date Ended Conversion]]</f>
        <v>82056.102384259255</v>
      </c>
      <c r="T2606" s="14">
        <f t="shared" si="81"/>
        <v>41028.051192129627</v>
      </c>
    </row>
    <row r="2607" spans="1:20" ht="72" hidden="1" x14ac:dyDescent="0.6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>(Table1[[#This Row],[pledged]]/Table1[[#This Row],[goal]])*100</f>
        <v>107.42157000000002</v>
      </c>
      <c r="P2607" s="9">
        <f>Table1[[#This Row],[pledged]]/Table1[[#This Row],[backers_count]]</f>
        <v>60.965703745743475</v>
      </c>
      <c r="Q2607" s="4" t="str">
        <f>MID(Table1[[#This Row],[Category and Sub-Category]],SEARCH("/", N2607) +1, 20)</f>
        <v>space exploration</v>
      </c>
      <c r="R2607" s="4" t="str">
        <f t="shared" si="80"/>
        <v>technology</v>
      </c>
      <c r="S2607" s="14">
        <f>Table1[[#This Row],[Date Ended Conversion]]+Table1[[#This Row],[Date Ended Conversion]]</f>
        <v>85077.083101851851</v>
      </c>
      <c r="T2607" s="14">
        <f t="shared" si="81"/>
        <v>42538.541550925926</v>
      </c>
    </row>
    <row r="2608" spans="1:20" ht="90" hidden="1" x14ac:dyDescent="0.6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>(Table1[[#This Row],[pledged]]/Table1[[#This Row],[goal]])*100</f>
        <v>110.05454545454545</v>
      </c>
      <c r="P2608" s="9">
        <f>Table1[[#This Row],[pledged]]/Table1[[#This Row],[backers_count]]</f>
        <v>31.444155844155844</v>
      </c>
      <c r="Q2608" s="4" t="str">
        <f>MID(Table1[[#This Row],[Category and Sub-Category]],SEARCH("/", N2608) +1, 20)</f>
        <v>space exploration</v>
      </c>
      <c r="R2608" s="4" t="str">
        <f t="shared" si="80"/>
        <v>technology</v>
      </c>
      <c r="S2608" s="14">
        <f>Table1[[#This Row],[Date Ended Conversion]]+Table1[[#This Row],[Date Ended Conversion]]</f>
        <v>83517.425509259265</v>
      </c>
      <c r="T2608" s="14">
        <f t="shared" si="81"/>
        <v>41758.712754629632</v>
      </c>
    </row>
    <row r="2609" spans="1:20" ht="72" hidden="1" x14ac:dyDescent="0.6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>(Table1[[#This Row],[pledged]]/Table1[[#This Row],[goal]])*100</f>
        <v>407.7</v>
      </c>
      <c r="P2609" s="9">
        <f>Table1[[#This Row],[pledged]]/Table1[[#This Row],[backers_count]]</f>
        <v>81.949748743718587</v>
      </c>
      <c r="Q2609" s="4" t="str">
        <f>MID(Table1[[#This Row],[Category and Sub-Category]],SEARCH("/", N2609) +1, 20)</f>
        <v>space exploration</v>
      </c>
      <c r="R2609" s="4" t="str">
        <f t="shared" si="80"/>
        <v>technology</v>
      </c>
      <c r="S2609" s="14">
        <f>Table1[[#This Row],[Date Ended Conversion]]+Table1[[#This Row],[Date Ended Conversion]]</f>
        <v>84456.166666666657</v>
      </c>
      <c r="T2609" s="14">
        <f t="shared" si="81"/>
        <v>42228.083333333328</v>
      </c>
    </row>
    <row r="2610" spans="1:20" ht="72" hidden="1" x14ac:dyDescent="0.6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>(Table1[[#This Row],[pledged]]/Table1[[#This Row],[goal]])*100</f>
        <v>223.92500000000001</v>
      </c>
      <c r="P2610" s="9">
        <f>Table1[[#This Row],[pledged]]/Table1[[#This Row],[backers_count]]</f>
        <v>58.92763157894737</v>
      </c>
      <c r="Q2610" s="4" t="str">
        <f>MID(Table1[[#This Row],[Category and Sub-Category]],SEARCH("/", N2610) +1, 20)</f>
        <v>space exploration</v>
      </c>
      <c r="R2610" s="4" t="str">
        <f t="shared" si="80"/>
        <v>technology</v>
      </c>
      <c r="S2610" s="14">
        <f>Table1[[#This Row],[Date Ended Conversion]]+Table1[[#This Row],[Date Ended Conversion]]</f>
        <v>85618</v>
      </c>
      <c r="T2610" s="14">
        <f t="shared" si="81"/>
        <v>42809</v>
      </c>
    </row>
    <row r="2611" spans="1:20" ht="72" hidden="1" x14ac:dyDescent="0.6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>(Table1[[#This Row],[pledged]]/Table1[[#This Row],[goal]])*100</f>
        <v>303.80111428571428</v>
      </c>
      <c r="P2611" s="9">
        <f>Table1[[#This Row],[pledged]]/Table1[[#This Row],[backers_count]]</f>
        <v>157.29347633136095</v>
      </c>
      <c r="Q2611" s="4" t="str">
        <f>MID(Table1[[#This Row],[Category and Sub-Category]],SEARCH("/", N2611) +1, 20)</f>
        <v>space exploration</v>
      </c>
      <c r="R2611" s="4" t="str">
        <f t="shared" si="80"/>
        <v>technology</v>
      </c>
      <c r="S2611" s="14">
        <f>Table1[[#This Row],[Date Ended Conversion]]+Table1[[#This Row],[Date Ended Conversion]]</f>
        <v>82210.475717592592</v>
      </c>
      <c r="T2611" s="14">
        <f t="shared" si="81"/>
        <v>41105.237858796296</v>
      </c>
    </row>
    <row r="2612" spans="1:20" ht="54" hidden="1" x14ac:dyDescent="0.6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>(Table1[[#This Row],[pledged]]/Table1[[#This Row],[goal]])*100</f>
        <v>141.3251043268175</v>
      </c>
      <c r="P2612" s="9">
        <f>Table1[[#This Row],[pledged]]/Table1[[#This Row],[backers_count]]</f>
        <v>55.758509532062391</v>
      </c>
      <c r="Q2612" s="4" t="str">
        <f>MID(Table1[[#This Row],[Category and Sub-Category]],SEARCH("/", N2612) +1, 20)</f>
        <v>space exploration</v>
      </c>
      <c r="R2612" s="4" t="str">
        <f t="shared" si="80"/>
        <v>technology</v>
      </c>
      <c r="S2612" s="14">
        <f>Table1[[#This Row],[Date Ended Conversion]]+Table1[[#This Row],[Date Ended Conversion]]</f>
        <v>85208.58194444445</v>
      </c>
      <c r="T2612" s="14">
        <f t="shared" si="81"/>
        <v>42604.290972222225</v>
      </c>
    </row>
    <row r="2613" spans="1:20" ht="90" hidden="1" x14ac:dyDescent="0.6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>(Table1[[#This Row],[pledged]]/Table1[[#This Row],[goal]])*100</f>
        <v>2790.6363636363635</v>
      </c>
      <c r="P2613" s="9">
        <f>Table1[[#This Row],[pledged]]/Table1[[#This Row],[backers_count]]</f>
        <v>83.802893802893806</v>
      </c>
      <c r="Q2613" s="4" t="str">
        <f>MID(Table1[[#This Row],[Category and Sub-Category]],SEARCH("/", N2613) +1, 20)</f>
        <v>space exploration</v>
      </c>
      <c r="R2613" s="4" t="str">
        <f t="shared" si="80"/>
        <v>technology</v>
      </c>
      <c r="S2613" s="14">
        <f>Table1[[#This Row],[Date Ended Conversion]]+Table1[[#This Row],[Date Ended Conversion]]</f>
        <v>85475.915277777778</v>
      </c>
      <c r="T2613" s="14">
        <f t="shared" si="81"/>
        <v>42737.957638888889</v>
      </c>
    </row>
    <row r="2614" spans="1:20" ht="72" hidden="1" x14ac:dyDescent="0.6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>(Table1[[#This Row],[pledged]]/Table1[[#This Row],[goal]])*100</f>
        <v>171.76130000000001</v>
      </c>
      <c r="P2614" s="9">
        <f>Table1[[#This Row],[pledged]]/Table1[[#This Row],[backers_count]]</f>
        <v>58.422210884353746</v>
      </c>
      <c r="Q2614" s="4" t="str">
        <f>MID(Table1[[#This Row],[Category and Sub-Category]],SEARCH("/", N2614) +1, 20)</f>
        <v>space exploration</v>
      </c>
      <c r="R2614" s="4" t="str">
        <f t="shared" si="80"/>
        <v>technology</v>
      </c>
      <c r="S2614" s="14">
        <f>Table1[[#This Row],[Date Ended Conversion]]+Table1[[#This Row],[Date Ended Conversion]]</f>
        <v>84026.28634259259</v>
      </c>
      <c r="T2614" s="14">
        <f t="shared" si="81"/>
        <v>42013.143171296295</v>
      </c>
    </row>
    <row r="2615" spans="1:20" ht="72" hidden="1" x14ac:dyDescent="0.6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>(Table1[[#This Row],[pledged]]/Table1[[#This Row],[goal]])*100</f>
        <v>101.01333333333334</v>
      </c>
      <c r="P2615" s="9">
        <f>Table1[[#This Row],[pledged]]/Table1[[#This Row],[backers_count]]</f>
        <v>270.57142857142856</v>
      </c>
      <c r="Q2615" s="4" t="str">
        <f>MID(Table1[[#This Row],[Category and Sub-Category]],SEARCH("/", N2615) +1, 20)</f>
        <v>space exploration</v>
      </c>
      <c r="R2615" s="4" t="str">
        <f t="shared" si="80"/>
        <v>technology</v>
      </c>
      <c r="S2615" s="14">
        <f>Table1[[#This Row],[Date Ended Conversion]]+Table1[[#This Row],[Date Ended Conversion]]</f>
        <v>82347.636435185181</v>
      </c>
      <c r="T2615" s="14">
        <f t="shared" si="81"/>
        <v>41173.81821759259</v>
      </c>
    </row>
    <row r="2616" spans="1:20" ht="72" hidden="1" x14ac:dyDescent="0.6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>(Table1[[#This Row],[pledged]]/Table1[[#This Row],[goal]])*100</f>
        <v>102</v>
      </c>
      <c r="P2616" s="9">
        <f>Table1[[#This Row],[pledged]]/Table1[[#This Row],[backers_count]]</f>
        <v>107.1</v>
      </c>
      <c r="Q2616" s="4" t="str">
        <f>MID(Table1[[#This Row],[Category and Sub-Category]],SEARCH("/", N2616) +1, 20)</f>
        <v>space exploration</v>
      </c>
      <c r="R2616" s="4" t="str">
        <f t="shared" si="80"/>
        <v>technology</v>
      </c>
      <c r="S2616" s="14">
        <f>Table1[[#This Row],[Date Ended Conversion]]+Table1[[#This Row],[Date Ended Conversion]]</f>
        <v>83518.416666666672</v>
      </c>
      <c r="T2616" s="14">
        <f t="shared" si="81"/>
        <v>41759.208333333336</v>
      </c>
    </row>
    <row r="2617" spans="1:20" ht="72" hidden="1" x14ac:dyDescent="0.6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>(Table1[[#This Row],[pledged]]/Table1[[#This Row],[goal]])*100</f>
        <v>169.76511744127936</v>
      </c>
      <c r="P2617" s="9">
        <f>Table1[[#This Row],[pledged]]/Table1[[#This Row],[backers_count]]</f>
        <v>47.180555555555557</v>
      </c>
      <c r="Q2617" s="4" t="str">
        <f>MID(Table1[[#This Row],[Category and Sub-Category]],SEARCH("/", N2617) +1, 20)</f>
        <v>space exploration</v>
      </c>
      <c r="R2617" s="4" t="str">
        <f t="shared" si="80"/>
        <v>technology</v>
      </c>
      <c r="S2617" s="14">
        <f>Table1[[#This Row],[Date Ended Conversion]]+Table1[[#This Row],[Date Ended Conversion]]</f>
        <v>84981</v>
      </c>
      <c r="T2617" s="14">
        <f t="shared" si="81"/>
        <v>42490.5</v>
      </c>
    </row>
    <row r="2618" spans="1:20" ht="72" hidden="1" x14ac:dyDescent="0.6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>(Table1[[#This Row],[pledged]]/Table1[[#This Row],[goal]])*100</f>
        <v>114.53400000000001</v>
      </c>
      <c r="P2618" s="9">
        <f>Table1[[#This Row],[pledged]]/Table1[[#This Row],[backers_count]]</f>
        <v>120.30882352941177</v>
      </c>
      <c r="Q2618" s="4" t="str">
        <f>MID(Table1[[#This Row],[Category and Sub-Category]],SEARCH("/", N2618) +1, 20)</f>
        <v>space exploration</v>
      </c>
      <c r="R2618" s="4" t="str">
        <f t="shared" si="80"/>
        <v>technology</v>
      </c>
      <c r="S2618" s="14">
        <f>Table1[[#This Row],[Date Ended Conversion]]+Table1[[#This Row],[Date Ended Conversion]]</f>
        <v>84483.98909722222</v>
      </c>
      <c r="T2618" s="14">
        <f t="shared" si="81"/>
        <v>42241.99454861111</v>
      </c>
    </row>
    <row r="2619" spans="1:20" ht="72" hidden="1" x14ac:dyDescent="0.6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>(Table1[[#This Row],[pledged]]/Table1[[#This Row],[goal]])*100</f>
        <v>877.6</v>
      </c>
      <c r="P2619" s="9">
        <f>Table1[[#This Row],[pledged]]/Table1[[#This Row],[backers_count]]</f>
        <v>27.59748427672956</v>
      </c>
      <c r="Q2619" s="4" t="str">
        <f>MID(Table1[[#This Row],[Category and Sub-Category]],SEARCH("/", N2619) +1, 20)</f>
        <v>space exploration</v>
      </c>
      <c r="R2619" s="4" t="str">
        <f t="shared" si="80"/>
        <v>technology</v>
      </c>
      <c r="S2619" s="14">
        <f>Table1[[#This Row],[Date Ended Conversion]]+Table1[[#This Row],[Date Ended Conversion]]</f>
        <v>83865.748865740738</v>
      </c>
      <c r="T2619" s="14">
        <f t="shared" si="81"/>
        <v>41932.874432870369</v>
      </c>
    </row>
    <row r="2620" spans="1:20" ht="54" hidden="1" x14ac:dyDescent="0.6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>(Table1[[#This Row],[pledged]]/Table1[[#This Row],[goal]])*100</f>
        <v>105.38666666666667</v>
      </c>
      <c r="P2620" s="9">
        <f>Table1[[#This Row],[pledged]]/Table1[[#This Row],[backers_count]]</f>
        <v>205.2987012987013</v>
      </c>
      <c r="Q2620" s="4" t="str">
        <f>MID(Table1[[#This Row],[Category and Sub-Category]],SEARCH("/", N2620) +1, 20)</f>
        <v>space exploration</v>
      </c>
      <c r="R2620" s="4" t="str">
        <f t="shared" si="80"/>
        <v>technology</v>
      </c>
      <c r="S2620" s="14">
        <f>Table1[[#This Row],[Date Ended Conversion]]+Table1[[#This Row],[Date Ended Conversion]]</f>
        <v>84679.668078703704</v>
      </c>
      <c r="T2620" s="14">
        <f t="shared" si="81"/>
        <v>42339.834039351852</v>
      </c>
    </row>
    <row r="2621" spans="1:20" ht="72" hidden="1" x14ac:dyDescent="0.6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>(Table1[[#This Row],[pledged]]/Table1[[#This Row],[goal]])*100</f>
        <v>188.39999999999998</v>
      </c>
      <c r="P2621" s="9">
        <f>Table1[[#This Row],[pledged]]/Table1[[#This Row],[backers_count]]</f>
        <v>35.547169811320757</v>
      </c>
      <c r="Q2621" s="4" t="str">
        <f>MID(Table1[[#This Row],[Category and Sub-Category]],SEARCH("/", N2621) +1, 20)</f>
        <v>space exploration</v>
      </c>
      <c r="R2621" s="4" t="str">
        <f t="shared" si="80"/>
        <v>technology</v>
      </c>
      <c r="S2621" s="14">
        <f>Table1[[#This Row],[Date Ended Conversion]]+Table1[[#This Row],[Date Ended Conversion]]</f>
        <v>84600.916666666657</v>
      </c>
      <c r="T2621" s="14">
        <f t="shared" si="81"/>
        <v>42300.458333333328</v>
      </c>
    </row>
    <row r="2622" spans="1:20" ht="72" hidden="1" x14ac:dyDescent="0.6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>(Table1[[#This Row],[pledged]]/Table1[[#This Row],[goal]])*100</f>
        <v>143.65230769230772</v>
      </c>
      <c r="P2622" s="9">
        <f>Table1[[#This Row],[pledged]]/Table1[[#This Row],[backers_count]]</f>
        <v>74.639488409272587</v>
      </c>
      <c r="Q2622" s="4" t="str">
        <f>MID(Table1[[#This Row],[Category and Sub-Category]],SEARCH("/", N2622) +1, 20)</f>
        <v>space exploration</v>
      </c>
      <c r="R2622" s="4" t="str">
        <f t="shared" si="80"/>
        <v>technology</v>
      </c>
      <c r="S2622" s="14">
        <f>Table1[[#This Row],[Date Ended Conversion]]+Table1[[#This Row],[Date Ended Conversion]]</f>
        <v>84576.083333333343</v>
      </c>
      <c r="T2622" s="14">
        <f t="shared" si="81"/>
        <v>42288.041666666672</v>
      </c>
    </row>
    <row r="2623" spans="1:20" ht="72" hidden="1" x14ac:dyDescent="0.6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>(Table1[[#This Row],[pledged]]/Table1[[#This Row],[goal]])*100</f>
        <v>145.88</v>
      </c>
      <c r="P2623" s="9">
        <f>Table1[[#This Row],[pledged]]/Table1[[#This Row],[backers_count]]</f>
        <v>47.058064516129029</v>
      </c>
      <c r="Q2623" s="4" t="str">
        <f>MID(Table1[[#This Row],[Category and Sub-Category]],SEARCH("/", N2623) +1, 20)</f>
        <v>space exploration</v>
      </c>
      <c r="R2623" s="4" t="str">
        <f t="shared" si="80"/>
        <v>technology</v>
      </c>
      <c r="S2623" s="14">
        <f>Table1[[#This Row],[Date Ended Conversion]]+Table1[[#This Row],[Date Ended Conversion]]</f>
        <v>84291.49509259258</v>
      </c>
      <c r="T2623" s="14">
        <f t="shared" si="81"/>
        <v>42145.74754629629</v>
      </c>
    </row>
    <row r="2624" spans="1:20" ht="72" hidden="1" x14ac:dyDescent="0.6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>(Table1[[#This Row],[pledged]]/Table1[[#This Row],[goal]])*100</f>
        <v>131.184</v>
      </c>
      <c r="P2624" s="9">
        <f>Table1[[#This Row],[pledged]]/Table1[[#This Row],[backers_count]]</f>
        <v>26.591351351351353</v>
      </c>
      <c r="Q2624" s="4" t="str">
        <f>MID(Table1[[#This Row],[Category and Sub-Category]],SEARCH("/", N2624) +1, 20)</f>
        <v>space exploration</v>
      </c>
      <c r="R2624" s="4" t="str">
        <f t="shared" si="80"/>
        <v>technology</v>
      </c>
      <c r="S2624" s="14">
        <f>Table1[[#This Row],[Date Ended Conversion]]+Table1[[#This Row],[Date Ended Conversion]]</f>
        <v>85469.486481481479</v>
      </c>
      <c r="T2624" s="14">
        <f t="shared" si="81"/>
        <v>42734.74324074074</v>
      </c>
    </row>
    <row r="2625" spans="1:20" ht="72" hidden="1" x14ac:dyDescent="0.6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>(Table1[[#This Row],[pledged]]/Table1[[#This Row],[goal]])*100</f>
        <v>113.99999999999999</v>
      </c>
      <c r="P2625" s="9">
        <f>Table1[[#This Row],[pledged]]/Table1[[#This Row],[backers_count]]</f>
        <v>36.774193548387096</v>
      </c>
      <c r="Q2625" s="4" t="str">
        <f>MID(Table1[[#This Row],[Category and Sub-Category]],SEARCH("/", N2625) +1, 20)</f>
        <v>space exploration</v>
      </c>
      <c r="R2625" s="4" t="str">
        <f t="shared" si="80"/>
        <v>technology</v>
      </c>
      <c r="S2625" s="14">
        <f>Table1[[#This Row],[Date Ended Conversion]]+Table1[[#This Row],[Date Ended Conversion]]</f>
        <v>85412.513101851859</v>
      </c>
      <c r="T2625" s="14">
        <f t="shared" si="81"/>
        <v>42706.256550925929</v>
      </c>
    </row>
    <row r="2626" spans="1:20" ht="72" hidden="1" x14ac:dyDescent="0.6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>(Table1[[#This Row],[pledged]]/Table1[[#This Row],[goal]])*100</f>
        <v>1379.4206249999997</v>
      </c>
      <c r="P2626" s="9">
        <f>Table1[[#This Row],[pledged]]/Table1[[#This Row],[backers_count]]</f>
        <v>31.820544982698959</v>
      </c>
      <c r="Q2626" s="4" t="str">
        <f>MID(Table1[[#This Row],[Category and Sub-Category]],SEARCH("/", N2626) +1, 20)</f>
        <v>space exploration</v>
      </c>
      <c r="R2626" s="4" t="str">
        <f t="shared" ref="R2626:R2689" si="82">LEFT(N2626,FIND("/",N2626,1)-1)</f>
        <v>technology</v>
      </c>
      <c r="S2626" s="14">
        <f>Table1[[#This Row],[Date Ended Conversion]]+Table1[[#This Row],[Date Ended Conversion]]</f>
        <v>82330.84310185186</v>
      </c>
      <c r="T2626" s="14">
        <f t="shared" ref="T2626:T2689" si="83">(((I2626/60)/60)/24)+DATE(1970,1,1)</f>
        <v>41165.42155092593</v>
      </c>
    </row>
    <row r="2627" spans="1:20" ht="72" hidden="1" x14ac:dyDescent="0.6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>(Table1[[#This Row],[pledged]]/Table1[[#This Row],[goal]])*100</f>
        <v>956</v>
      </c>
      <c r="P2627" s="9">
        <f>Table1[[#This Row],[pledged]]/Table1[[#This Row],[backers_count]]</f>
        <v>27.576923076923077</v>
      </c>
      <c r="Q2627" s="4" t="str">
        <f>MID(Table1[[#This Row],[Category and Sub-Category]],SEARCH("/", N2627) +1, 20)</f>
        <v>space exploration</v>
      </c>
      <c r="R2627" s="4" t="str">
        <f t="shared" si="82"/>
        <v>technology</v>
      </c>
      <c r="S2627" s="14">
        <f>Table1[[#This Row],[Date Ended Conversion]]+Table1[[#This Row],[Date Ended Conversion]]</f>
        <v>85367.703888888878</v>
      </c>
      <c r="T2627" s="14">
        <f t="shared" si="83"/>
        <v>42683.851944444439</v>
      </c>
    </row>
    <row r="2628" spans="1:20" ht="72" hidden="1" x14ac:dyDescent="0.6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>(Table1[[#This Row],[pledged]]/Table1[[#This Row],[goal]])*100</f>
        <v>112.00000000000001</v>
      </c>
      <c r="P2628" s="9">
        <f>Table1[[#This Row],[pledged]]/Table1[[#This Row],[backers_count]]</f>
        <v>56</v>
      </c>
      <c r="Q2628" s="4" t="str">
        <f>MID(Table1[[#This Row],[Category and Sub-Category]],SEARCH("/", N2628) +1, 20)</f>
        <v>space exploration</v>
      </c>
      <c r="R2628" s="4" t="str">
        <f t="shared" si="82"/>
        <v>technology</v>
      </c>
      <c r="S2628" s="14">
        <f>Table1[[#This Row],[Date Ended Conversion]]+Table1[[#This Row],[Date Ended Conversion]]</f>
        <v>84317.256226851852</v>
      </c>
      <c r="T2628" s="14">
        <f t="shared" si="83"/>
        <v>42158.628113425926</v>
      </c>
    </row>
    <row r="2629" spans="1:20" ht="72" hidden="1" x14ac:dyDescent="0.6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>(Table1[[#This Row],[pledged]]/Table1[[#This Row],[goal]])*100</f>
        <v>646.66666666666663</v>
      </c>
      <c r="P2629" s="9">
        <f>Table1[[#This Row],[pledged]]/Table1[[#This Row],[backers_count]]</f>
        <v>21.555555555555557</v>
      </c>
      <c r="Q2629" s="4" t="str">
        <f>MID(Table1[[#This Row],[Category and Sub-Category]],SEARCH("/", N2629) +1, 20)</f>
        <v>space exploration</v>
      </c>
      <c r="R2629" s="4" t="str">
        <f t="shared" si="82"/>
        <v>technology</v>
      </c>
      <c r="S2629" s="14">
        <f>Table1[[#This Row],[Date Ended Conversion]]+Table1[[#This Row],[Date Ended Conversion]]</f>
        <v>84669.742152777791</v>
      </c>
      <c r="T2629" s="14">
        <f t="shared" si="83"/>
        <v>42334.871076388896</v>
      </c>
    </row>
    <row r="2630" spans="1:20" ht="54" hidden="1" x14ac:dyDescent="0.6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>(Table1[[#This Row],[pledged]]/Table1[[#This Row],[goal]])*100</f>
        <v>110.36948748510132</v>
      </c>
      <c r="P2630" s="9">
        <f>Table1[[#This Row],[pledged]]/Table1[[#This Row],[backers_count]]</f>
        <v>44.095238095238095</v>
      </c>
      <c r="Q2630" s="4" t="str">
        <f>MID(Table1[[#This Row],[Category and Sub-Category]],SEARCH("/", N2630) +1, 20)</f>
        <v>space exploration</v>
      </c>
      <c r="R2630" s="4" t="str">
        <f t="shared" si="82"/>
        <v>technology</v>
      </c>
      <c r="S2630" s="14">
        <f>Table1[[#This Row],[Date Ended Conversion]]+Table1[[#This Row],[Date Ended Conversion]]</f>
        <v>83947.932106481487</v>
      </c>
      <c r="T2630" s="14">
        <f t="shared" si="83"/>
        <v>41973.966053240743</v>
      </c>
    </row>
    <row r="2631" spans="1:20" ht="54" hidden="1" x14ac:dyDescent="0.6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>(Table1[[#This Row],[pledged]]/Table1[[#This Row],[goal]])*100</f>
        <v>127.74000000000001</v>
      </c>
      <c r="P2631" s="9">
        <f>Table1[[#This Row],[pledged]]/Table1[[#This Row],[backers_count]]</f>
        <v>63.87</v>
      </c>
      <c r="Q2631" s="4" t="str">
        <f>MID(Table1[[#This Row],[Category and Sub-Category]],SEARCH("/", N2631) +1, 20)</f>
        <v>space exploration</v>
      </c>
      <c r="R2631" s="4" t="str">
        <f t="shared" si="82"/>
        <v>technology</v>
      </c>
      <c r="S2631" s="14">
        <f>Table1[[#This Row],[Date Ended Conversion]]+Table1[[#This Row],[Date Ended Conversion]]</f>
        <v>84277.076898148138</v>
      </c>
      <c r="T2631" s="14">
        <f t="shared" si="83"/>
        <v>42138.538449074069</v>
      </c>
    </row>
    <row r="2632" spans="1:20" ht="72" hidden="1" x14ac:dyDescent="0.6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>(Table1[[#This Row],[pledged]]/Table1[[#This Row],[goal]])*100</f>
        <v>157.9</v>
      </c>
      <c r="P2632" s="9">
        <f>Table1[[#This Row],[pledged]]/Table1[[#This Row],[backers_count]]</f>
        <v>38.987654320987652</v>
      </c>
      <c r="Q2632" s="4" t="str">
        <f>MID(Table1[[#This Row],[Category and Sub-Category]],SEARCH("/", N2632) +1, 20)</f>
        <v>space exploration</v>
      </c>
      <c r="R2632" s="4" t="str">
        <f t="shared" si="82"/>
        <v>technology</v>
      </c>
      <c r="S2632" s="14">
        <f>Table1[[#This Row],[Date Ended Conversion]]+Table1[[#This Row],[Date Ended Conversion]]</f>
        <v>85102.833333333343</v>
      </c>
      <c r="T2632" s="14">
        <f t="shared" si="83"/>
        <v>42551.416666666672</v>
      </c>
    </row>
    <row r="2633" spans="1:20" ht="54" hidden="1" x14ac:dyDescent="0.6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>(Table1[[#This Row],[pledged]]/Table1[[#This Row],[goal]])*100</f>
        <v>114.66525000000001</v>
      </c>
      <c r="P2633" s="9">
        <f>Table1[[#This Row],[pledged]]/Table1[[#This Row],[backers_count]]</f>
        <v>80.185489510489504</v>
      </c>
      <c r="Q2633" s="4" t="str">
        <f>MID(Table1[[#This Row],[Category and Sub-Category]],SEARCH("/", N2633) +1, 20)</f>
        <v>space exploration</v>
      </c>
      <c r="R2633" s="4" t="str">
        <f t="shared" si="82"/>
        <v>technology</v>
      </c>
      <c r="S2633" s="14">
        <f>Table1[[#This Row],[Date Ended Conversion]]+Table1[[#This Row],[Date Ended Conversion]]</f>
        <v>84492.338587962964</v>
      </c>
      <c r="T2633" s="14">
        <f t="shared" si="83"/>
        <v>42246.169293981482</v>
      </c>
    </row>
    <row r="2634" spans="1:20" ht="54" hidden="1" x14ac:dyDescent="0.6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>(Table1[[#This Row],[pledged]]/Table1[[#This Row],[goal]])*100</f>
        <v>137.00934579439252</v>
      </c>
      <c r="P2634" s="9">
        <f>Table1[[#This Row],[pledged]]/Table1[[#This Row],[backers_count]]</f>
        <v>34.904761904761905</v>
      </c>
      <c r="Q2634" s="4" t="str">
        <f>MID(Table1[[#This Row],[Category and Sub-Category]],SEARCH("/", N2634) +1, 20)</f>
        <v>space exploration</v>
      </c>
      <c r="R2634" s="4" t="str">
        <f t="shared" si="82"/>
        <v>technology</v>
      </c>
      <c r="S2634" s="14">
        <f>Table1[[#This Row],[Date Ended Conversion]]+Table1[[#This Row],[Date Ended Conversion]]</f>
        <v>85038.123587962968</v>
      </c>
      <c r="T2634" s="14">
        <f t="shared" si="83"/>
        <v>42519.061793981484</v>
      </c>
    </row>
    <row r="2635" spans="1:20" ht="72" hidden="1" x14ac:dyDescent="0.6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>(Table1[[#This Row],[pledged]]/Table1[[#This Row],[goal]])*100</f>
        <v>354.62</v>
      </c>
      <c r="P2635" s="9">
        <f>Table1[[#This Row],[pledged]]/Table1[[#This Row],[backers_count]]</f>
        <v>89.100502512562812</v>
      </c>
      <c r="Q2635" s="4" t="str">
        <f>MID(Table1[[#This Row],[Category and Sub-Category]],SEARCH("/", N2635) +1, 20)</f>
        <v>space exploration</v>
      </c>
      <c r="R2635" s="4" t="str">
        <f t="shared" si="82"/>
        <v>technology</v>
      </c>
      <c r="S2635" s="14">
        <f>Table1[[#This Row],[Date Ended Conversion]]+Table1[[#This Row],[Date Ended Conversion]]</f>
        <v>83395.916666666672</v>
      </c>
      <c r="T2635" s="14">
        <f t="shared" si="83"/>
        <v>41697.958333333336</v>
      </c>
    </row>
    <row r="2636" spans="1:20" ht="72" hidden="1" x14ac:dyDescent="0.6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>(Table1[[#This Row],[pledged]]/Table1[[#This Row],[goal]])*100</f>
        <v>106.02150537634409</v>
      </c>
      <c r="P2636" s="9">
        <f>Table1[[#This Row],[pledged]]/Table1[[#This Row],[backers_count]]</f>
        <v>39.44</v>
      </c>
      <c r="Q2636" s="4" t="str">
        <f>MID(Table1[[#This Row],[Category and Sub-Category]],SEARCH("/", N2636) +1, 20)</f>
        <v>space exploration</v>
      </c>
      <c r="R2636" s="4" t="str">
        <f t="shared" si="82"/>
        <v>technology</v>
      </c>
      <c r="S2636" s="14">
        <f>Table1[[#This Row],[Date Ended Conversion]]+Table1[[#This Row],[Date Ended Conversion]]</f>
        <v>85285.312986111123</v>
      </c>
      <c r="T2636" s="14">
        <f t="shared" si="83"/>
        <v>42642.656493055561</v>
      </c>
    </row>
    <row r="2637" spans="1:20" ht="72" hidden="1" x14ac:dyDescent="0.6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>(Table1[[#This Row],[pledged]]/Table1[[#This Row],[goal]])*100</f>
        <v>100</v>
      </c>
      <c r="P2637" s="9">
        <f>Table1[[#This Row],[pledged]]/Table1[[#This Row],[backers_count]]</f>
        <v>136.9047619047619</v>
      </c>
      <c r="Q2637" s="4" t="str">
        <f>MID(Table1[[#This Row],[Category and Sub-Category]],SEARCH("/", N2637) +1, 20)</f>
        <v>space exploration</v>
      </c>
      <c r="R2637" s="4" t="str">
        <f t="shared" si="82"/>
        <v>technology</v>
      </c>
      <c r="S2637" s="14">
        <f>Table1[[#This Row],[Date Ended Conversion]]+Table1[[#This Row],[Date Ended Conversion]]</f>
        <v>84145.818541666667</v>
      </c>
      <c r="T2637" s="14">
        <f t="shared" si="83"/>
        <v>42072.909270833334</v>
      </c>
    </row>
    <row r="2638" spans="1:20" ht="72" hidden="1" x14ac:dyDescent="0.6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>(Table1[[#This Row],[pledged]]/Table1[[#This Row],[goal]])*100</f>
        <v>187.3</v>
      </c>
      <c r="P2638" s="9">
        <f>Table1[[#This Row],[pledged]]/Table1[[#This Row],[backers_count]]</f>
        <v>37.46</v>
      </c>
      <c r="Q2638" s="4" t="str">
        <f>MID(Table1[[#This Row],[Category and Sub-Category]],SEARCH("/", N2638) +1, 20)</f>
        <v>space exploration</v>
      </c>
      <c r="R2638" s="4" t="str">
        <f t="shared" si="82"/>
        <v>technology</v>
      </c>
      <c r="S2638" s="14">
        <f>Table1[[#This Row],[Date Ended Conversion]]+Table1[[#This Row],[Date Ended Conversion]]</f>
        <v>85318.083333333343</v>
      </c>
      <c r="T2638" s="14">
        <f t="shared" si="83"/>
        <v>42659.041666666672</v>
      </c>
    </row>
    <row r="2639" spans="1:20" ht="54" hidden="1" x14ac:dyDescent="0.6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>(Table1[[#This Row],[pledged]]/Table1[[#This Row],[goal]])*100</f>
        <v>166.2</v>
      </c>
      <c r="P2639" s="9">
        <f>Table1[[#This Row],[pledged]]/Table1[[#This Row],[backers_count]]</f>
        <v>31.96153846153846</v>
      </c>
      <c r="Q2639" s="4" t="str">
        <f>MID(Table1[[#This Row],[Category and Sub-Category]],SEARCH("/", N2639) +1, 20)</f>
        <v>space exploration</v>
      </c>
      <c r="R2639" s="4" t="str">
        <f t="shared" si="82"/>
        <v>technology</v>
      </c>
      <c r="S2639" s="14">
        <f>Table1[[#This Row],[Date Ended Conversion]]+Table1[[#This Row],[Date Ended Conversion]]</f>
        <v>85311.098958333343</v>
      </c>
      <c r="T2639" s="14">
        <f t="shared" si="83"/>
        <v>42655.549479166672</v>
      </c>
    </row>
    <row r="2640" spans="1:20" ht="72" hidden="1" x14ac:dyDescent="0.6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>(Table1[[#This Row],[pledged]]/Table1[[#This Row],[goal]])*100</f>
        <v>101.72910662824208</v>
      </c>
      <c r="P2640" s="9">
        <f>Table1[[#This Row],[pledged]]/Table1[[#This Row],[backers_count]]</f>
        <v>25.214285714285715</v>
      </c>
      <c r="Q2640" s="4" t="str">
        <f>MID(Table1[[#This Row],[Category and Sub-Category]],SEARCH("/", N2640) +1, 20)</f>
        <v>space exploration</v>
      </c>
      <c r="R2640" s="4" t="str">
        <f t="shared" si="82"/>
        <v>technology</v>
      </c>
      <c r="S2640" s="14">
        <f>Table1[[#This Row],[Date Ended Conversion]]+Table1[[#This Row],[Date Ended Conversion]]</f>
        <v>84039.826273148152</v>
      </c>
      <c r="T2640" s="14">
        <f t="shared" si="83"/>
        <v>42019.913136574076</v>
      </c>
    </row>
    <row r="2641" spans="1:20" ht="72" hidden="1" x14ac:dyDescent="0.6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>(Table1[[#This Row],[pledged]]/Table1[[#This Row],[goal]])*100</f>
        <v>164</v>
      </c>
      <c r="P2641" s="9">
        <f>Table1[[#This Row],[pledged]]/Table1[[#This Row],[backers_count]]</f>
        <v>10.040816326530612</v>
      </c>
      <c r="Q2641" s="4" t="str">
        <f>MID(Table1[[#This Row],[Category and Sub-Category]],SEARCH("/", N2641) +1, 20)</f>
        <v>space exploration</v>
      </c>
      <c r="R2641" s="4" t="str">
        <f t="shared" si="82"/>
        <v>technology</v>
      </c>
      <c r="S2641" s="14">
        <f>Table1[[#This Row],[Date Ended Conversion]]+Table1[[#This Row],[Date Ended Conversion]]</f>
        <v>84109.73027777778</v>
      </c>
      <c r="T2641" s="14">
        <f t="shared" si="83"/>
        <v>42054.86513888889</v>
      </c>
    </row>
    <row r="2642" spans="1:20" ht="90" hidden="1" x14ac:dyDescent="0.6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>(Table1[[#This Row],[pledged]]/Table1[[#This Row],[goal]])*100</f>
        <v>105.66666666666666</v>
      </c>
      <c r="P2642" s="9">
        <f>Table1[[#This Row],[pledged]]/Table1[[#This Row],[backers_count]]</f>
        <v>45.94202898550725</v>
      </c>
      <c r="Q2642" s="4" t="str">
        <f>MID(Table1[[#This Row],[Category and Sub-Category]],SEARCH("/", N2642) +1, 20)</f>
        <v>space exploration</v>
      </c>
      <c r="R2642" s="4" t="str">
        <f t="shared" si="82"/>
        <v>technology</v>
      </c>
      <c r="S2642" s="14">
        <f>Table1[[#This Row],[Date Ended Conversion]]+Table1[[#This Row],[Date Ended Conversion]]</f>
        <v>84326.321157407408</v>
      </c>
      <c r="T2642" s="14">
        <f t="shared" si="83"/>
        <v>42163.160578703704</v>
      </c>
    </row>
    <row r="2643" spans="1:20" ht="54" hidden="1" x14ac:dyDescent="0.6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>(Table1[[#This Row],[pledged]]/Table1[[#This Row],[goal]])*100</f>
        <v>1</v>
      </c>
      <c r="P2643" s="9">
        <f>Table1[[#This Row],[pledged]]/Table1[[#This Row],[backers_count]]</f>
        <v>15</v>
      </c>
      <c r="Q2643" s="4" t="str">
        <f>MID(Table1[[#This Row],[Category and Sub-Category]],SEARCH("/", N2643) +1, 20)</f>
        <v>space exploration</v>
      </c>
      <c r="R2643" s="4" t="str">
        <f t="shared" si="82"/>
        <v>technology</v>
      </c>
      <c r="S2643" s="14">
        <f>Table1[[#This Row],[Date Ended Conversion]]+Table1[[#This Row],[Date Ended Conversion]]</f>
        <v>83795.679166666669</v>
      </c>
      <c r="T2643" s="14">
        <f t="shared" si="83"/>
        <v>41897.839583333334</v>
      </c>
    </row>
    <row r="2644" spans="1:20" ht="90" hidden="1" x14ac:dyDescent="0.6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>(Table1[[#This Row],[pledged]]/Table1[[#This Row],[goal]])*100</f>
        <v>0</v>
      </c>
      <c r="P2644" s="9" t="e">
        <f>Table1[[#This Row],[pledged]]/Table1[[#This Row],[backers_count]]</f>
        <v>#DIV/0!</v>
      </c>
      <c r="Q2644" s="4" t="str">
        <f>MID(Table1[[#This Row],[Category and Sub-Category]],SEARCH("/", N2644) +1, 20)</f>
        <v>space exploration</v>
      </c>
      <c r="R2644" s="4" t="str">
        <f t="shared" si="82"/>
        <v>technology</v>
      </c>
      <c r="S2644" s="14">
        <f>Table1[[#This Row],[Date Ended Conversion]]+Table1[[#This Row],[Date Ended Conversion]]</f>
        <v>85132.579166666663</v>
      </c>
      <c r="T2644" s="14">
        <f t="shared" si="83"/>
        <v>42566.289583333331</v>
      </c>
    </row>
    <row r="2645" spans="1:20" ht="72" hidden="1" x14ac:dyDescent="0.6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>(Table1[[#This Row],[pledged]]/Table1[[#This Row],[goal]])*100</f>
        <v>33.559730999999999</v>
      </c>
      <c r="P2645" s="9">
        <f>Table1[[#This Row],[pledged]]/Table1[[#This Row],[backers_count]]</f>
        <v>223.58248500999335</v>
      </c>
      <c r="Q2645" s="4" t="str">
        <f>MID(Table1[[#This Row],[Category and Sub-Category]],SEARCH("/", N2645) +1, 20)</f>
        <v>space exploration</v>
      </c>
      <c r="R2645" s="4" t="str">
        <f t="shared" si="82"/>
        <v>technology</v>
      </c>
      <c r="S2645" s="14">
        <f>Table1[[#This Row],[Date Ended Conversion]]+Table1[[#This Row],[Date Ended Conversion]]</f>
        <v>85450.665277777778</v>
      </c>
      <c r="T2645" s="14">
        <f t="shared" si="83"/>
        <v>42725.332638888889</v>
      </c>
    </row>
    <row r="2646" spans="1:20" ht="72" hidden="1" x14ac:dyDescent="0.6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>(Table1[[#This Row],[pledged]]/Table1[[#This Row],[goal]])*100</f>
        <v>2.0529999999999999</v>
      </c>
      <c r="P2646" s="9">
        <f>Table1[[#This Row],[pledged]]/Table1[[#This Row],[backers_count]]</f>
        <v>39.480769230769234</v>
      </c>
      <c r="Q2646" s="4" t="str">
        <f>MID(Table1[[#This Row],[Category and Sub-Category]],SEARCH("/", N2646) +1, 20)</f>
        <v>space exploration</v>
      </c>
      <c r="R2646" s="4" t="str">
        <f t="shared" si="82"/>
        <v>technology</v>
      </c>
      <c r="S2646" s="14">
        <f>Table1[[#This Row],[Date Ended Conversion]]+Table1[[#This Row],[Date Ended Conversion]]</f>
        <v>85609.584143518528</v>
      </c>
      <c r="T2646" s="14">
        <f t="shared" si="83"/>
        <v>42804.792071759264</v>
      </c>
    </row>
    <row r="2647" spans="1:20" ht="72" hidden="1" x14ac:dyDescent="0.6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>(Table1[[#This Row],[pledged]]/Table1[[#This Row],[goal]])*100</f>
        <v>10.5</v>
      </c>
      <c r="P2647" s="9">
        <f>Table1[[#This Row],[pledged]]/Table1[[#This Row],[backers_count]]</f>
        <v>91.304347826086953</v>
      </c>
      <c r="Q2647" s="4" t="str">
        <f>MID(Table1[[#This Row],[Category and Sub-Category]],SEARCH("/", N2647) +1, 20)</f>
        <v>space exploration</v>
      </c>
      <c r="R2647" s="4" t="str">
        <f t="shared" si="82"/>
        <v>technology</v>
      </c>
      <c r="S2647" s="14">
        <f>Table1[[#This Row],[Date Ended Conversion]]+Table1[[#This Row],[Date Ended Conversion]]</f>
        <v>83903.768587962957</v>
      </c>
      <c r="T2647" s="14">
        <f t="shared" si="83"/>
        <v>41951.884293981479</v>
      </c>
    </row>
    <row r="2648" spans="1:20" ht="72" hidden="1" x14ac:dyDescent="0.6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>(Table1[[#This Row],[pledged]]/Table1[[#This Row],[goal]])*100</f>
        <v>8.4172840000000004</v>
      </c>
      <c r="P2648" s="9">
        <f>Table1[[#This Row],[pledged]]/Table1[[#This Row],[backers_count]]</f>
        <v>78.666205607476627</v>
      </c>
      <c r="Q2648" s="4" t="str">
        <f>MID(Table1[[#This Row],[Category and Sub-Category]],SEARCH("/", N2648) +1, 20)</f>
        <v>space exploration</v>
      </c>
      <c r="R2648" s="4" t="str">
        <f t="shared" si="82"/>
        <v>technology</v>
      </c>
      <c r="S2648" s="14">
        <f>Table1[[#This Row],[Date Ended Conversion]]+Table1[[#This Row],[Date Ended Conversion]]</f>
        <v>84512.626597222232</v>
      </c>
      <c r="T2648" s="14">
        <f t="shared" si="83"/>
        <v>42256.313298611116</v>
      </c>
    </row>
    <row r="2649" spans="1:20" ht="72" hidden="1" x14ac:dyDescent="0.6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>(Table1[[#This Row],[pledged]]/Table1[[#This Row],[goal]])*100</f>
        <v>1.44</v>
      </c>
      <c r="P2649" s="9">
        <f>Table1[[#This Row],[pledged]]/Table1[[#This Row],[backers_count]]</f>
        <v>12</v>
      </c>
      <c r="Q2649" s="4" t="str">
        <f>MID(Table1[[#This Row],[Category and Sub-Category]],SEARCH("/", N2649) +1, 20)</f>
        <v>space exploration</v>
      </c>
      <c r="R2649" s="4" t="str">
        <f t="shared" si="82"/>
        <v>technology</v>
      </c>
      <c r="S2649" s="14">
        <f>Table1[[#This Row],[Date Ended Conversion]]+Table1[[#This Row],[Date Ended Conversion]]</f>
        <v>84460.523587962962</v>
      </c>
      <c r="T2649" s="14">
        <f t="shared" si="83"/>
        <v>42230.261793981481</v>
      </c>
    </row>
    <row r="2650" spans="1:20" ht="72" hidden="1" x14ac:dyDescent="0.6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>(Table1[[#This Row],[pledged]]/Table1[[#This Row],[goal]])*100</f>
        <v>0.88333333333333341</v>
      </c>
      <c r="P2650" s="9">
        <f>Table1[[#This Row],[pledged]]/Table1[[#This Row],[backers_count]]</f>
        <v>17.666666666666668</v>
      </c>
      <c r="Q2650" s="4" t="str">
        <f>MID(Table1[[#This Row],[Category and Sub-Category]],SEARCH("/", N2650) +1, 20)</f>
        <v>space exploration</v>
      </c>
      <c r="R2650" s="4" t="str">
        <f t="shared" si="82"/>
        <v>technology</v>
      </c>
      <c r="S2650" s="14">
        <f>Table1[[#This Row],[Date Ended Conversion]]+Table1[[#This Row],[Date Ended Conversion]]</f>
        <v>84877.429629629623</v>
      </c>
      <c r="T2650" s="14">
        <f t="shared" si="83"/>
        <v>42438.714814814812</v>
      </c>
    </row>
    <row r="2651" spans="1:20" ht="36" hidden="1" x14ac:dyDescent="0.6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>(Table1[[#This Row],[pledged]]/Table1[[#This Row],[goal]])*100</f>
        <v>9.920000000000001E-2</v>
      </c>
      <c r="P2651" s="9">
        <f>Table1[[#This Row],[pledged]]/Table1[[#This Row],[backers_count]]</f>
        <v>41.333333333333336</v>
      </c>
      <c r="Q2651" s="4" t="str">
        <f>MID(Table1[[#This Row],[Category and Sub-Category]],SEARCH("/", N2651) +1, 20)</f>
        <v>space exploration</v>
      </c>
      <c r="R2651" s="4" t="str">
        <f t="shared" si="82"/>
        <v>technology</v>
      </c>
      <c r="S2651" s="14">
        <f>Table1[[#This Row],[Date Ended Conversion]]+Table1[[#This Row],[Date Ended Conversion]]</f>
        <v>84803.99400462964</v>
      </c>
      <c r="T2651" s="14">
        <f t="shared" si="83"/>
        <v>42401.99700231482</v>
      </c>
    </row>
    <row r="2652" spans="1:20" ht="72" hidden="1" x14ac:dyDescent="0.6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>(Table1[[#This Row],[pledged]]/Table1[[#This Row],[goal]])*100</f>
        <v>0.59666666666666668</v>
      </c>
      <c r="P2652" s="9">
        <f>Table1[[#This Row],[pledged]]/Table1[[#This Row],[backers_count]]</f>
        <v>71.599999999999994</v>
      </c>
      <c r="Q2652" s="4" t="str">
        <f>MID(Table1[[#This Row],[Category and Sub-Category]],SEARCH("/", N2652) +1, 20)</f>
        <v>space exploration</v>
      </c>
      <c r="R2652" s="4" t="str">
        <f t="shared" si="82"/>
        <v>technology</v>
      </c>
      <c r="S2652" s="14">
        <f>Table1[[#This Row],[Date Ended Conversion]]+Table1[[#This Row],[Date Ended Conversion]]</f>
        <v>85451.248680555553</v>
      </c>
      <c r="T2652" s="14">
        <f t="shared" si="83"/>
        <v>42725.624340277776</v>
      </c>
    </row>
    <row r="2653" spans="1:20" ht="72" hidden="1" x14ac:dyDescent="0.6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>(Table1[[#This Row],[pledged]]/Table1[[#This Row],[goal]])*100</f>
        <v>1.8689285714285715</v>
      </c>
      <c r="P2653" s="9">
        <f>Table1[[#This Row],[pledged]]/Table1[[#This Row],[backers_count]]</f>
        <v>307.8235294117647</v>
      </c>
      <c r="Q2653" s="4" t="str">
        <f>MID(Table1[[#This Row],[Category and Sub-Category]],SEARCH("/", N2653) +1, 20)</f>
        <v>space exploration</v>
      </c>
      <c r="R2653" s="4" t="str">
        <f t="shared" si="82"/>
        <v>technology</v>
      </c>
      <c r="S2653" s="14">
        <f>Table1[[#This Row],[Date Ended Conversion]]+Table1[[#This Row],[Date Ended Conversion]]</f>
        <v>84711.611319444433</v>
      </c>
      <c r="T2653" s="14">
        <f t="shared" si="83"/>
        <v>42355.805659722217</v>
      </c>
    </row>
    <row r="2654" spans="1:20" ht="72" hidden="1" x14ac:dyDescent="0.6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>(Table1[[#This Row],[pledged]]/Table1[[#This Row],[goal]])*100</f>
        <v>0.88500000000000001</v>
      </c>
      <c r="P2654" s="9">
        <f>Table1[[#This Row],[pledged]]/Table1[[#This Row],[backers_count]]</f>
        <v>80.454545454545453</v>
      </c>
      <c r="Q2654" s="4" t="str">
        <f>MID(Table1[[#This Row],[Category and Sub-Category]],SEARCH("/", N2654) +1, 20)</f>
        <v>space exploration</v>
      </c>
      <c r="R2654" s="4" t="str">
        <f t="shared" si="82"/>
        <v>technology</v>
      </c>
      <c r="S2654" s="14">
        <f>Table1[[#This Row],[Date Ended Conversion]]+Table1[[#This Row],[Date Ended Conversion]]</f>
        <v>83966.317708333343</v>
      </c>
      <c r="T2654" s="14">
        <f t="shared" si="83"/>
        <v>41983.158854166672</v>
      </c>
    </row>
    <row r="2655" spans="1:20" ht="72" hidden="1" x14ac:dyDescent="0.6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>(Table1[[#This Row],[pledged]]/Table1[[#This Row],[goal]])*100</f>
        <v>11.52156862745098</v>
      </c>
      <c r="P2655" s="9">
        <f>Table1[[#This Row],[pledged]]/Table1[[#This Row],[backers_count]]</f>
        <v>83.942857142857136</v>
      </c>
      <c r="Q2655" s="4" t="str">
        <f>MID(Table1[[#This Row],[Category and Sub-Category]],SEARCH("/", N2655) +1, 20)</f>
        <v>space exploration</v>
      </c>
      <c r="R2655" s="4" t="str">
        <f t="shared" si="82"/>
        <v>technology</v>
      </c>
      <c r="S2655" s="14">
        <f>Table1[[#This Row],[Date Ended Conversion]]+Table1[[#This Row],[Date Ended Conversion]]</f>
        <v>83606.333333333328</v>
      </c>
      <c r="T2655" s="14">
        <f t="shared" si="83"/>
        <v>41803.166666666664</v>
      </c>
    </row>
    <row r="2656" spans="1:20" ht="72" hidden="1" x14ac:dyDescent="0.6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>(Table1[[#This Row],[pledged]]/Table1[[#This Row],[goal]])*100</f>
        <v>5.1000000000000004E-2</v>
      </c>
      <c r="P2656" s="9">
        <f>Table1[[#This Row],[pledged]]/Table1[[#This Row],[backers_count]]</f>
        <v>8.5</v>
      </c>
      <c r="Q2656" s="4" t="str">
        <f>MID(Table1[[#This Row],[Category and Sub-Category]],SEARCH("/", N2656) +1, 20)</f>
        <v>space exploration</v>
      </c>
      <c r="R2656" s="4" t="str">
        <f t="shared" si="82"/>
        <v>technology</v>
      </c>
      <c r="S2656" s="14">
        <f>Table1[[#This Row],[Date Ended Conversion]]+Table1[[#This Row],[Date Ended Conversion]]</f>
        <v>84231.118657407409</v>
      </c>
      <c r="T2656" s="14">
        <f t="shared" si="83"/>
        <v>42115.559328703705</v>
      </c>
    </row>
    <row r="2657" spans="1:20" ht="18" hidden="1" x14ac:dyDescent="0.6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>(Table1[[#This Row],[pledged]]/Table1[[#This Row],[goal]])*100</f>
        <v>21.033333333333335</v>
      </c>
      <c r="P2657" s="9">
        <f>Table1[[#This Row],[pledged]]/Table1[[#This Row],[backers_count]]</f>
        <v>73.372093023255815</v>
      </c>
      <c r="Q2657" s="4" t="str">
        <f>MID(Table1[[#This Row],[Category and Sub-Category]],SEARCH("/", N2657) +1, 20)</f>
        <v>space exploration</v>
      </c>
      <c r="R2657" s="4" t="str">
        <f t="shared" si="82"/>
        <v>technology</v>
      </c>
      <c r="S2657" s="14">
        <f>Table1[[#This Row],[Date Ended Conversion]]+Table1[[#This Row],[Date Ended Conversion]]</f>
        <v>84819.666666666657</v>
      </c>
      <c r="T2657" s="14">
        <f t="shared" si="83"/>
        <v>42409.833333333328</v>
      </c>
    </row>
    <row r="2658" spans="1:20" ht="36" hidden="1" x14ac:dyDescent="0.6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>(Table1[[#This Row],[pledged]]/Table1[[#This Row],[goal]])*100</f>
        <v>11.436666666666667</v>
      </c>
      <c r="P2658" s="9">
        <f>Table1[[#This Row],[pledged]]/Table1[[#This Row],[backers_count]]</f>
        <v>112.86184210526316</v>
      </c>
      <c r="Q2658" s="4" t="str">
        <f>MID(Table1[[#This Row],[Category and Sub-Category]],SEARCH("/", N2658) +1, 20)</f>
        <v>space exploration</v>
      </c>
      <c r="R2658" s="4" t="str">
        <f t="shared" si="82"/>
        <v>technology</v>
      </c>
      <c r="S2658" s="14">
        <f>Table1[[#This Row],[Date Ended Conversion]]+Table1[[#This Row],[Date Ended Conversion]]</f>
        <v>85613.583333333343</v>
      </c>
      <c r="T2658" s="14">
        <f t="shared" si="83"/>
        <v>42806.791666666672</v>
      </c>
    </row>
    <row r="2659" spans="1:20" ht="72" hidden="1" x14ac:dyDescent="0.6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>(Table1[[#This Row],[pledged]]/Table1[[#This Row],[goal]])*100</f>
        <v>18.737933333333334</v>
      </c>
      <c r="P2659" s="9">
        <f>Table1[[#This Row],[pledged]]/Table1[[#This Row],[backers_count]]</f>
        <v>95.277627118644077</v>
      </c>
      <c r="Q2659" s="4" t="str">
        <f>MID(Table1[[#This Row],[Category and Sub-Category]],SEARCH("/", N2659) +1, 20)</f>
        <v>space exploration</v>
      </c>
      <c r="R2659" s="4" t="str">
        <f t="shared" si="82"/>
        <v>technology</v>
      </c>
      <c r="S2659" s="14">
        <f>Table1[[#This Row],[Date Ended Conversion]]+Table1[[#This Row],[Date Ended Conversion]]</f>
        <v>85170.125</v>
      </c>
      <c r="T2659" s="14">
        <f t="shared" si="83"/>
        <v>42585.0625</v>
      </c>
    </row>
    <row r="2660" spans="1:20" ht="72" hidden="1" x14ac:dyDescent="0.6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>(Table1[[#This Row],[pledged]]/Table1[[#This Row],[goal]])*100</f>
        <v>9.285714285714286E-2</v>
      </c>
      <c r="P2660" s="9">
        <f>Table1[[#This Row],[pledged]]/Table1[[#This Row],[backers_count]]</f>
        <v>22.75</v>
      </c>
      <c r="Q2660" s="4" t="str">
        <f>MID(Table1[[#This Row],[Category and Sub-Category]],SEARCH("/", N2660) +1, 20)</f>
        <v>space exploration</v>
      </c>
      <c r="R2660" s="4" t="str">
        <f t="shared" si="82"/>
        <v>technology</v>
      </c>
      <c r="S2660" s="14">
        <f>Table1[[#This Row],[Date Ended Conversion]]+Table1[[#This Row],[Date Ended Conversion]]</f>
        <v>85163.768379629633</v>
      </c>
      <c r="T2660" s="14">
        <f t="shared" si="83"/>
        <v>42581.884189814817</v>
      </c>
    </row>
    <row r="2661" spans="1:20" ht="18" hidden="1" x14ac:dyDescent="0.6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>(Table1[[#This Row],[pledged]]/Table1[[#This Row],[goal]])*100</f>
        <v>2.7204081632653061</v>
      </c>
      <c r="P2661" s="9">
        <f>Table1[[#This Row],[pledged]]/Table1[[#This Row],[backers_count]]</f>
        <v>133.30000000000001</v>
      </c>
      <c r="Q2661" s="4" t="str">
        <f>MID(Table1[[#This Row],[Category and Sub-Category]],SEARCH("/", N2661) +1, 20)</f>
        <v>space exploration</v>
      </c>
      <c r="R2661" s="4" t="str">
        <f t="shared" si="82"/>
        <v>technology</v>
      </c>
      <c r="S2661" s="14">
        <f>Table1[[#This Row],[Date Ended Conversion]]+Table1[[#This Row],[Date Ended Conversion]]</f>
        <v>84224.139120370382</v>
      </c>
      <c r="T2661" s="14">
        <f t="shared" si="83"/>
        <v>42112.069560185191</v>
      </c>
    </row>
    <row r="2662" spans="1:20" ht="72" hidden="1" x14ac:dyDescent="0.6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>(Table1[[#This Row],[pledged]]/Table1[[#This Row],[goal]])*100</f>
        <v>9.5000000000000001E-2</v>
      </c>
      <c r="P2662" s="9">
        <f>Table1[[#This Row],[pledged]]/Table1[[#This Row],[backers_count]]</f>
        <v>3.8</v>
      </c>
      <c r="Q2662" s="4" t="str">
        <f>MID(Table1[[#This Row],[Category and Sub-Category]],SEARCH("/", N2662) +1, 20)</f>
        <v>space exploration</v>
      </c>
      <c r="R2662" s="4" t="str">
        <f t="shared" si="82"/>
        <v>technology</v>
      </c>
      <c r="S2662" s="14">
        <f>Table1[[#This Row],[Date Ended Conversion]]+Table1[[#This Row],[Date Ended Conversion]]</f>
        <v>84665.509675925918</v>
      </c>
      <c r="T2662" s="14">
        <f t="shared" si="83"/>
        <v>42332.754837962959</v>
      </c>
    </row>
    <row r="2663" spans="1:20" ht="72" hidden="1" x14ac:dyDescent="0.6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>(Table1[[#This Row],[pledged]]/Table1[[#This Row],[goal]])*100</f>
        <v>102.89999999999999</v>
      </c>
      <c r="P2663" s="9">
        <f>Table1[[#This Row],[pledged]]/Table1[[#This Row],[backers_count]]</f>
        <v>85.75</v>
      </c>
      <c r="Q2663" s="4" t="str">
        <f>MID(Table1[[#This Row],[Category and Sub-Category]],SEARCH("/", N2663) +1, 20)</f>
        <v>makerspaces</v>
      </c>
      <c r="R2663" s="4" t="str">
        <f t="shared" si="82"/>
        <v>technology</v>
      </c>
      <c r="S2663" s="14">
        <f>Table1[[#This Row],[Date Ended Conversion]]+Table1[[#This Row],[Date Ended Conversion]]</f>
        <v>83145.916898148149</v>
      </c>
      <c r="T2663" s="14">
        <f t="shared" si="83"/>
        <v>41572.958449074074</v>
      </c>
    </row>
    <row r="2664" spans="1:20" ht="72" hidden="1" x14ac:dyDescent="0.6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>(Table1[[#This Row],[pledged]]/Table1[[#This Row],[goal]])*100</f>
        <v>106.80000000000001</v>
      </c>
      <c r="P2664" s="9">
        <f>Table1[[#This Row],[pledged]]/Table1[[#This Row],[backers_count]]</f>
        <v>267</v>
      </c>
      <c r="Q2664" s="4" t="str">
        <f>MID(Table1[[#This Row],[Category and Sub-Category]],SEARCH("/", N2664) +1, 20)</f>
        <v>makerspaces</v>
      </c>
      <c r="R2664" s="4" t="str">
        <f t="shared" si="82"/>
        <v>technology</v>
      </c>
      <c r="S2664" s="14">
        <f>Table1[[#This Row],[Date Ended Conversion]]+Table1[[#This Row],[Date Ended Conversion]]</f>
        <v>84475.493356481486</v>
      </c>
      <c r="T2664" s="14">
        <f t="shared" si="83"/>
        <v>42237.746678240743</v>
      </c>
    </row>
    <row r="2665" spans="1:20" ht="72" hidden="1" x14ac:dyDescent="0.6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>(Table1[[#This Row],[pledged]]/Table1[[#This Row],[goal]])*100</f>
        <v>104.59625</v>
      </c>
      <c r="P2665" s="9">
        <f>Table1[[#This Row],[pledged]]/Table1[[#This Row],[backers_count]]</f>
        <v>373.55803571428572</v>
      </c>
      <c r="Q2665" s="4" t="str">
        <f>MID(Table1[[#This Row],[Category and Sub-Category]],SEARCH("/", N2665) +1, 20)</f>
        <v>makerspaces</v>
      </c>
      <c r="R2665" s="4" t="str">
        <f t="shared" si="82"/>
        <v>technology</v>
      </c>
      <c r="S2665" s="14">
        <f>Table1[[#This Row],[Date Ended Conversion]]+Table1[[#This Row],[Date Ended Conversion]]</f>
        <v>84503.25</v>
      </c>
      <c r="T2665" s="14">
        <f t="shared" si="83"/>
        <v>42251.625</v>
      </c>
    </row>
    <row r="2666" spans="1:20" ht="72" hidden="1" x14ac:dyDescent="0.6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>(Table1[[#This Row],[pledged]]/Table1[[#This Row],[goal]])*100</f>
        <v>103.42857142857143</v>
      </c>
      <c r="P2666" s="9">
        <f>Table1[[#This Row],[pledged]]/Table1[[#This Row],[backers_count]]</f>
        <v>174.03846153846155</v>
      </c>
      <c r="Q2666" s="4" t="str">
        <f>MID(Table1[[#This Row],[Category and Sub-Category]],SEARCH("/", N2666) +1, 20)</f>
        <v>makerspaces</v>
      </c>
      <c r="R2666" s="4" t="str">
        <f t="shared" si="82"/>
        <v>technology</v>
      </c>
      <c r="S2666" s="14">
        <f>Table1[[#This Row],[Date Ended Conversion]]+Table1[[#This Row],[Date Ended Conversion]]</f>
        <v>84694.58194444445</v>
      </c>
      <c r="T2666" s="14">
        <f t="shared" si="83"/>
        <v>42347.290972222225</v>
      </c>
    </row>
    <row r="2667" spans="1:20" ht="72" hidden="1" x14ac:dyDescent="0.6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>(Table1[[#This Row],[pledged]]/Table1[[#This Row],[goal]])*100</f>
        <v>123.14285714285715</v>
      </c>
      <c r="P2667" s="9">
        <f>Table1[[#This Row],[pledged]]/Table1[[#This Row],[backers_count]]</f>
        <v>93.695652173913047</v>
      </c>
      <c r="Q2667" s="4" t="str">
        <f>MID(Table1[[#This Row],[Category and Sub-Category]],SEARCH("/", N2667) +1, 20)</f>
        <v>makerspaces</v>
      </c>
      <c r="R2667" s="4" t="str">
        <f t="shared" si="82"/>
        <v>technology</v>
      </c>
      <c r="S2667" s="14">
        <f>Table1[[#This Row],[Date Ended Conversion]]+Table1[[#This Row],[Date Ended Conversion]]</f>
        <v>84257.79106481481</v>
      </c>
      <c r="T2667" s="14">
        <f t="shared" si="83"/>
        <v>42128.895532407405</v>
      </c>
    </row>
    <row r="2668" spans="1:20" ht="72" hidden="1" x14ac:dyDescent="0.6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>(Table1[[#This Row],[pledged]]/Table1[[#This Row],[goal]])*100</f>
        <v>159.29509999999999</v>
      </c>
      <c r="P2668" s="9">
        <f>Table1[[#This Row],[pledged]]/Table1[[#This Row],[backers_count]]</f>
        <v>77.327718446601949</v>
      </c>
      <c r="Q2668" s="4" t="str">
        <f>MID(Table1[[#This Row],[Category and Sub-Category]],SEARCH("/", N2668) +1, 20)</f>
        <v>makerspaces</v>
      </c>
      <c r="R2668" s="4" t="str">
        <f t="shared" si="82"/>
        <v>technology</v>
      </c>
      <c r="S2668" s="14">
        <f>Table1[[#This Row],[Date Ended Conversion]]+Table1[[#This Row],[Date Ended Conversion]]</f>
        <v>84545.75</v>
      </c>
      <c r="T2668" s="14">
        <f t="shared" si="83"/>
        <v>42272.875</v>
      </c>
    </row>
    <row r="2669" spans="1:20" ht="72" hidden="1" x14ac:dyDescent="0.6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>(Table1[[#This Row],[pledged]]/Table1[[#This Row],[goal]])*100</f>
        <v>110.66666666666667</v>
      </c>
      <c r="P2669" s="9">
        <f>Table1[[#This Row],[pledged]]/Table1[[#This Row],[backers_count]]</f>
        <v>92.222222222222229</v>
      </c>
      <c r="Q2669" s="4" t="str">
        <f>MID(Table1[[#This Row],[Category and Sub-Category]],SEARCH("/", N2669) +1, 20)</f>
        <v>makerspaces</v>
      </c>
      <c r="R2669" s="4" t="str">
        <f t="shared" si="82"/>
        <v>technology</v>
      </c>
      <c r="S2669" s="14">
        <f>Table1[[#This Row],[Date Ended Conversion]]+Table1[[#This Row],[Date Ended Conversion]]</f>
        <v>84821.852222222224</v>
      </c>
      <c r="T2669" s="14">
        <f t="shared" si="83"/>
        <v>42410.926111111112</v>
      </c>
    </row>
    <row r="2670" spans="1:20" ht="36" hidden="1" x14ac:dyDescent="0.6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>(Table1[[#This Row],[pledged]]/Table1[[#This Row],[goal]])*100</f>
        <v>170.70000000000002</v>
      </c>
      <c r="P2670" s="9">
        <f>Table1[[#This Row],[pledged]]/Table1[[#This Row],[backers_count]]</f>
        <v>60.964285714285715</v>
      </c>
      <c r="Q2670" s="4" t="str">
        <f>MID(Table1[[#This Row],[Category and Sub-Category]],SEARCH("/", N2670) +1, 20)</f>
        <v>makerspaces</v>
      </c>
      <c r="R2670" s="4" t="str">
        <f t="shared" si="82"/>
        <v>technology</v>
      </c>
      <c r="S2670" s="14">
        <f>Table1[[#This Row],[Date Ended Conversion]]+Table1[[#This Row],[Date Ended Conversion]]</f>
        <v>84635.211111111101</v>
      </c>
      <c r="T2670" s="14">
        <f t="shared" si="83"/>
        <v>42317.60555555555</v>
      </c>
    </row>
    <row r="2671" spans="1:20" ht="72" hidden="1" x14ac:dyDescent="0.6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>(Table1[[#This Row],[pledged]]/Table1[[#This Row],[goal]])*100</f>
        <v>125.125</v>
      </c>
      <c r="P2671" s="9">
        <f>Table1[[#This Row],[pledged]]/Table1[[#This Row],[backers_count]]</f>
        <v>91</v>
      </c>
      <c r="Q2671" s="4" t="str">
        <f>MID(Table1[[#This Row],[Category and Sub-Category]],SEARCH("/", N2671) +1, 20)</f>
        <v>makerspaces</v>
      </c>
      <c r="R2671" s="4" t="str">
        <f t="shared" si="82"/>
        <v>technology</v>
      </c>
      <c r="S2671" s="14">
        <f>Table1[[#This Row],[Date Ended Conversion]]+Table1[[#This Row],[Date Ended Conversion]]</f>
        <v>84758.07166666667</v>
      </c>
      <c r="T2671" s="14">
        <f t="shared" si="83"/>
        <v>42379.035833333335</v>
      </c>
    </row>
    <row r="2672" spans="1:20" ht="72" hidden="1" x14ac:dyDescent="0.6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>(Table1[[#This Row],[pledged]]/Table1[[#This Row],[goal]])*100</f>
        <v>6.4158609339642041</v>
      </c>
      <c r="P2672" s="9">
        <f>Table1[[#This Row],[pledged]]/Table1[[#This Row],[backers_count]]</f>
        <v>41.583333333333336</v>
      </c>
      <c r="Q2672" s="4" t="str">
        <f>MID(Table1[[#This Row],[Category and Sub-Category]],SEARCH("/", N2672) +1, 20)</f>
        <v>makerspaces</v>
      </c>
      <c r="R2672" s="4" t="str">
        <f t="shared" si="82"/>
        <v>technology</v>
      </c>
      <c r="S2672" s="14">
        <f>Table1[[#This Row],[Date Ended Conversion]]+Table1[[#This Row],[Date Ended Conversion]]</f>
        <v>83698.041203703702</v>
      </c>
      <c r="T2672" s="14">
        <f t="shared" si="83"/>
        <v>41849.020601851851</v>
      </c>
    </row>
    <row r="2673" spans="1:20" ht="72" hidden="1" x14ac:dyDescent="0.6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>(Table1[[#This Row],[pledged]]/Table1[[#This Row],[goal]])*100</f>
        <v>11.343999999999999</v>
      </c>
      <c r="P2673" s="9">
        <f>Table1[[#This Row],[pledged]]/Table1[[#This Row],[backers_count]]</f>
        <v>33.761904761904759</v>
      </c>
      <c r="Q2673" s="4" t="str">
        <f>MID(Table1[[#This Row],[Category and Sub-Category]],SEARCH("/", N2673) +1, 20)</f>
        <v>makerspaces</v>
      </c>
      <c r="R2673" s="4" t="str">
        <f t="shared" si="82"/>
        <v>technology</v>
      </c>
      <c r="S2673" s="14">
        <f>Table1[[#This Row],[Date Ended Conversion]]+Table1[[#This Row],[Date Ended Conversion]]</f>
        <v>83985.636111111118</v>
      </c>
      <c r="T2673" s="14">
        <f t="shared" si="83"/>
        <v>41992.818055555559</v>
      </c>
    </row>
    <row r="2674" spans="1:20" ht="72" hidden="1" x14ac:dyDescent="0.6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>(Table1[[#This Row],[pledged]]/Table1[[#This Row],[goal]])*100</f>
        <v>33.19</v>
      </c>
      <c r="P2674" s="9">
        <f>Table1[[#This Row],[pledged]]/Table1[[#This Row],[backers_count]]</f>
        <v>70.61702127659575</v>
      </c>
      <c r="Q2674" s="4" t="str">
        <f>MID(Table1[[#This Row],[Category and Sub-Category]],SEARCH("/", N2674) +1, 20)</f>
        <v>makerspaces</v>
      </c>
      <c r="R2674" s="4" t="str">
        <f t="shared" si="82"/>
        <v>technology</v>
      </c>
      <c r="S2674" s="14">
        <f>Table1[[#This Row],[Date Ended Conversion]]+Table1[[#This Row],[Date Ended Conversion]]</f>
        <v>84732.5</v>
      </c>
      <c r="T2674" s="14">
        <f t="shared" si="83"/>
        <v>42366.25</v>
      </c>
    </row>
    <row r="2675" spans="1:20" ht="72" hidden="1" x14ac:dyDescent="0.6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>(Table1[[#This Row],[pledged]]/Table1[[#This Row],[goal]])*100</f>
        <v>27.58</v>
      </c>
      <c r="P2675" s="9">
        <f>Table1[[#This Row],[pledged]]/Table1[[#This Row],[backers_count]]</f>
        <v>167.15151515151516</v>
      </c>
      <c r="Q2675" s="4" t="str">
        <f>MID(Table1[[#This Row],[Category and Sub-Category]],SEARCH("/", N2675) +1, 20)</f>
        <v>makerspaces</v>
      </c>
      <c r="R2675" s="4" t="str">
        <f t="shared" si="82"/>
        <v>technology</v>
      </c>
      <c r="S2675" s="14">
        <f>Table1[[#This Row],[Date Ended Conversion]]+Table1[[#This Row],[Date Ended Conversion]]</f>
        <v>83883.895833333328</v>
      </c>
      <c r="T2675" s="14">
        <f t="shared" si="83"/>
        <v>41941.947916666664</v>
      </c>
    </row>
    <row r="2676" spans="1:20" ht="90" hidden="1" x14ac:dyDescent="0.6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>(Table1[[#This Row],[pledged]]/Table1[[#This Row],[goal]])*100</f>
        <v>62.839999999999996</v>
      </c>
      <c r="P2676" s="9">
        <f>Table1[[#This Row],[pledged]]/Table1[[#This Row],[backers_count]]</f>
        <v>128.61988304093566</v>
      </c>
      <c r="Q2676" s="4" t="str">
        <f>MID(Table1[[#This Row],[Category and Sub-Category]],SEARCH("/", N2676) +1, 20)</f>
        <v>makerspaces</v>
      </c>
      <c r="R2676" s="4" t="str">
        <f t="shared" si="82"/>
        <v>technology</v>
      </c>
      <c r="S2676" s="14">
        <f>Table1[[#This Row],[Date Ended Conversion]]+Table1[[#This Row],[Date Ended Conversion]]</f>
        <v>85112.415277777778</v>
      </c>
      <c r="T2676" s="14">
        <f t="shared" si="83"/>
        <v>42556.207638888889</v>
      </c>
    </row>
    <row r="2677" spans="1:20" ht="72" hidden="1" x14ac:dyDescent="0.6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>(Table1[[#This Row],[pledged]]/Table1[[#This Row],[goal]])*100</f>
        <v>7.5880000000000001</v>
      </c>
      <c r="P2677" s="9">
        <f>Table1[[#This Row],[pledged]]/Table1[[#This Row],[backers_count]]</f>
        <v>65.41379310344827</v>
      </c>
      <c r="Q2677" s="4" t="str">
        <f>MID(Table1[[#This Row],[Category and Sub-Category]],SEARCH("/", N2677) +1, 20)</f>
        <v>makerspaces</v>
      </c>
      <c r="R2677" s="4" t="str">
        <f t="shared" si="82"/>
        <v>technology</v>
      </c>
      <c r="S2677" s="14">
        <f>Table1[[#This Row],[Date Ended Conversion]]+Table1[[#This Row],[Date Ended Conversion]]</f>
        <v>83907.798356481479</v>
      </c>
      <c r="T2677" s="14">
        <f t="shared" si="83"/>
        <v>41953.899178240739</v>
      </c>
    </row>
    <row r="2678" spans="1:20" ht="72" hidden="1" x14ac:dyDescent="0.6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>(Table1[[#This Row],[pledged]]/Table1[[#This Row],[goal]])*100</f>
        <v>50.38095238095238</v>
      </c>
      <c r="P2678" s="9">
        <f>Table1[[#This Row],[pledged]]/Table1[[#This Row],[backers_count]]</f>
        <v>117.55555555555556</v>
      </c>
      <c r="Q2678" s="4" t="str">
        <f>MID(Table1[[#This Row],[Category and Sub-Category]],SEARCH("/", N2678) +1, 20)</f>
        <v>makerspaces</v>
      </c>
      <c r="R2678" s="4" t="str">
        <f t="shared" si="82"/>
        <v>technology</v>
      </c>
      <c r="S2678" s="14">
        <f>Table1[[#This Row],[Date Ended Conversion]]+Table1[[#This Row],[Date Ended Conversion]]</f>
        <v>85025.249398148153</v>
      </c>
      <c r="T2678" s="14">
        <f t="shared" si="83"/>
        <v>42512.624699074076</v>
      </c>
    </row>
    <row r="2679" spans="1:20" ht="72" hidden="1" x14ac:dyDescent="0.6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>(Table1[[#This Row],[pledged]]/Table1[[#This Row],[goal]])*100</f>
        <v>17.512820512820511</v>
      </c>
      <c r="P2679" s="9">
        <f>Table1[[#This Row],[pledged]]/Table1[[#This Row],[backers_count]]</f>
        <v>126.48148148148148</v>
      </c>
      <c r="Q2679" s="4" t="str">
        <f>MID(Table1[[#This Row],[Category and Sub-Category]],SEARCH("/", N2679) +1, 20)</f>
        <v>makerspaces</v>
      </c>
      <c r="R2679" s="4" t="str">
        <f t="shared" si="82"/>
        <v>technology</v>
      </c>
      <c r="S2679" s="14">
        <f>Table1[[#This Row],[Date Ended Conversion]]+Table1[[#This Row],[Date Ended Conversion]]</f>
        <v>83646.058865740735</v>
      </c>
      <c r="T2679" s="14">
        <f t="shared" si="83"/>
        <v>41823.029432870368</v>
      </c>
    </row>
    <row r="2680" spans="1:20" ht="72" hidden="1" x14ac:dyDescent="0.6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>(Table1[[#This Row],[pledged]]/Table1[[#This Row],[goal]])*100</f>
        <v>1.375E-2</v>
      </c>
      <c r="P2680" s="9">
        <f>Table1[[#This Row],[pledged]]/Table1[[#This Row],[backers_count]]</f>
        <v>550</v>
      </c>
      <c r="Q2680" s="4" t="str">
        <f>MID(Table1[[#This Row],[Category and Sub-Category]],SEARCH("/", N2680) +1, 20)</f>
        <v>makerspaces</v>
      </c>
      <c r="R2680" s="4" t="str">
        <f t="shared" si="82"/>
        <v>technology</v>
      </c>
      <c r="S2680" s="14">
        <f>Table1[[#This Row],[Date Ended Conversion]]+Table1[[#This Row],[Date Ended Conversion]]</f>
        <v>84543.596412037034</v>
      </c>
      <c r="T2680" s="14">
        <f t="shared" si="83"/>
        <v>42271.798206018517</v>
      </c>
    </row>
    <row r="2681" spans="1:20" ht="72" hidden="1" x14ac:dyDescent="0.6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>(Table1[[#This Row],[pledged]]/Table1[[#This Row],[goal]])*100</f>
        <v>0.33</v>
      </c>
      <c r="P2681" s="9">
        <f>Table1[[#This Row],[pledged]]/Table1[[#This Row],[backers_count]]</f>
        <v>44</v>
      </c>
      <c r="Q2681" s="4" t="str">
        <f>MID(Table1[[#This Row],[Category and Sub-Category]],SEARCH("/", N2681) +1, 20)</f>
        <v>makerspaces</v>
      </c>
      <c r="R2681" s="4" t="str">
        <f t="shared" si="82"/>
        <v>technology</v>
      </c>
      <c r="S2681" s="14">
        <f>Table1[[#This Row],[Date Ended Conversion]]+Table1[[#This Row],[Date Ended Conversion]]</f>
        <v>84126.002175925925</v>
      </c>
      <c r="T2681" s="14">
        <f t="shared" si="83"/>
        <v>42063.001087962963</v>
      </c>
    </row>
    <row r="2682" spans="1:20" ht="18" hidden="1" x14ac:dyDescent="0.6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>(Table1[[#This Row],[pledged]]/Table1[[#This Row],[goal]])*100</f>
        <v>0.86250000000000004</v>
      </c>
      <c r="P2682" s="9">
        <f>Table1[[#This Row],[pledged]]/Table1[[#This Row],[backers_count]]</f>
        <v>69</v>
      </c>
      <c r="Q2682" s="4" t="str">
        <f>MID(Table1[[#This Row],[Category and Sub-Category]],SEARCH("/", N2682) +1, 20)</f>
        <v>makerspaces</v>
      </c>
      <c r="R2682" s="4" t="str">
        <f t="shared" si="82"/>
        <v>technology</v>
      </c>
      <c r="S2682" s="14">
        <f>Table1[[#This Row],[Date Ended Conversion]]+Table1[[#This Row],[Date Ended Conversion]]</f>
        <v>84932.340069444443</v>
      </c>
      <c r="T2682" s="14">
        <f t="shared" si="83"/>
        <v>42466.170034722221</v>
      </c>
    </row>
    <row r="2683" spans="1:20" ht="72" x14ac:dyDescent="0.6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>(Table1[[#This Row],[pledged]]/Table1[[#This Row],[goal]])*100</f>
        <v>0.6875</v>
      </c>
      <c r="P2683" s="9">
        <f>Table1[[#This Row],[pledged]]/Table1[[#This Row],[backers_count]]</f>
        <v>27.5</v>
      </c>
      <c r="Q2683" s="4" t="str">
        <f>MID(Table1[[#This Row],[Category and Sub-Category]],SEARCH("/", N2683) +1, 20)</f>
        <v>food trucks</v>
      </c>
      <c r="R2683" s="4" t="str">
        <f t="shared" si="82"/>
        <v>food</v>
      </c>
      <c r="S2683" s="14">
        <f>Table1[[#This Row],[Date Ended Conversion]]+Table1[[#This Row],[Date Ended Conversion]]</f>
        <v>83661.790509259255</v>
      </c>
      <c r="T2683" s="14">
        <f t="shared" si="83"/>
        <v>41830.895254629628</v>
      </c>
    </row>
    <row r="2684" spans="1:20" ht="72" x14ac:dyDescent="0.6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>(Table1[[#This Row],[pledged]]/Table1[[#This Row],[goal]])*100</f>
        <v>28.299999999999997</v>
      </c>
      <c r="P2684" s="9">
        <f>Table1[[#This Row],[pledged]]/Table1[[#This Row],[backers_count]]</f>
        <v>84.9</v>
      </c>
      <c r="Q2684" s="4" t="str">
        <f>MID(Table1[[#This Row],[Category and Sub-Category]],SEARCH("/", N2684) +1, 20)</f>
        <v>food trucks</v>
      </c>
      <c r="R2684" s="4" t="str">
        <f t="shared" si="82"/>
        <v>food</v>
      </c>
      <c r="S2684" s="14">
        <f>Table1[[#This Row],[Date Ended Conversion]]+Table1[[#This Row],[Date Ended Conversion]]</f>
        <v>83930.498611111107</v>
      </c>
      <c r="T2684" s="14">
        <f t="shared" si="83"/>
        <v>41965.249305555553</v>
      </c>
    </row>
    <row r="2685" spans="1:20" ht="72" x14ac:dyDescent="0.6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>(Table1[[#This Row],[pledged]]/Table1[[#This Row],[goal]])*100</f>
        <v>0.24</v>
      </c>
      <c r="P2685" s="9">
        <f>Table1[[#This Row],[pledged]]/Table1[[#This Row],[backers_count]]</f>
        <v>12</v>
      </c>
      <c r="Q2685" s="4" t="str">
        <f>MID(Table1[[#This Row],[Category and Sub-Category]],SEARCH("/", N2685) +1, 20)</f>
        <v>food trucks</v>
      </c>
      <c r="R2685" s="4" t="str">
        <f t="shared" si="82"/>
        <v>food</v>
      </c>
      <c r="S2685" s="14">
        <f>Table1[[#This Row],[Date Ended Conversion]]+Table1[[#This Row],[Date Ended Conversion]]</f>
        <v>84129.51018518518</v>
      </c>
      <c r="T2685" s="14">
        <f t="shared" si="83"/>
        <v>42064.75509259259</v>
      </c>
    </row>
    <row r="2686" spans="1:20" ht="72" x14ac:dyDescent="0.6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>(Table1[[#This Row],[pledged]]/Table1[[#This Row],[goal]])*100</f>
        <v>1.1428571428571428</v>
      </c>
      <c r="P2686" s="9">
        <f>Table1[[#This Row],[pledged]]/Table1[[#This Row],[backers_count]]</f>
        <v>200</v>
      </c>
      <c r="Q2686" s="4" t="str">
        <f>MID(Table1[[#This Row],[Category and Sub-Category]],SEARCH("/", N2686) +1, 20)</f>
        <v>food trucks</v>
      </c>
      <c r="R2686" s="4" t="str">
        <f t="shared" si="82"/>
        <v>food</v>
      </c>
      <c r="S2686" s="14">
        <f>Table1[[#This Row],[Date Ended Conversion]]+Table1[[#This Row],[Date Ended Conversion]]</f>
        <v>83721.829282407401</v>
      </c>
      <c r="T2686" s="14">
        <f t="shared" si="83"/>
        <v>41860.914641203701</v>
      </c>
    </row>
    <row r="2687" spans="1:20" ht="72" x14ac:dyDescent="0.6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>(Table1[[#This Row],[pledged]]/Table1[[#This Row],[goal]])*100</f>
        <v>0.02</v>
      </c>
      <c r="P2687" s="9">
        <f>Table1[[#This Row],[pledged]]/Table1[[#This Row],[backers_count]]</f>
        <v>10</v>
      </c>
      <c r="Q2687" s="4" t="str">
        <f>MID(Table1[[#This Row],[Category and Sub-Category]],SEARCH("/", N2687) +1, 20)</f>
        <v>food trucks</v>
      </c>
      <c r="R2687" s="4" t="str">
        <f t="shared" si="82"/>
        <v>food</v>
      </c>
      <c r="S2687" s="14">
        <f>Table1[[#This Row],[Date Ended Conversion]]+Table1[[#This Row],[Date Ended Conversion]]</f>
        <v>84243.308564814826</v>
      </c>
      <c r="T2687" s="14">
        <f t="shared" si="83"/>
        <v>42121.654282407413</v>
      </c>
    </row>
    <row r="2688" spans="1:20" ht="72" x14ac:dyDescent="0.6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>(Table1[[#This Row],[pledged]]/Table1[[#This Row],[goal]])*100</f>
        <v>0</v>
      </c>
      <c r="P2688" s="9" t="e">
        <f>Table1[[#This Row],[pledged]]/Table1[[#This Row],[backers_count]]</f>
        <v>#DIV/0!</v>
      </c>
      <c r="Q2688" s="4" t="str">
        <f>MID(Table1[[#This Row],[Category and Sub-Category]],SEARCH("/", N2688) +1, 20)</f>
        <v>food trucks</v>
      </c>
      <c r="R2688" s="4" t="str">
        <f t="shared" si="82"/>
        <v>food</v>
      </c>
      <c r="S2688" s="14">
        <f>Table1[[#This Row],[Date Ended Conversion]]+Table1[[#This Row],[Date Ended Conversion]]</f>
        <v>83825.949606481474</v>
      </c>
      <c r="T2688" s="14">
        <f t="shared" si="83"/>
        <v>41912.974803240737</v>
      </c>
    </row>
    <row r="2689" spans="1:20" ht="54" x14ac:dyDescent="0.6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>(Table1[[#This Row],[pledged]]/Table1[[#This Row],[goal]])*100</f>
        <v>0</v>
      </c>
      <c r="P2689" s="9" t="e">
        <f>Table1[[#This Row],[pledged]]/Table1[[#This Row],[backers_count]]</f>
        <v>#DIV/0!</v>
      </c>
      <c r="Q2689" s="4" t="str">
        <f>MID(Table1[[#This Row],[Category and Sub-Category]],SEARCH("/", N2689) +1, 20)</f>
        <v>food trucks</v>
      </c>
      <c r="R2689" s="4" t="str">
        <f t="shared" si="82"/>
        <v>food</v>
      </c>
      <c r="S2689" s="14">
        <f>Table1[[#This Row],[Date Ended Conversion]]+Table1[[#This Row],[Date Ended Conversion]]</f>
        <v>84369.280509259261</v>
      </c>
      <c r="T2689" s="14">
        <f t="shared" si="83"/>
        <v>42184.64025462963</v>
      </c>
    </row>
    <row r="2690" spans="1:20" ht="36" x14ac:dyDescent="0.6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>(Table1[[#This Row],[pledged]]/Table1[[#This Row],[goal]])*100</f>
        <v>0.14799999999999999</v>
      </c>
      <c r="P2690" s="9">
        <f>Table1[[#This Row],[pledged]]/Table1[[#This Row],[backers_count]]</f>
        <v>5.2857142857142856</v>
      </c>
      <c r="Q2690" s="4" t="str">
        <f>MID(Table1[[#This Row],[Category and Sub-Category]],SEARCH("/", N2690) +1, 20)</f>
        <v>food trucks</v>
      </c>
      <c r="R2690" s="4" t="str">
        <f t="shared" ref="R2690:R2753" si="84">LEFT(N2690,FIND("/",N2690,1)-1)</f>
        <v>food</v>
      </c>
      <c r="S2690" s="14">
        <f>Table1[[#This Row],[Date Ended Conversion]]+Table1[[#This Row],[Date Ended Conversion]]</f>
        <v>84118.25</v>
      </c>
      <c r="T2690" s="14">
        <f t="shared" ref="T2690:T2753" si="85">(((I2690/60)/60)/24)+DATE(1970,1,1)</f>
        <v>42059.125</v>
      </c>
    </row>
    <row r="2691" spans="1:20" ht="72" x14ac:dyDescent="0.6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>(Table1[[#This Row],[pledged]]/Table1[[#This Row],[goal]])*100</f>
        <v>2.8571428571428571E-3</v>
      </c>
      <c r="P2691" s="9">
        <f>Table1[[#This Row],[pledged]]/Table1[[#This Row],[backers_count]]</f>
        <v>1</v>
      </c>
      <c r="Q2691" s="4" t="str">
        <f>MID(Table1[[#This Row],[Category and Sub-Category]],SEARCH("/", N2691) +1, 20)</f>
        <v>food trucks</v>
      </c>
      <c r="R2691" s="4" t="str">
        <f t="shared" si="84"/>
        <v>food</v>
      </c>
      <c r="S2691" s="14">
        <f>Table1[[#This Row],[Date Ended Conversion]]+Table1[[#This Row],[Date Ended Conversion]]</f>
        <v>85163.923379629618</v>
      </c>
      <c r="T2691" s="14">
        <f t="shared" si="85"/>
        <v>42581.961689814809</v>
      </c>
    </row>
    <row r="2692" spans="1:20" ht="72" x14ac:dyDescent="0.6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>(Table1[[#This Row],[pledged]]/Table1[[#This Row],[goal]])*100</f>
        <v>10.7325</v>
      </c>
      <c r="P2692" s="9">
        <f>Table1[[#This Row],[pledged]]/Table1[[#This Row],[backers_count]]</f>
        <v>72.762711864406782</v>
      </c>
      <c r="Q2692" s="4" t="str">
        <f>MID(Table1[[#This Row],[Category and Sub-Category]],SEARCH("/", N2692) +1, 20)</f>
        <v>food trucks</v>
      </c>
      <c r="R2692" s="4" t="str">
        <f t="shared" si="84"/>
        <v>food</v>
      </c>
      <c r="S2692" s="14">
        <f>Table1[[#This Row],[Date Ended Conversion]]+Table1[[#This Row],[Date Ended Conversion]]</f>
        <v>84316.210092592592</v>
      </c>
      <c r="T2692" s="14">
        <f t="shared" si="85"/>
        <v>42158.105046296296</v>
      </c>
    </row>
    <row r="2693" spans="1:20" ht="54" x14ac:dyDescent="0.6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>(Table1[[#This Row],[pledged]]/Table1[[#This Row],[goal]])*100</f>
        <v>5.3846153846153842E-2</v>
      </c>
      <c r="P2693" s="9">
        <f>Table1[[#This Row],[pledged]]/Table1[[#This Row],[backers_count]]</f>
        <v>17.5</v>
      </c>
      <c r="Q2693" s="4" t="str">
        <f>MID(Table1[[#This Row],[Category and Sub-Category]],SEARCH("/", N2693) +1, 20)</f>
        <v>food trucks</v>
      </c>
      <c r="R2693" s="4" t="str">
        <f t="shared" si="84"/>
        <v>food</v>
      </c>
      <c r="S2693" s="14">
        <f>Table1[[#This Row],[Date Ended Conversion]]+Table1[[#This Row],[Date Ended Conversion]]</f>
        <v>84269.448078703703</v>
      </c>
      <c r="T2693" s="14">
        <f t="shared" si="85"/>
        <v>42134.724039351851</v>
      </c>
    </row>
    <row r="2694" spans="1:20" ht="72" x14ac:dyDescent="0.6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>(Table1[[#This Row],[pledged]]/Table1[[#This Row],[goal]])*100</f>
        <v>0.7142857142857143</v>
      </c>
      <c r="P2694" s="9">
        <f>Table1[[#This Row],[pledged]]/Table1[[#This Row],[backers_count]]</f>
        <v>25</v>
      </c>
      <c r="Q2694" s="4" t="str">
        <f>MID(Table1[[#This Row],[Category and Sub-Category]],SEARCH("/", N2694) +1, 20)</f>
        <v>food trucks</v>
      </c>
      <c r="R2694" s="4" t="str">
        <f t="shared" si="84"/>
        <v>food</v>
      </c>
      <c r="S2694" s="14">
        <f>Table1[[#This Row],[Date Ended Conversion]]+Table1[[#This Row],[Date Ended Conversion]]</f>
        <v>84176.584722222222</v>
      </c>
      <c r="T2694" s="14">
        <f t="shared" si="85"/>
        <v>42088.292361111111</v>
      </c>
    </row>
    <row r="2695" spans="1:20" ht="72" x14ac:dyDescent="0.6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>(Table1[[#This Row],[pledged]]/Table1[[#This Row],[goal]])*100</f>
        <v>0.8</v>
      </c>
      <c r="P2695" s="9">
        <f>Table1[[#This Row],[pledged]]/Table1[[#This Row],[backers_count]]</f>
        <v>13.333333333333334</v>
      </c>
      <c r="Q2695" s="4" t="str">
        <f>MID(Table1[[#This Row],[Category and Sub-Category]],SEARCH("/", N2695) +1, 20)</f>
        <v>food trucks</v>
      </c>
      <c r="R2695" s="4" t="str">
        <f t="shared" si="84"/>
        <v>food</v>
      </c>
      <c r="S2695" s="14">
        <f>Table1[[#This Row],[Date Ended Conversion]]+Table1[[#This Row],[Date Ended Conversion]]</f>
        <v>83728.276990740735</v>
      </c>
      <c r="T2695" s="14">
        <f t="shared" si="85"/>
        <v>41864.138495370367</v>
      </c>
    </row>
    <row r="2696" spans="1:20" ht="72" x14ac:dyDescent="0.6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>(Table1[[#This Row],[pledged]]/Table1[[#This Row],[goal]])*100</f>
        <v>3.3333333333333335E-3</v>
      </c>
      <c r="P2696" s="9">
        <f>Table1[[#This Row],[pledged]]/Table1[[#This Row],[backers_count]]</f>
        <v>1</v>
      </c>
      <c r="Q2696" s="4" t="str">
        <f>MID(Table1[[#This Row],[Category and Sub-Category]],SEARCH("/", N2696) +1, 20)</f>
        <v>food trucks</v>
      </c>
      <c r="R2696" s="4" t="str">
        <f t="shared" si="84"/>
        <v>food</v>
      </c>
      <c r="S2696" s="14">
        <f>Table1[[#This Row],[Date Ended Conversion]]+Table1[[#This Row],[Date Ended Conversion]]</f>
        <v>83816.280995370369</v>
      </c>
      <c r="T2696" s="14">
        <f t="shared" si="85"/>
        <v>41908.140497685185</v>
      </c>
    </row>
    <row r="2697" spans="1:20" ht="54" x14ac:dyDescent="0.6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>(Table1[[#This Row],[pledged]]/Table1[[#This Row],[goal]])*100</f>
        <v>0.47333333333333333</v>
      </c>
      <c r="P2697" s="9">
        <f>Table1[[#This Row],[pledged]]/Table1[[#This Row],[backers_count]]</f>
        <v>23.666666666666668</v>
      </c>
      <c r="Q2697" s="4" t="str">
        <f>MID(Table1[[#This Row],[Category and Sub-Category]],SEARCH("/", N2697) +1, 20)</f>
        <v>food trucks</v>
      </c>
      <c r="R2697" s="4" t="str">
        <f t="shared" si="84"/>
        <v>food</v>
      </c>
      <c r="S2697" s="14">
        <f>Table1[[#This Row],[Date Ended Conversion]]+Table1[[#This Row],[Date Ended Conversion]]</f>
        <v>84216.280509259261</v>
      </c>
      <c r="T2697" s="14">
        <f t="shared" si="85"/>
        <v>42108.14025462963</v>
      </c>
    </row>
    <row r="2698" spans="1:20" ht="72" x14ac:dyDescent="0.6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>(Table1[[#This Row],[pledged]]/Table1[[#This Row],[goal]])*100</f>
        <v>5.65</v>
      </c>
      <c r="P2698" s="9">
        <f>Table1[[#This Row],[pledged]]/Table1[[#This Row],[backers_count]]</f>
        <v>89.21052631578948</v>
      </c>
      <c r="Q2698" s="4" t="str">
        <f>MID(Table1[[#This Row],[Category and Sub-Category]],SEARCH("/", N2698) +1, 20)</f>
        <v>food trucks</v>
      </c>
      <c r="R2698" s="4" t="str">
        <f t="shared" si="84"/>
        <v>food</v>
      </c>
      <c r="S2698" s="14">
        <f>Table1[[#This Row],[Date Ended Conversion]]+Table1[[#This Row],[Date Ended Conversion]]</f>
        <v>83997.688888888893</v>
      </c>
      <c r="T2698" s="14">
        <f t="shared" si="85"/>
        <v>41998.844444444447</v>
      </c>
    </row>
    <row r="2699" spans="1:20" ht="54" x14ac:dyDescent="0.6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>(Table1[[#This Row],[pledged]]/Table1[[#This Row],[goal]])*100</f>
        <v>26.35217391304348</v>
      </c>
      <c r="P2699" s="9">
        <f>Table1[[#This Row],[pledged]]/Table1[[#This Row],[backers_count]]</f>
        <v>116.55769230769231</v>
      </c>
      <c r="Q2699" s="4" t="str">
        <f>MID(Table1[[#This Row],[Category and Sub-Category]],SEARCH("/", N2699) +1, 20)</f>
        <v>food trucks</v>
      </c>
      <c r="R2699" s="4" t="str">
        <f t="shared" si="84"/>
        <v>food</v>
      </c>
      <c r="S2699" s="14">
        <f>Table1[[#This Row],[Date Ended Conversion]]+Table1[[#This Row],[Date Ended Conversion]]</f>
        <v>84437.833333333343</v>
      </c>
      <c r="T2699" s="14">
        <f t="shared" si="85"/>
        <v>42218.916666666672</v>
      </c>
    </row>
    <row r="2700" spans="1:20" ht="72" x14ac:dyDescent="0.6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>(Table1[[#This Row],[pledged]]/Table1[[#This Row],[goal]])*100</f>
        <v>0.325125</v>
      </c>
      <c r="P2700" s="9">
        <f>Table1[[#This Row],[pledged]]/Table1[[#This Row],[backers_count]]</f>
        <v>13.005000000000001</v>
      </c>
      <c r="Q2700" s="4" t="str">
        <f>MID(Table1[[#This Row],[Category and Sub-Category]],SEARCH("/", N2700) +1, 20)</f>
        <v>food trucks</v>
      </c>
      <c r="R2700" s="4" t="str">
        <f t="shared" si="84"/>
        <v>food</v>
      </c>
      <c r="S2700" s="14">
        <f>Table1[[#This Row],[Date Ended Conversion]]+Table1[[#This Row],[Date Ended Conversion]]</f>
        <v>83635.796481481477</v>
      </c>
      <c r="T2700" s="14">
        <f t="shared" si="85"/>
        <v>41817.898240740738</v>
      </c>
    </row>
    <row r="2701" spans="1:20" ht="54" x14ac:dyDescent="0.6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>(Table1[[#This Row],[pledged]]/Table1[[#This Row],[goal]])*100</f>
        <v>0</v>
      </c>
      <c r="P2701" s="9" t="e">
        <f>Table1[[#This Row],[pledged]]/Table1[[#This Row],[backers_count]]</f>
        <v>#DIV/0!</v>
      </c>
      <c r="Q2701" s="4" t="str">
        <f>MID(Table1[[#This Row],[Category and Sub-Category]],SEARCH("/", N2701) +1, 20)</f>
        <v>food trucks</v>
      </c>
      <c r="R2701" s="4" t="str">
        <f t="shared" si="84"/>
        <v>food</v>
      </c>
      <c r="S2701" s="14">
        <f>Table1[[#This Row],[Date Ended Conversion]]+Table1[[#This Row],[Date Ended Conversion]]</f>
        <v>83719.793124999997</v>
      </c>
      <c r="T2701" s="14">
        <f t="shared" si="85"/>
        <v>41859.896562499998</v>
      </c>
    </row>
    <row r="2702" spans="1:20" ht="72" x14ac:dyDescent="0.6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>(Table1[[#This Row],[pledged]]/Table1[[#This Row],[goal]])*100</f>
        <v>0.7000700070007001</v>
      </c>
      <c r="P2702" s="9">
        <f>Table1[[#This Row],[pledged]]/Table1[[#This Row],[backers_count]]</f>
        <v>17.5</v>
      </c>
      <c r="Q2702" s="4" t="str">
        <f>MID(Table1[[#This Row],[Category and Sub-Category]],SEARCH("/", N2702) +1, 20)</f>
        <v>food trucks</v>
      </c>
      <c r="R2702" s="4" t="str">
        <f t="shared" si="84"/>
        <v>food</v>
      </c>
      <c r="S2702" s="14">
        <f>Table1[[#This Row],[Date Ended Conversion]]+Table1[[#This Row],[Date Ended Conversion]]</f>
        <v>83801.74935185186</v>
      </c>
      <c r="T2702" s="14">
        <f t="shared" si="85"/>
        <v>41900.87467592593</v>
      </c>
    </row>
    <row r="2703" spans="1:20" ht="72" hidden="1" x14ac:dyDescent="0.6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>(Table1[[#This Row],[pledged]]/Table1[[#This Row],[goal]])*100</f>
        <v>46.176470588235297</v>
      </c>
      <c r="P2703" s="9">
        <f>Table1[[#This Row],[pledged]]/Table1[[#This Row],[backers_count]]</f>
        <v>34.130434782608695</v>
      </c>
      <c r="Q2703" s="4" t="str">
        <f>MID(Table1[[#This Row],[Category and Sub-Category]],SEARCH("/", N2703) +1, 20)</f>
        <v>spaces</v>
      </c>
      <c r="R2703" s="4" t="str">
        <f t="shared" si="84"/>
        <v>theater</v>
      </c>
      <c r="S2703" s="14">
        <f>Table1[[#This Row],[Date Ended Conversion]]+Table1[[#This Row],[Date Ended Conversion]]</f>
        <v>85665.466064814813</v>
      </c>
      <c r="T2703" s="14">
        <f t="shared" si="85"/>
        <v>42832.733032407406</v>
      </c>
    </row>
    <row r="2704" spans="1:20" ht="72" hidden="1" x14ac:dyDescent="0.6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>(Table1[[#This Row],[pledged]]/Table1[[#This Row],[goal]])*100</f>
        <v>34.410000000000004</v>
      </c>
      <c r="P2704" s="9">
        <f>Table1[[#This Row],[pledged]]/Table1[[#This Row],[backers_count]]</f>
        <v>132.34615384615384</v>
      </c>
      <c r="Q2704" s="4" t="str">
        <f>MID(Table1[[#This Row],[Category and Sub-Category]],SEARCH("/", N2704) +1, 20)</f>
        <v>spaces</v>
      </c>
      <c r="R2704" s="4" t="str">
        <f t="shared" si="84"/>
        <v>theater</v>
      </c>
      <c r="S2704" s="14">
        <f>Table1[[#This Row],[Date Ended Conversion]]+Table1[[#This Row],[Date Ended Conversion]]</f>
        <v>85661.520300925928</v>
      </c>
      <c r="T2704" s="14">
        <f t="shared" si="85"/>
        <v>42830.760150462964</v>
      </c>
    </row>
    <row r="2705" spans="1:20" ht="54" hidden="1" x14ac:dyDescent="0.6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>(Table1[[#This Row],[pledged]]/Table1[[#This Row],[goal]])*100</f>
        <v>103.75000000000001</v>
      </c>
      <c r="P2705" s="9">
        <f>Table1[[#This Row],[pledged]]/Table1[[#This Row],[backers_count]]</f>
        <v>922.22222222222217</v>
      </c>
      <c r="Q2705" s="4" t="str">
        <f>MID(Table1[[#This Row],[Category and Sub-Category]],SEARCH("/", N2705) +1, 20)</f>
        <v>spaces</v>
      </c>
      <c r="R2705" s="4" t="str">
        <f t="shared" si="84"/>
        <v>theater</v>
      </c>
      <c r="S2705" s="14">
        <f>Table1[[#This Row],[Date Ended Conversion]]+Table1[[#This Row],[Date Ended Conversion]]</f>
        <v>85633.296990740739</v>
      </c>
      <c r="T2705" s="14">
        <f t="shared" si="85"/>
        <v>42816.648495370369</v>
      </c>
    </row>
    <row r="2706" spans="1:20" ht="72" hidden="1" x14ac:dyDescent="0.6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>(Table1[[#This Row],[pledged]]/Table1[[#This Row],[goal]])*100</f>
        <v>6.0263157894736841</v>
      </c>
      <c r="P2706" s="9">
        <f>Table1[[#This Row],[pledged]]/Table1[[#This Row],[backers_count]]</f>
        <v>163.57142857142858</v>
      </c>
      <c r="Q2706" s="4" t="str">
        <f>MID(Table1[[#This Row],[Category and Sub-Category]],SEARCH("/", N2706) +1, 20)</f>
        <v>spaces</v>
      </c>
      <c r="R2706" s="4" t="str">
        <f t="shared" si="84"/>
        <v>theater</v>
      </c>
      <c r="S2706" s="14">
        <f>Table1[[#This Row],[Date Ended Conversion]]+Table1[[#This Row],[Date Ended Conversion]]</f>
        <v>85661.641527777771</v>
      </c>
      <c r="T2706" s="14">
        <f t="shared" si="85"/>
        <v>42830.820763888885</v>
      </c>
    </row>
    <row r="2707" spans="1:20" ht="36" hidden="1" x14ac:dyDescent="0.6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>(Table1[[#This Row],[pledged]]/Table1[[#This Row],[goal]])*100</f>
        <v>10.539393939393939</v>
      </c>
      <c r="P2707" s="9">
        <f>Table1[[#This Row],[pledged]]/Table1[[#This Row],[backers_count]]</f>
        <v>217.375</v>
      </c>
      <c r="Q2707" s="4" t="str">
        <f>MID(Table1[[#This Row],[Category and Sub-Category]],SEARCH("/", N2707) +1, 20)</f>
        <v>spaces</v>
      </c>
      <c r="R2707" s="4" t="str">
        <f t="shared" si="84"/>
        <v>theater</v>
      </c>
      <c r="S2707" s="14">
        <f>Table1[[#This Row],[Date Ended Conversion]]+Table1[[#This Row],[Date Ended Conversion]]</f>
        <v>85637.749027777783</v>
      </c>
      <c r="T2707" s="14">
        <f t="shared" si="85"/>
        <v>42818.874513888892</v>
      </c>
    </row>
    <row r="2708" spans="1:20" ht="72" hidden="1" x14ac:dyDescent="0.6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>(Table1[[#This Row],[pledged]]/Table1[[#This Row],[goal]])*100</f>
        <v>112.29714285714284</v>
      </c>
      <c r="P2708" s="9">
        <f>Table1[[#This Row],[pledged]]/Table1[[#This Row],[backers_count]]</f>
        <v>149.44486692015209</v>
      </c>
      <c r="Q2708" s="4" t="str">
        <f>MID(Table1[[#This Row],[Category and Sub-Category]],SEARCH("/", N2708) +1, 20)</f>
        <v>spaces</v>
      </c>
      <c r="R2708" s="4" t="str">
        <f t="shared" si="84"/>
        <v>theater</v>
      </c>
      <c r="S2708" s="14">
        <f>Table1[[#This Row],[Date Ended Conversion]]+Table1[[#This Row],[Date Ended Conversion]]</f>
        <v>83856.58194444445</v>
      </c>
      <c r="T2708" s="14">
        <f t="shared" si="85"/>
        <v>41928.290972222225</v>
      </c>
    </row>
    <row r="2709" spans="1:20" ht="54" hidden="1" x14ac:dyDescent="0.6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>(Table1[[#This Row],[pledged]]/Table1[[#This Row],[goal]])*100</f>
        <v>350.84462500000001</v>
      </c>
      <c r="P2709" s="9">
        <f>Table1[[#This Row],[pledged]]/Table1[[#This Row],[backers_count]]</f>
        <v>71.237487309644663</v>
      </c>
      <c r="Q2709" s="4" t="str">
        <f>MID(Table1[[#This Row],[Category and Sub-Category]],SEARCH("/", N2709) +1, 20)</f>
        <v>spaces</v>
      </c>
      <c r="R2709" s="4" t="str">
        <f t="shared" si="84"/>
        <v>theater</v>
      </c>
      <c r="S2709" s="14">
        <f>Table1[[#This Row],[Date Ended Conversion]]+Table1[[#This Row],[Date Ended Conversion]]</f>
        <v>82842.58194444445</v>
      </c>
      <c r="T2709" s="14">
        <f t="shared" si="85"/>
        <v>41421.290972222225</v>
      </c>
    </row>
    <row r="2710" spans="1:20" ht="72" hidden="1" x14ac:dyDescent="0.6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>(Table1[[#This Row],[pledged]]/Table1[[#This Row],[goal]])*100</f>
        <v>233.21535</v>
      </c>
      <c r="P2710" s="9">
        <f>Table1[[#This Row],[pledged]]/Table1[[#This Row],[backers_count]]</f>
        <v>44.464318398474738</v>
      </c>
      <c r="Q2710" s="4" t="str">
        <f>MID(Table1[[#This Row],[Category and Sub-Category]],SEARCH("/", N2710) +1, 20)</f>
        <v>spaces</v>
      </c>
      <c r="R2710" s="4" t="str">
        <f t="shared" si="84"/>
        <v>theater</v>
      </c>
      <c r="S2710" s="14">
        <f>Table1[[#This Row],[Date Ended Conversion]]+Table1[[#This Row],[Date Ended Conversion]]</f>
        <v>85145.39643518519</v>
      </c>
      <c r="T2710" s="14">
        <f t="shared" si="85"/>
        <v>42572.698217592595</v>
      </c>
    </row>
    <row r="2711" spans="1:20" ht="72" hidden="1" x14ac:dyDescent="0.6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>(Table1[[#This Row],[pledged]]/Table1[[#This Row],[goal]])*100</f>
        <v>101.60599999999999</v>
      </c>
      <c r="P2711" s="9">
        <f>Table1[[#This Row],[pledged]]/Table1[[#This Row],[backers_count]]</f>
        <v>164.94480519480518</v>
      </c>
      <c r="Q2711" s="4" t="str">
        <f>MID(Table1[[#This Row],[Category and Sub-Category]],SEARCH("/", N2711) +1, 20)</f>
        <v>spaces</v>
      </c>
      <c r="R2711" s="4" t="str">
        <f t="shared" si="84"/>
        <v>theater</v>
      </c>
      <c r="S2711" s="14">
        <f>Table1[[#This Row],[Date Ended Conversion]]+Table1[[#This Row],[Date Ended Conversion]]</f>
        <v>85294.33194444445</v>
      </c>
      <c r="T2711" s="14">
        <f t="shared" si="85"/>
        <v>42647.165972222225</v>
      </c>
    </row>
    <row r="2712" spans="1:20" ht="54" hidden="1" x14ac:dyDescent="0.6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>(Table1[[#This Row],[pledged]]/Table1[[#This Row],[goal]])*100</f>
        <v>153.90035000000003</v>
      </c>
      <c r="P2712" s="9">
        <f>Table1[[#This Row],[pledged]]/Table1[[#This Row],[backers_count]]</f>
        <v>84.871516544117654</v>
      </c>
      <c r="Q2712" s="4" t="str">
        <f>MID(Table1[[#This Row],[Category and Sub-Category]],SEARCH("/", N2712) +1, 20)</f>
        <v>spaces</v>
      </c>
      <c r="R2712" s="4" t="str">
        <f t="shared" si="84"/>
        <v>theater</v>
      </c>
      <c r="S2712" s="14">
        <f>Table1[[#This Row],[Date Ended Conversion]]+Table1[[#This Row],[Date Ended Conversion]]</f>
        <v>83720.166666666672</v>
      </c>
      <c r="T2712" s="14">
        <f t="shared" si="85"/>
        <v>41860.083333333336</v>
      </c>
    </row>
    <row r="2713" spans="1:20" ht="72" hidden="1" x14ac:dyDescent="0.6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>(Table1[[#This Row],[pledged]]/Table1[[#This Row],[goal]])*100</f>
        <v>100.7161125319693</v>
      </c>
      <c r="P2713" s="9">
        <f>Table1[[#This Row],[pledged]]/Table1[[#This Row],[backers_count]]</f>
        <v>53.945205479452056</v>
      </c>
      <c r="Q2713" s="4" t="str">
        <f>MID(Table1[[#This Row],[Category and Sub-Category]],SEARCH("/", N2713) +1, 20)</f>
        <v>spaces</v>
      </c>
      <c r="R2713" s="4" t="str">
        <f t="shared" si="84"/>
        <v>theater</v>
      </c>
      <c r="S2713" s="14">
        <f>Table1[[#This Row],[Date Ended Conversion]]+Table1[[#This Row],[Date Ended Conversion]]</f>
        <v>83621.834722222222</v>
      </c>
      <c r="T2713" s="14">
        <f t="shared" si="85"/>
        <v>41810.917361111111</v>
      </c>
    </row>
    <row r="2714" spans="1:20" ht="72" hidden="1" x14ac:dyDescent="0.6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>(Table1[[#This Row],[pledged]]/Table1[[#This Row],[goal]])*100</f>
        <v>131.38181818181818</v>
      </c>
      <c r="P2714" s="9">
        <f>Table1[[#This Row],[pledged]]/Table1[[#This Row],[backers_count]]</f>
        <v>50.531468531468533</v>
      </c>
      <c r="Q2714" s="4" t="str">
        <f>MID(Table1[[#This Row],[Category and Sub-Category]],SEARCH("/", N2714) +1, 20)</f>
        <v>spaces</v>
      </c>
      <c r="R2714" s="4" t="str">
        <f t="shared" si="84"/>
        <v>theater</v>
      </c>
      <c r="S2714" s="14">
        <f>Table1[[#This Row],[Date Ended Conversion]]+Table1[[#This Row],[Date Ended Conversion]]</f>
        <v>82937.5</v>
      </c>
      <c r="T2714" s="14">
        <f t="shared" si="85"/>
        <v>41468.75</v>
      </c>
    </row>
    <row r="2715" spans="1:20" ht="72" hidden="1" x14ac:dyDescent="0.6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>(Table1[[#This Row],[pledged]]/Table1[[#This Row],[goal]])*100</f>
        <v>102.24133333333334</v>
      </c>
      <c r="P2715" s="9">
        <f>Table1[[#This Row],[pledged]]/Table1[[#This Row],[backers_count]]</f>
        <v>108.00140845070422</v>
      </c>
      <c r="Q2715" s="4" t="str">
        <f>MID(Table1[[#This Row],[Category and Sub-Category]],SEARCH("/", N2715) +1, 20)</f>
        <v>spaces</v>
      </c>
      <c r="R2715" s="4" t="str">
        <f t="shared" si="84"/>
        <v>theater</v>
      </c>
      <c r="S2715" s="14">
        <f>Table1[[#This Row],[Date Ended Conversion]]+Table1[[#This Row],[Date Ended Conversion]]</f>
        <v>84725.307499999995</v>
      </c>
      <c r="T2715" s="14">
        <f t="shared" si="85"/>
        <v>42362.653749999998</v>
      </c>
    </row>
    <row r="2716" spans="1:20" ht="54" hidden="1" x14ac:dyDescent="0.6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>(Table1[[#This Row],[pledged]]/Table1[[#This Row],[goal]])*100</f>
        <v>116.35599999999999</v>
      </c>
      <c r="P2716" s="9">
        <f>Table1[[#This Row],[pledged]]/Table1[[#This Row],[backers_count]]</f>
        <v>95.373770491803285</v>
      </c>
      <c r="Q2716" s="4" t="str">
        <f>MID(Table1[[#This Row],[Category and Sub-Category]],SEARCH("/", N2716) +1, 20)</f>
        <v>spaces</v>
      </c>
      <c r="R2716" s="4" t="str">
        <f t="shared" si="84"/>
        <v>theater</v>
      </c>
      <c r="S2716" s="14">
        <f>Table1[[#This Row],[Date Ended Conversion]]+Table1[[#This Row],[Date Ended Conversion]]</f>
        <v>85315.916666666657</v>
      </c>
      <c r="T2716" s="14">
        <f t="shared" si="85"/>
        <v>42657.958333333328</v>
      </c>
    </row>
    <row r="2717" spans="1:20" ht="72" hidden="1" x14ac:dyDescent="0.6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>(Table1[[#This Row],[pledged]]/Table1[[#This Row],[goal]])*100</f>
        <v>264.62241666666665</v>
      </c>
      <c r="P2717" s="9">
        <f>Table1[[#This Row],[pledged]]/Table1[[#This Row],[backers_count]]</f>
        <v>57.631016333938291</v>
      </c>
      <c r="Q2717" s="4" t="str">
        <f>MID(Table1[[#This Row],[Category and Sub-Category]],SEARCH("/", N2717) +1, 20)</f>
        <v>spaces</v>
      </c>
      <c r="R2717" s="4" t="str">
        <f t="shared" si="84"/>
        <v>theater</v>
      </c>
      <c r="S2717" s="14">
        <f>Table1[[#This Row],[Date Ended Conversion]]+Table1[[#This Row],[Date Ended Conversion]]</f>
        <v>84842.796944444446</v>
      </c>
      <c r="T2717" s="14">
        <f t="shared" si="85"/>
        <v>42421.398472222223</v>
      </c>
    </row>
    <row r="2718" spans="1:20" ht="108" hidden="1" x14ac:dyDescent="0.6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>(Table1[[#This Row],[pledged]]/Table1[[#This Row],[goal]])*100</f>
        <v>119.98010000000001</v>
      </c>
      <c r="P2718" s="9">
        <f>Table1[[#This Row],[pledged]]/Table1[[#This Row],[backers_count]]</f>
        <v>64.160481283422456</v>
      </c>
      <c r="Q2718" s="4" t="str">
        <f>MID(Table1[[#This Row],[Category and Sub-Category]],SEARCH("/", N2718) +1, 20)</f>
        <v>spaces</v>
      </c>
      <c r="R2718" s="4" t="str">
        <f t="shared" si="84"/>
        <v>theater</v>
      </c>
      <c r="S2718" s="14">
        <f>Table1[[#This Row],[Date Ended Conversion]]+Table1[[#This Row],[Date Ended Conversion]]</f>
        <v>84570.666504629626</v>
      </c>
      <c r="T2718" s="14">
        <f t="shared" si="85"/>
        <v>42285.333252314813</v>
      </c>
    </row>
    <row r="2719" spans="1:20" ht="72" hidden="1" x14ac:dyDescent="0.6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>(Table1[[#This Row],[pledged]]/Table1[[#This Row],[goal]])*100</f>
        <v>120.10400000000001</v>
      </c>
      <c r="P2719" s="9">
        <f>Table1[[#This Row],[pledged]]/Table1[[#This Row],[backers_count]]</f>
        <v>92.387692307692305</v>
      </c>
      <c r="Q2719" s="4" t="str">
        <f>MID(Table1[[#This Row],[Category and Sub-Category]],SEARCH("/", N2719) +1, 20)</f>
        <v>spaces</v>
      </c>
      <c r="R2719" s="4" t="str">
        <f t="shared" si="84"/>
        <v>theater</v>
      </c>
      <c r="S2719" s="14">
        <f>Table1[[#This Row],[Date Ended Conversion]]+Table1[[#This Row],[Date Ended Conversion]]</f>
        <v>83959.913171296299</v>
      </c>
      <c r="T2719" s="14">
        <f t="shared" si="85"/>
        <v>41979.956585648149</v>
      </c>
    </row>
    <row r="2720" spans="1:20" ht="72" hidden="1" x14ac:dyDescent="0.6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>(Table1[[#This Row],[pledged]]/Table1[[#This Row],[goal]])*100</f>
        <v>103.58333333333334</v>
      </c>
      <c r="P2720" s="9">
        <f>Table1[[#This Row],[pledged]]/Table1[[#This Row],[backers_count]]</f>
        <v>125.97972972972973</v>
      </c>
      <c r="Q2720" s="4" t="str">
        <f>MID(Table1[[#This Row],[Category and Sub-Category]],SEARCH("/", N2720) +1, 20)</f>
        <v>spaces</v>
      </c>
      <c r="R2720" s="4" t="str">
        <f t="shared" si="84"/>
        <v>theater</v>
      </c>
      <c r="S2720" s="14">
        <f>Table1[[#This Row],[Date Ended Conversion]]+Table1[[#This Row],[Date Ended Conversion]]</f>
        <v>84987.916666666657</v>
      </c>
      <c r="T2720" s="14">
        <f t="shared" si="85"/>
        <v>42493.958333333328</v>
      </c>
    </row>
    <row r="2721" spans="1:20" ht="72" hidden="1" x14ac:dyDescent="0.6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>(Table1[[#This Row],[pledged]]/Table1[[#This Row],[goal]])*100</f>
        <v>108.83333333333334</v>
      </c>
      <c r="P2721" s="9">
        <f>Table1[[#This Row],[pledged]]/Table1[[#This Row],[backers_count]]</f>
        <v>94.637681159420296</v>
      </c>
      <c r="Q2721" s="4" t="str">
        <f>MID(Table1[[#This Row],[Category and Sub-Category]],SEARCH("/", N2721) +1, 20)</f>
        <v>spaces</v>
      </c>
      <c r="R2721" s="4" t="str">
        <f t="shared" si="84"/>
        <v>theater</v>
      </c>
      <c r="S2721" s="14">
        <f>Table1[[#This Row],[Date Ended Conversion]]+Table1[[#This Row],[Date Ended Conversion]]</f>
        <v>84955.979027777765</v>
      </c>
      <c r="T2721" s="14">
        <f t="shared" si="85"/>
        <v>42477.989513888882</v>
      </c>
    </row>
    <row r="2722" spans="1:20" ht="54" hidden="1" x14ac:dyDescent="0.6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>(Table1[[#This Row],[pledged]]/Table1[[#This Row],[goal]])*100</f>
        <v>118.12400000000001</v>
      </c>
      <c r="P2722" s="9">
        <f>Table1[[#This Row],[pledged]]/Table1[[#This Row],[backers_count]]</f>
        <v>170.69942196531792</v>
      </c>
      <c r="Q2722" s="4" t="str">
        <f>MID(Table1[[#This Row],[Category and Sub-Category]],SEARCH("/", N2722) +1, 20)</f>
        <v>spaces</v>
      </c>
      <c r="R2722" s="4" t="str">
        <f t="shared" si="84"/>
        <v>theater</v>
      </c>
      <c r="S2722" s="14">
        <f>Table1[[#This Row],[Date Ended Conversion]]+Table1[[#This Row],[Date Ended Conversion]]</f>
        <v>85371.015115740738</v>
      </c>
      <c r="T2722" s="14">
        <f t="shared" si="85"/>
        <v>42685.507557870369</v>
      </c>
    </row>
    <row r="2723" spans="1:20" ht="72" hidden="1" x14ac:dyDescent="0.6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>(Table1[[#This Row],[pledged]]/Table1[[#This Row],[goal]])*100</f>
        <v>1462</v>
      </c>
      <c r="P2723" s="9">
        <f>Table1[[#This Row],[pledged]]/Table1[[#This Row],[backers_count]]</f>
        <v>40.762081784386616</v>
      </c>
      <c r="Q2723" s="4" t="str">
        <f>MID(Table1[[#This Row],[Category and Sub-Category]],SEARCH("/", N2723) +1, 20)</f>
        <v>hardware</v>
      </c>
      <c r="R2723" s="4" t="str">
        <f t="shared" si="84"/>
        <v>technology</v>
      </c>
      <c r="S2723" s="14">
        <f>Table1[[#This Row],[Date Ended Conversion]]+Table1[[#This Row],[Date Ended Conversion]]</f>
        <v>83047.583333333328</v>
      </c>
      <c r="T2723" s="14">
        <f t="shared" si="85"/>
        <v>41523.791666666664</v>
      </c>
    </row>
    <row r="2724" spans="1:20" ht="72" hidden="1" x14ac:dyDescent="0.6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>(Table1[[#This Row],[pledged]]/Table1[[#This Row],[goal]])*100</f>
        <v>252.54</v>
      </c>
      <c r="P2724" s="9">
        <f>Table1[[#This Row],[pledged]]/Table1[[#This Row],[backers_count]]</f>
        <v>68.254054054054052</v>
      </c>
      <c r="Q2724" s="4" t="str">
        <f>MID(Table1[[#This Row],[Category and Sub-Category]],SEARCH("/", N2724) +1, 20)</f>
        <v>hardware</v>
      </c>
      <c r="R2724" s="4" t="str">
        <f t="shared" si="84"/>
        <v>technology</v>
      </c>
      <c r="S2724" s="14">
        <f>Table1[[#This Row],[Date Ended Conversion]]+Table1[[#This Row],[Date Ended Conversion]]</f>
        <v>85529.714189814811</v>
      </c>
      <c r="T2724" s="14">
        <f t="shared" si="85"/>
        <v>42764.857094907406</v>
      </c>
    </row>
    <row r="2725" spans="1:20" ht="72" hidden="1" x14ac:dyDescent="0.6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>(Table1[[#This Row],[pledged]]/Table1[[#This Row],[goal]])*100</f>
        <v>140.05000000000001</v>
      </c>
      <c r="P2725" s="9">
        <f>Table1[[#This Row],[pledged]]/Table1[[#This Row],[backers_count]]</f>
        <v>95.48863636363636</v>
      </c>
      <c r="Q2725" s="4" t="str">
        <f>MID(Table1[[#This Row],[Category and Sub-Category]],SEARCH("/", N2725) +1, 20)</f>
        <v>hardware</v>
      </c>
      <c r="R2725" s="4" t="str">
        <f t="shared" si="84"/>
        <v>technology</v>
      </c>
      <c r="S2725" s="14">
        <f>Table1[[#This Row],[Date Ended Conversion]]+Table1[[#This Row],[Date Ended Conversion]]</f>
        <v>84009.761296296288</v>
      </c>
      <c r="T2725" s="14">
        <f t="shared" si="85"/>
        <v>42004.880648148144</v>
      </c>
    </row>
    <row r="2726" spans="1:20" ht="72" hidden="1" x14ac:dyDescent="0.6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>(Table1[[#This Row],[pledged]]/Table1[[#This Row],[goal]])*100</f>
        <v>296.87520259319291</v>
      </c>
      <c r="P2726" s="9">
        <f>Table1[[#This Row],[pledged]]/Table1[[#This Row],[backers_count]]</f>
        <v>7.1902649656526005</v>
      </c>
      <c r="Q2726" s="4" t="str">
        <f>MID(Table1[[#This Row],[Category and Sub-Category]],SEARCH("/", N2726) +1, 20)</f>
        <v>hardware</v>
      </c>
      <c r="R2726" s="4" t="str">
        <f t="shared" si="84"/>
        <v>technology</v>
      </c>
      <c r="S2726" s="14">
        <f>Table1[[#This Row],[Date Ended Conversion]]+Table1[[#This Row],[Date Ended Conversion]]</f>
        <v>84462.654143518521</v>
      </c>
      <c r="T2726" s="14">
        <f t="shared" si="85"/>
        <v>42231.32707175926</v>
      </c>
    </row>
    <row r="2727" spans="1:20" ht="54" hidden="1" x14ac:dyDescent="0.6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>(Table1[[#This Row],[pledged]]/Table1[[#This Row],[goal]])*100</f>
        <v>144.54249999999999</v>
      </c>
      <c r="P2727" s="9">
        <f>Table1[[#This Row],[pledged]]/Table1[[#This Row],[backers_count]]</f>
        <v>511.65486725663715</v>
      </c>
      <c r="Q2727" s="4" t="str">
        <f>MID(Table1[[#This Row],[Category and Sub-Category]],SEARCH("/", N2727) +1, 20)</f>
        <v>hardware</v>
      </c>
      <c r="R2727" s="4" t="str">
        <f t="shared" si="84"/>
        <v>technology</v>
      </c>
      <c r="S2727" s="14">
        <f>Table1[[#This Row],[Date Ended Conversion]]+Table1[[#This Row],[Date Ended Conversion]]</f>
        <v>85591.489236111112</v>
      </c>
      <c r="T2727" s="14">
        <f t="shared" si="85"/>
        <v>42795.744618055556</v>
      </c>
    </row>
    <row r="2728" spans="1:20" ht="36" hidden="1" x14ac:dyDescent="0.6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>(Table1[[#This Row],[pledged]]/Table1[[#This Row],[goal]])*100</f>
        <v>105.745</v>
      </c>
      <c r="P2728" s="9">
        <f>Table1[[#This Row],[pledged]]/Table1[[#This Row],[backers_count]]</f>
        <v>261.74504950495049</v>
      </c>
      <c r="Q2728" s="4" t="str">
        <f>MID(Table1[[#This Row],[Category and Sub-Category]],SEARCH("/", N2728) +1, 20)</f>
        <v>hardware</v>
      </c>
      <c r="R2728" s="4" t="str">
        <f t="shared" si="84"/>
        <v>technology</v>
      </c>
      <c r="S2728" s="14">
        <f>Table1[[#This Row],[Date Ended Conversion]]+Table1[[#This Row],[Date Ended Conversion]]</f>
        <v>84965.15997685185</v>
      </c>
      <c r="T2728" s="14">
        <f t="shared" si="85"/>
        <v>42482.579988425925</v>
      </c>
    </row>
    <row r="2729" spans="1:20" ht="72" hidden="1" x14ac:dyDescent="0.6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>(Table1[[#This Row],[pledged]]/Table1[[#This Row],[goal]])*100</f>
        <v>493.21000000000004</v>
      </c>
      <c r="P2729" s="9">
        <f>Table1[[#This Row],[pledged]]/Table1[[#This Row],[backers_count]]</f>
        <v>69.760961810466767</v>
      </c>
      <c r="Q2729" s="4" t="str">
        <f>MID(Table1[[#This Row],[Category and Sub-Category]],SEARCH("/", N2729) +1, 20)</f>
        <v>hardware</v>
      </c>
      <c r="R2729" s="4" t="str">
        <f t="shared" si="84"/>
        <v>technology</v>
      </c>
      <c r="S2729" s="14">
        <f>Table1[[#This Row],[Date Ended Conversion]]+Table1[[#This Row],[Date Ended Conversion]]</f>
        <v>84447.353310185194</v>
      </c>
      <c r="T2729" s="14">
        <f t="shared" si="85"/>
        <v>42223.676655092597</v>
      </c>
    </row>
    <row r="2730" spans="1:20" ht="36" hidden="1" x14ac:dyDescent="0.6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>(Table1[[#This Row],[pledged]]/Table1[[#This Row],[goal]])*100</f>
        <v>201.82666666666668</v>
      </c>
      <c r="P2730" s="9">
        <f>Table1[[#This Row],[pledged]]/Table1[[#This Row],[backers_count]]</f>
        <v>77.229591836734699</v>
      </c>
      <c r="Q2730" s="4" t="str">
        <f>MID(Table1[[#This Row],[Category and Sub-Category]],SEARCH("/", N2730) +1, 20)</f>
        <v>hardware</v>
      </c>
      <c r="R2730" s="4" t="str">
        <f t="shared" si="84"/>
        <v>technology</v>
      </c>
      <c r="S2730" s="14">
        <f>Table1[[#This Row],[Date Ended Conversion]]+Table1[[#This Row],[Date Ended Conversion]]</f>
        <v>84737.199861111119</v>
      </c>
      <c r="T2730" s="14">
        <f t="shared" si="85"/>
        <v>42368.59993055556</v>
      </c>
    </row>
    <row r="2731" spans="1:20" ht="36" hidden="1" x14ac:dyDescent="0.6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>(Table1[[#This Row],[pledged]]/Table1[[#This Row],[goal]])*100</f>
        <v>104.44</v>
      </c>
      <c r="P2731" s="9">
        <f>Table1[[#This Row],[pledged]]/Table1[[#This Row],[backers_count]]</f>
        <v>340.56521739130437</v>
      </c>
      <c r="Q2731" s="4" t="str">
        <f>MID(Table1[[#This Row],[Category and Sub-Category]],SEARCH("/", N2731) +1, 20)</f>
        <v>hardware</v>
      </c>
      <c r="R2731" s="4" t="str">
        <f t="shared" si="84"/>
        <v>technology</v>
      </c>
      <c r="S2731" s="14">
        <f>Table1[[#This Row],[Date Ended Conversion]]+Table1[[#This Row],[Date Ended Conversion]]</f>
        <v>84250.481412037043</v>
      </c>
      <c r="T2731" s="14">
        <f t="shared" si="85"/>
        <v>42125.240706018521</v>
      </c>
    </row>
    <row r="2732" spans="1:20" ht="54" hidden="1" x14ac:dyDescent="0.6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>(Table1[[#This Row],[pledged]]/Table1[[#This Row],[goal]])*100</f>
        <v>170.29262962962963</v>
      </c>
      <c r="P2732" s="9">
        <f>Table1[[#This Row],[pledged]]/Table1[[#This Row],[backers_count]]</f>
        <v>67.417903225806455</v>
      </c>
      <c r="Q2732" s="4" t="str">
        <f>MID(Table1[[#This Row],[Category and Sub-Category]],SEARCH("/", N2732) +1, 20)</f>
        <v>hardware</v>
      </c>
      <c r="R2732" s="4" t="str">
        <f t="shared" si="84"/>
        <v>technology</v>
      </c>
      <c r="S2732" s="14">
        <f>Table1[[#This Row],[Date Ended Conversion]]+Table1[[#This Row],[Date Ended Conversion]]</f>
        <v>82773.082754629635</v>
      </c>
      <c r="T2732" s="14">
        <f t="shared" si="85"/>
        <v>41386.541377314818</v>
      </c>
    </row>
    <row r="2733" spans="1:20" ht="72" hidden="1" x14ac:dyDescent="0.6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>(Table1[[#This Row],[pledged]]/Table1[[#This Row],[goal]])*100</f>
        <v>104.30333333333333</v>
      </c>
      <c r="P2733" s="9">
        <f>Table1[[#This Row],[pledged]]/Table1[[#This Row],[backers_count]]</f>
        <v>845.70270270270271</v>
      </c>
      <c r="Q2733" s="4" t="str">
        <f>MID(Table1[[#This Row],[Category and Sub-Category]],SEARCH("/", N2733) +1, 20)</f>
        <v>hardware</v>
      </c>
      <c r="R2733" s="4" t="str">
        <f t="shared" si="84"/>
        <v>technology</v>
      </c>
      <c r="S2733" s="14">
        <f>Table1[[#This Row],[Date Ended Conversion]]+Table1[[#This Row],[Date Ended Conversion]]</f>
        <v>83860.333333333328</v>
      </c>
      <c r="T2733" s="14">
        <f t="shared" si="85"/>
        <v>41930.166666666664</v>
      </c>
    </row>
    <row r="2734" spans="1:20" ht="72" hidden="1" x14ac:dyDescent="0.6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>(Table1[[#This Row],[pledged]]/Table1[[#This Row],[goal]])*100</f>
        <v>118.25000000000001</v>
      </c>
      <c r="P2734" s="9">
        <f>Table1[[#This Row],[pledged]]/Table1[[#This Row],[backers_count]]</f>
        <v>97.191780821917803</v>
      </c>
      <c r="Q2734" s="4" t="str">
        <f>MID(Table1[[#This Row],[Category and Sub-Category]],SEARCH("/", N2734) +1, 20)</f>
        <v>hardware</v>
      </c>
      <c r="R2734" s="4" t="str">
        <f t="shared" si="84"/>
        <v>technology</v>
      </c>
      <c r="S2734" s="14">
        <f>Table1[[#This Row],[Date Ended Conversion]]+Table1[[#This Row],[Date Ended Conversion]]</f>
        <v>82844</v>
      </c>
      <c r="T2734" s="14">
        <f t="shared" si="85"/>
        <v>41422</v>
      </c>
    </row>
    <row r="2735" spans="1:20" ht="72" hidden="1" x14ac:dyDescent="0.6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>(Table1[[#This Row],[pledged]]/Table1[[#This Row],[goal]])*100</f>
        <v>107.538</v>
      </c>
      <c r="P2735" s="9">
        <f>Table1[[#This Row],[pledged]]/Table1[[#This Row],[backers_count]]</f>
        <v>451.84033613445376</v>
      </c>
      <c r="Q2735" s="4" t="str">
        <f>MID(Table1[[#This Row],[Category and Sub-Category]],SEARCH("/", N2735) +1, 20)</f>
        <v>hardware</v>
      </c>
      <c r="R2735" s="4" t="str">
        <f t="shared" si="84"/>
        <v>technology</v>
      </c>
      <c r="S2735" s="14">
        <f>Table1[[#This Row],[Date Ended Conversion]]+Table1[[#This Row],[Date Ended Conversion]]</f>
        <v>84208.462361111102</v>
      </c>
      <c r="T2735" s="14">
        <f t="shared" si="85"/>
        <v>42104.231180555551</v>
      </c>
    </row>
    <row r="2736" spans="1:20" ht="72" hidden="1" x14ac:dyDescent="0.6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>(Table1[[#This Row],[pledged]]/Table1[[#This Row],[goal]])*100</f>
        <v>2260300</v>
      </c>
      <c r="P2736" s="9">
        <f>Table1[[#This Row],[pledged]]/Table1[[#This Row],[backers_count]]</f>
        <v>138.66871165644173</v>
      </c>
      <c r="Q2736" s="4" t="str">
        <f>MID(Table1[[#This Row],[Category and Sub-Category]],SEARCH("/", N2736) +1, 20)</f>
        <v>hardware</v>
      </c>
      <c r="R2736" s="4" t="str">
        <f t="shared" si="84"/>
        <v>technology</v>
      </c>
      <c r="S2736" s="14">
        <f>Table1[[#This Row],[Date Ended Conversion]]+Table1[[#This Row],[Date Ended Conversion]]</f>
        <v>85313.83194444445</v>
      </c>
      <c r="T2736" s="14">
        <f t="shared" si="85"/>
        <v>42656.915972222225</v>
      </c>
    </row>
    <row r="2737" spans="1:20" ht="72" hidden="1" x14ac:dyDescent="0.6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>(Table1[[#This Row],[pledged]]/Table1[[#This Row],[goal]])*100</f>
        <v>978.13466666666682</v>
      </c>
      <c r="P2737" s="9">
        <f>Table1[[#This Row],[pledged]]/Table1[[#This Row],[backers_count]]</f>
        <v>21.640147492625371</v>
      </c>
      <c r="Q2737" s="4" t="str">
        <f>MID(Table1[[#This Row],[Category and Sub-Category]],SEARCH("/", N2737) +1, 20)</f>
        <v>hardware</v>
      </c>
      <c r="R2737" s="4" t="str">
        <f t="shared" si="84"/>
        <v>technology</v>
      </c>
      <c r="S2737" s="14">
        <f>Table1[[#This Row],[Date Ended Conversion]]+Table1[[#This Row],[Date Ended Conversion]]</f>
        <v>82693.666666666672</v>
      </c>
      <c r="T2737" s="14">
        <f t="shared" si="85"/>
        <v>41346.833333333336</v>
      </c>
    </row>
    <row r="2738" spans="1:20" ht="90" hidden="1" x14ac:dyDescent="0.6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>(Table1[[#This Row],[pledged]]/Table1[[#This Row],[goal]])*100</f>
        <v>122.9</v>
      </c>
      <c r="P2738" s="9">
        <f>Table1[[#This Row],[pledged]]/Table1[[#This Row],[backers_count]]</f>
        <v>169.51724137931035</v>
      </c>
      <c r="Q2738" s="4" t="str">
        <f>MID(Table1[[#This Row],[Category and Sub-Category]],SEARCH("/", N2738) +1, 20)</f>
        <v>hardware</v>
      </c>
      <c r="R2738" s="4" t="str">
        <f t="shared" si="84"/>
        <v>technology</v>
      </c>
      <c r="S2738" s="14">
        <f>Table1[[#This Row],[Date Ended Conversion]]+Table1[[#This Row],[Date Ended Conversion]]</f>
        <v>83505.332708333328</v>
      </c>
      <c r="T2738" s="14">
        <f t="shared" si="85"/>
        <v>41752.666354166664</v>
      </c>
    </row>
    <row r="2739" spans="1:20" ht="72" hidden="1" x14ac:dyDescent="0.6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>(Table1[[#This Row],[pledged]]/Table1[[#This Row],[goal]])*100</f>
        <v>246.0608</v>
      </c>
      <c r="P2739" s="9">
        <f>Table1[[#This Row],[pledged]]/Table1[[#This Row],[backers_count]]</f>
        <v>161.88210526315791</v>
      </c>
      <c r="Q2739" s="4" t="str">
        <f>MID(Table1[[#This Row],[Category and Sub-Category]],SEARCH("/", N2739) +1, 20)</f>
        <v>hardware</v>
      </c>
      <c r="R2739" s="4" t="str">
        <f t="shared" si="84"/>
        <v>technology</v>
      </c>
      <c r="S2739" s="14">
        <f>Table1[[#This Row],[Date Ended Conversion]]+Table1[[#This Row],[Date Ended Conversion]]</f>
        <v>83309.583333333328</v>
      </c>
      <c r="T2739" s="14">
        <f t="shared" si="85"/>
        <v>41654.791666666664</v>
      </c>
    </row>
    <row r="2740" spans="1:20" ht="72" hidden="1" x14ac:dyDescent="0.6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>(Table1[[#This Row],[pledged]]/Table1[[#This Row],[goal]])*100</f>
        <v>147.94</v>
      </c>
      <c r="P2740" s="9">
        <f>Table1[[#This Row],[pledged]]/Table1[[#This Row],[backers_count]]</f>
        <v>493.13333333333333</v>
      </c>
      <c r="Q2740" s="4" t="str">
        <f>MID(Table1[[#This Row],[Category and Sub-Category]],SEARCH("/", N2740) +1, 20)</f>
        <v>hardware</v>
      </c>
      <c r="R2740" s="4" t="str">
        <f t="shared" si="84"/>
        <v>technology</v>
      </c>
      <c r="S2740" s="14">
        <f>Table1[[#This Row],[Date Ended Conversion]]+Table1[[#This Row],[Date Ended Conversion]]</f>
        <v>85360.287129629636</v>
      </c>
      <c r="T2740" s="14">
        <f t="shared" si="85"/>
        <v>42680.143564814818</v>
      </c>
    </row>
    <row r="2741" spans="1:20" ht="72" hidden="1" x14ac:dyDescent="0.6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>(Table1[[#This Row],[pledged]]/Table1[[#This Row],[goal]])*100</f>
        <v>384.09090909090907</v>
      </c>
      <c r="P2741" s="9">
        <f>Table1[[#This Row],[pledged]]/Table1[[#This Row],[backers_count]]</f>
        <v>22.120418848167539</v>
      </c>
      <c r="Q2741" s="4" t="str">
        <f>MID(Table1[[#This Row],[Category and Sub-Category]],SEARCH("/", N2741) +1, 20)</f>
        <v>hardware</v>
      </c>
      <c r="R2741" s="4" t="str">
        <f t="shared" si="84"/>
        <v>technology</v>
      </c>
      <c r="S2741" s="14">
        <f>Table1[[#This Row],[Date Ended Conversion]]+Table1[[#This Row],[Date Ended Conversion]]</f>
        <v>83529.775856481487</v>
      </c>
      <c r="T2741" s="14">
        <f t="shared" si="85"/>
        <v>41764.887928240743</v>
      </c>
    </row>
    <row r="2742" spans="1:20" ht="54" hidden="1" x14ac:dyDescent="0.6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>(Table1[[#This Row],[pledged]]/Table1[[#This Row],[goal]])*100</f>
        <v>103.33333333333334</v>
      </c>
      <c r="P2742" s="9">
        <f>Table1[[#This Row],[pledged]]/Table1[[#This Row],[backers_count]]</f>
        <v>18.235294117647058</v>
      </c>
      <c r="Q2742" s="4" t="str">
        <f>MID(Table1[[#This Row],[Category and Sub-Category]],SEARCH("/", N2742) +1, 20)</f>
        <v>hardware</v>
      </c>
      <c r="R2742" s="4" t="str">
        <f t="shared" si="84"/>
        <v>technology</v>
      </c>
      <c r="S2742" s="14">
        <f>Table1[[#This Row],[Date Ended Conversion]]+Table1[[#This Row],[Date Ended Conversion]]</f>
        <v>84149.98037037038</v>
      </c>
      <c r="T2742" s="14">
        <f t="shared" si="85"/>
        <v>42074.99018518519</v>
      </c>
    </row>
    <row r="2743" spans="1:20" ht="36" hidden="1" x14ac:dyDescent="0.6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>(Table1[[#This Row],[pledged]]/Table1[[#This Row],[goal]])*100</f>
        <v>0.43750000000000006</v>
      </c>
      <c r="P2743" s="9">
        <f>Table1[[#This Row],[pledged]]/Table1[[#This Row],[backers_count]]</f>
        <v>8.75</v>
      </c>
      <c r="Q2743" s="4" t="str">
        <f>MID(Table1[[#This Row],[Category and Sub-Category]],SEARCH("/", N2743) +1, 20)</f>
        <v>children's books</v>
      </c>
      <c r="R2743" s="4" t="str">
        <f t="shared" si="84"/>
        <v>publishing</v>
      </c>
      <c r="S2743" s="14">
        <f>Table1[[#This Row],[Date Ended Conversion]]+Table1[[#This Row],[Date Ended Conversion]]</f>
        <v>83864.176388888882</v>
      </c>
      <c r="T2743" s="14">
        <f t="shared" si="85"/>
        <v>41932.088194444441</v>
      </c>
    </row>
    <row r="2744" spans="1:20" ht="72" hidden="1" x14ac:dyDescent="0.6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>(Table1[[#This Row],[pledged]]/Table1[[#This Row],[goal]])*100</f>
        <v>29.24</v>
      </c>
      <c r="P2744" s="9">
        <f>Table1[[#This Row],[pledged]]/Table1[[#This Row],[backers_count]]</f>
        <v>40.611111111111114</v>
      </c>
      <c r="Q2744" s="4" t="str">
        <f>MID(Table1[[#This Row],[Category and Sub-Category]],SEARCH("/", N2744) +1, 20)</f>
        <v>children's books</v>
      </c>
      <c r="R2744" s="4" t="str">
        <f t="shared" si="84"/>
        <v>publishing</v>
      </c>
      <c r="S2744" s="14">
        <f>Table1[[#This Row],[Date Ended Conversion]]+Table1[[#This Row],[Date Ended Conversion]]</f>
        <v>82089.439513888894</v>
      </c>
      <c r="T2744" s="14">
        <f t="shared" si="85"/>
        <v>41044.719756944447</v>
      </c>
    </row>
    <row r="2745" spans="1:20" ht="72" hidden="1" x14ac:dyDescent="0.6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>(Table1[[#This Row],[pledged]]/Table1[[#This Row],[goal]])*100</f>
        <v>0</v>
      </c>
      <c r="P2745" s="9" t="e">
        <f>Table1[[#This Row],[pledged]]/Table1[[#This Row],[backers_count]]</f>
        <v>#DIV/0!</v>
      </c>
      <c r="Q2745" s="4" t="str">
        <f>MID(Table1[[#This Row],[Category and Sub-Category]],SEARCH("/", N2745) +1, 20)</f>
        <v>children's books</v>
      </c>
      <c r="R2745" s="4" t="str">
        <f t="shared" si="84"/>
        <v>publishing</v>
      </c>
      <c r="S2745" s="14">
        <f>Table1[[#This Row],[Date Ended Conversion]]+Table1[[#This Row],[Date Ended Conversion]]</f>
        <v>85324.657569444447</v>
      </c>
      <c r="T2745" s="14">
        <f t="shared" si="85"/>
        <v>42662.328784722224</v>
      </c>
    </row>
    <row r="2746" spans="1:20" ht="72" hidden="1" x14ac:dyDescent="0.6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>(Table1[[#This Row],[pledged]]/Table1[[#This Row],[goal]])*100</f>
        <v>5.21875</v>
      </c>
      <c r="P2746" s="9">
        <f>Table1[[#This Row],[pledged]]/Table1[[#This Row],[backers_count]]</f>
        <v>37.954545454545453</v>
      </c>
      <c r="Q2746" s="4" t="str">
        <f>MID(Table1[[#This Row],[Category and Sub-Category]],SEARCH("/", N2746) +1, 20)</f>
        <v>children's books</v>
      </c>
      <c r="R2746" s="4" t="str">
        <f t="shared" si="84"/>
        <v>publishing</v>
      </c>
      <c r="S2746" s="14">
        <f>Table1[[#This Row],[Date Ended Conversion]]+Table1[[#This Row],[Date Ended Conversion]]</f>
        <v>81936.124953703707</v>
      </c>
      <c r="T2746" s="14">
        <f t="shared" si="85"/>
        <v>40968.062476851854</v>
      </c>
    </row>
    <row r="2747" spans="1:20" ht="72" hidden="1" x14ac:dyDescent="0.6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>(Table1[[#This Row],[pledged]]/Table1[[#This Row],[goal]])*100</f>
        <v>21.887499999999999</v>
      </c>
      <c r="P2747" s="9">
        <f>Table1[[#This Row],[pledged]]/Table1[[#This Row],[backers_count]]</f>
        <v>35.734693877551024</v>
      </c>
      <c r="Q2747" s="4" t="str">
        <f>MID(Table1[[#This Row],[Category and Sub-Category]],SEARCH("/", N2747) +1, 20)</f>
        <v>children's books</v>
      </c>
      <c r="R2747" s="4" t="str">
        <f t="shared" si="84"/>
        <v>publishing</v>
      </c>
      <c r="S2747" s="14">
        <f>Table1[[#This Row],[Date Ended Conversion]]+Table1[[#This Row],[Date Ended Conversion]]</f>
        <v>82209.976111111115</v>
      </c>
      <c r="T2747" s="14">
        <f t="shared" si="85"/>
        <v>41104.988055555557</v>
      </c>
    </row>
    <row r="2748" spans="1:20" ht="72" hidden="1" x14ac:dyDescent="0.6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>(Table1[[#This Row],[pledged]]/Table1[[#This Row],[goal]])*100</f>
        <v>26.700000000000003</v>
      </c>
      <c r="P2748" s="9">
        <f>Table1[[#This Row],[pledged]]/Table1[[#This Row],[backers_count]]</f>
        <v>42.157894736842103</v>
      </c>
      <c r="Q2748" s="4" t="str">
        <f>MID(Table1[[#This Row],[Category and Sub-Category]],SEARCH("/", N2748) +1, 20)</f>
        <v>children's books</v>
      </c>
      <c r="R2748" s="4" t="str">
        <f t="shared" si="84"/>
        <v>publishing</v>
      </c>
      <c r="S2748" s="14">
        <f>Table1[[#This Row],[Date Ended Conversion]]+Table1[[#This Row],[Date Ended Conversion]]</f>
        <v>83761.562754629631</v>
      </c>
      <c r="T2748" s="14">
        <f t="shared" si="85"/>
        <v>41880.781377314815</v>
      </c>
    </row>
    <row r="2749" spans="1:20" ht="72" hidden="1" x14ac:dyDescent="0.6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>(Table1[[#This Row],[pledged]]/Table1[[#This Row],[goal]])*100</f>
        <v>28.000000000000004</v>
      </c>
      <c r="P2749" s="9">
        <f>Table1[[#This Row],[pledged]]/Table1[[#This Row],[backers_count]]</f>
        <v>35</v>
      </c>
      <c r="Q2749" s="4" t="str">
        <f>MID(Table1[[#This Row],[Category and Sub-Category]],SEARCH("/", N2749) +1, 20)</f>
        <v>children's books</v>
      </c>
      <c r="R2749" s="4" t="str">
        <f t="shared" si="84"/>
        <v>publishing</v>
      </c>
      <c r="S2749" s="14">
        <f>Table1[[#This Row],[Date Ended Conversion]]+Table1[[#This Row],[Date Ended Conversion]]</f>
        <v>82152.263888888891</v>
      </c>
      <c r="T2749" s="14">
        <f t="shared" si="85"/>
        <v>41076.131944444445</v>
      </c>
    </row>
    <row r="2750" spans="1:20" ht="54" hidden="1" x14ac:dyDescent="0.6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>(Table1[[#This Row],[pledged]]/Table1[[#This Row],[goal]])*100</f>
        <v>1.06</v>
      </c>
      <c r="P2750" s="9">
        <f>Table1[[#This Row],[pledged]]/Table1[[#This Row],[backers_count]]</f>
        <v>13.25</v>
      </c>
      <c r="Q2750" s="4" t="str">
        <f>MID(Table1[[#This Row],[Category and Sub-Category]],SEARCH("/", N2750) +1, 20)</f>
        <v>children's books</v>
      </c>
      <c r="R2750" s="4" t="str">
        <f t="shared" si="84"/>
        <v>publishing</v>
      </c>
      <c r="S2750" s="14">
        <f>Table1[[#This Row],[Date Ended Conversion]]+Table1[[#This Row],[Date Ended Conversion]]</f>
        <v>85231.421342592599</v>
      </c>
      <c r="T2750" s="14">
        <f t="shared" si="85"/>
        <v>42615.7106712963</v>
      </c>
    </row>
    <row r="2751" spans="1:20" ht="36" hidden="1" x14ac:dyDescent="0.6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>(Table1[[#This Row],[pledged]]/Table1[[#This Row],[goal]])*100</f>
        <v>1.0999999999999999</v>
      </c>
      <c r="P2751" s="9">
        <f>Table1[[#This Row],[pledged]]/Table1[[#This Row],[backers_count]]</f>
        <v>55</v>
      </c>
      <c r="Q2751" s="4" t="str">
        <f>MID(Table1[[#This Row],[Category and Sub-Category]],SEARCH("/", N2751) +1, 20)</f>
        <v>children's books</v>
      </c>
      <c r="R2751" s="4" t="str">
        <f t="shared" si="84"/>
        <v>publishing</v>
      </c>
      <c r="S2751" s="14">
        <f>Table1[[#This Row],[Date Ended Conversion]]+Table1[[#This Row],[Date Ended Conversion]]</f>
        <v>84197.514745370368</v>
      </c>
      <c r="T2751" s="14">
        <f t="shared" si="85"/>
        <v>42098.757372685184</v>
      </c>
    </row>
    <row r="2752" spans="1:20" ht="54" hidden="1" x14ac:dyDescent="0.6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>(Table1[[#This Row],[pledged]]/Table1[[#This Row],[goal]])*100</f>
        <v>0</v>
      </c>
      <c r="P2752" s="9" t="e">
        <f>Table1[[#This Row],[pledged]]/Table1[[#This Row],[backers_count]]</f>
        <v>#DIV/0!</v>
      </c>
      <c r="Q2752" s="4" t="str">
        <f>MID(Table1[[#This Row],[Category and Sub-Category]],SEARCH("/", N2752) +1, 20)</f>
        <v>children's books</v>
      </c>
      <c r="R2752" s="4" t="str">
        <f t="shared" si="84"/>
        <v>publishing</v>
      </c>
      <c r="S2752" s="14">
        <f>Table1[[#This Row],[Date Ended Conversion]]+Table1[[#This Row],[Date Ended Conversion]]</f>
        <v>82181.666666666672</v>
      </c>
      <c r="T2752" s="14">
        <f t="shared" si="85"/>
        <v>41090.833333333336</v>
      </c>
    </row>
    <row r="2753" spans="1:20" ht="72" hidden="1" x14ac:dyDescent="0.6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>(Table1[[#This Row],[pledged]]/Table1[[#This Row],[goal]])*100</f>
        <v>0</v>
      </c>
      <c r="P2753" s="9" t="e">
        <f>Table1[[#This Row],[pledged]]/Table1[[#This Row],[backers_count]]</f>
        <v>#DIV/0!</v>
      </c>
      <c r="Q2753" s="4" t="str">
        <f>MID(Table1[[#This Row],[Category and Sub-Category]],SEARCH("/", N2753) +1, 20)</f>
        <v>children's books</v>
      </c>
      <c r="R2753" s="4" t="str">
        <f t="shared" si="84"/>
        <v>publishing</v>
      </c>
      <c r="S2753" s="14">
        <f>Table1[[#This Row],[Date Ended Conversion]]+Table1[[#This Row],[Date Ended Conversion]]</f>
        <v>83615.774120370377</v>
      </c>
      <c r="T2753" s="14">
        <f t="shared" si="85"/>
        <v>41807.887060185189</v>
      </c>
    </row>
    <row r="2754" spans="1:20" ht="72" hidden="1" x14ac:dyDescent="0.6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>(Table1[[#This Row],[pledged]]/Table1[[#This Row],[goal]])*100</f>
        <v>11.458333333333332</v>
      </c>
      <c r="P2754" s="9">
        <f>Table1[[#This Row],[pledged]]/Table1[[#This Row],[backers_count]]</f>
        <v>39.285714285714285</v>
      </c>
      <c r="Q2754" s="4" t="str">
        <f>MID(Table1[[#This Row],[Category and Sub-Category]],SEARCH("/", N2754) +1, 20)</f>
        <v>children's books</v>
      </c>
      <c r="R2754" s="4" t="str">
        <f t="shared" ref="R2754:R2817" si="86">LEFT(N2754,FIND("/",N2754,1)-1)</f>
        <v>publishing</v>
      </c>
      <c r="S2754" s="14">
        <f>Table1[[#This Row],[Date Ended Conversion]]+Table1[[#This Row],[Date Ended Conversion]]</f>
        <v>81791.530185185184</v>
      </c>
      <c r="T2754" s="14">
        <f t="shared" ref="T2754:T2817" si="87">(((I2754/60)/60)/24)+DATE(1970,1,1)</f>
        <v>40895.765092592592</v>
      </c>
    </row>
    <row r="2755" spans="1:20" ht="54" hidden="1" x14ac:dyDescent="0.6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>(Table1[[#This Row],[pledged]]/Table1[[#This Row],[goal]])*100</f>
        <v>19</v>
      </c>
      <c r="P2755" s="9">
        <f>Table1[[#This Row],[pledged]]/Table1[[#This Row],[backers_count]]</f>
        <v>47.5</v>
      </c>
      <c r="Q2755" s="4" t="str">
        <f>MID(Table1[[#This Row],[Category and Sub-Category]],SEARCH("/", N2755) +1, 20)</f>
        <v>children's books</v>
      </c>
      <c r="R2755" s="4" t="str">
        <f t="shared" si="86"/>
        <v>publishing</v>
      </c>
      <c r="S2755" s="14">
        <f>Table1[[#This Row],[Date Ended Conversion]]+Table1[[#This Row],[Date Ended Conversion]]</f>
        <v>82295.801458333328</v>
      </c>
      <c r="T2755" s="14">
        <f t="shared" si="87"/>
        <v>41147.900729166664</v>
      </c>
    </row>
    <row r="2756" spans="1:20" ht="72" hidden="1" x14ac:dyDescent="0.6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>(Table1[[#This Row],[pledged]]/Table1[[#This Row],[goal]])*100</f>
        <v>0</v>
      </c>
      <c r="P2756" s="9" t="e">
        <f>Table1[[#This Row],[pledged]]/Table1[[#This Row],[backers_count]]</f>
        <v>#DIV/0!</v>
      </c>
      <c r="Q2756" s="4" t="str">
        <f>MID(Table1[[#This Row],[Category and Sub-Category]],SEARCH("/", N2756) +1, 20)</f>
        <v>children's books</v>
      </c>
      <c r="R2756" s="4" t="str">
        <f t="shared" si="86"/>
        <v>publishing</v>
      </c>
      <c r="S2756" s="14">
        <f>Table1[[#This Row],[Date Ended Conversion]]+Table1[[#This Row],[Date Ended Conversion]]</f>
        <v>83787.272013888898</v>
      </c>
      <c r="T2756" s="14">
        <f t="shared" si="87"/>
        <v>41893.636006944449</v>
      </c>
    </row>
    <row r="2757" spans="1:20" ht="54" hidden="1" x14ac:dyDescent="0.6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>(Table1[[#This Row],[pledged]]/Table1[[#This Row],[goal]])*100</f>
        <v>52</v>
      </c>
      <c r="P2757" s="9">
        <f>Table1[[#This Row],[pledged]]/Table1[[#This Row],[backers_count]]</f>
        <v>17.333333333333332</v>
      </c>
      <c r="Q2757" s="4" t="str">
        <f>MID(Table1[[#This Row],[Category and Sub-Category]],SEARCH("/", N2757) +1, 20)</f>
        <v>children's books</v>
      </c>
      <c r="R2757" s="4" t="str">
        <f t="shared" si="86"/>
        <v>publishing</v>
      </c>
      <c r="S2757" s="14">
        <f>Table1[[#This Row],[Date Ended Conversion]]+Table1[[#This Row],[Date Ended Conversion]]</f>
        <v>84205.581643518526</v>
      </c>
      <c r="T2757" s="14">
        <f t="shared" si="87"/>
        <v>42102.790821759263</v>
      </c>
    </row>
    <row r="2758" spans="1:20" ht="72" hidden="1" x14ac:dyDescent="0.6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>(Table1[[#This Row],[pledged]]/Table1[[#This Row],[goal]])*100</f>
        <v>10.48</v>
      </c>
      <c r="P2758" s="9">
        <f>Table1[[#This Row],[pledged]]/Table1[[#This Row],[backers_count]]</f>
        <v>31.757575757575758</v>
      </c>
      <c r="Q2758" s="4" t="str">
        <f>MID(Table1[[#This Row],[Category and Sub-Category]],SEARCH("/", N2758) +1, 20)</f>
        <v>children's books</v>
      </c>
      <c r="R2758" s="4" t="str">
        <f t="shared" si="86"/>
        <v>publishing</v>
      </c>
      <c r="S2758" s="14">
        <f>Table1[[#This Row],[Date Ended Conversion]]+Table1[[#This Row],[Date Ended Conversion]]</f>
        <v>83301.800949074081</v>
      </c>
      <c r="T2758" s="14">
        <f t="shared" si="87"/>
        <v>41650.90047453704</v>
      </c>
    </row>
    <row r="2759" spans="1:20" ht="36" hidden="1" x14ac:dyDescent="0.6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>(Table1[[#This Row],[pledged]]/Table1[[#This Row],[goal]])*100</f>
        <v>0.66666666666666674</v>
      </c>
      <c r="P2759" s="9">
        <f>Table1[[#This Row],[pledged]]/Table1[[#This Row],[backers_count]]</f>
        <v>5</v>
      </c>
      <c r="Q2759" s="4" t="str">
        <f>MID(Table1[[#This Row],[Category and Sub-Category]],SEARCH("/", N2759) +1, 20)</f>
        <v>children's books</v>
      </c>
      <c r="R2759" s="4" t="str">
        <f t="shared" si="86"/>
        <v>publishing</v>
      </c>
      <c r="S2759" s="14">
        <f>Table1[[#This Row],[Date Ended Conversion]]+Table1[[#This Row],[Date Ended Conversion]]</f>
        <v>85177.313240740739</v>
      </c>
      <c r="T2759" s="14">
        <f t="shared" si="87"/>
        <v>42588.65662037037</v>
      </c>
    </row>
    <row r="2760" spans="1:20" ht="72" hidden="1" x14ac:dyDescent="0.6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>(Table1[[#This Row],[pledged]]/Table1[[#This Row],[goal]])*100</f>
        <v>11.700000000000001</v>
      </c>
      <c r="P2760" s="9">
        <f>Table1[[#This Row],[pledged]]/Table1[[#This Row],[backers_count]]</f>
        <v>39</v>
      </c>
      <c r="Q2760" s="4" t="str">
        <f>MID(Table1[[#This Row],[Category and Sub-Category]],SEARCH("/", N2760) +1, 20)</f>
        <v>children's books</v>
      </c>
      <c r="R2760" s="4" t="str">
        <f t="shared" si="86"/>
        <v>publishing</v>
      </c>
      <c r="S2760" s="14">
        <f>Table1[[#This Row],[Date Ended Conversion]]+Table1[[#This Row],[Date Ended Conversion]]</f>
        <v>85306.883865740732</v>
      </c>
      <c r="T2760" s="14">
        <f t="shared" si="87"/>
        <v>42653.441932870366</v>
      </c>
    </row>
    <row r="2761" spans="1:20" ht="72" hidden="1" x14ac:dyDescent="0.6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>(Table1[[#This Row],[pledged]]/Table1[[#This Row],[goal]])*100</f>
        <v>10.5</v>
      </c>
      <c r="P2761" s="9">
        <f>Table1[[#This Row],[pledged]]/Table1[[#This Row],[backers_count]]</f>
        <v>52.5</v>
      </c>
      <c r="Q2761" s="4" t="str">
        <f>MID(Table1[[#This Row],[Category and Sub-Category]],SEARCH("/", N2761) +1, 20)</f>
        <v>children's books</v>
      </c>
      <c r="R2761" s="4" t="str">
        <f t="shared" si="86"/>
        <v>publishing</v>
      </c>
      <c r="S2761" s="14">
        <f>Table1[[#This Row],[Date Ended Conversion]]+Table1[[#This Row],[Date Ended Conversion]]</f>
        <v>85134.73300925926</v>
      </c>
      <c r="T2761" s="14">
        <f t="shared" si="87"/>
        <v>42567.36650462963</v>
      </c>
    </row>
    <row r="2762" spans="1:20" ht="72" hidden="1" x14ac:dyDescent="0.6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>(Table1[[#This Row],[pledged]]/Table1[[#This Row],[goal]])*100</f>
        <v>0</v>
      </c>
      <c r="P2762" s="9" t="e">
        <f>Table1[[#This Row],[pledged]]/Table1[[#This Row],[backers_count]]</f>
        <v>#DIV/0!</v>
      </c>
      <c r="Q2762" s="4" t="str">
        <f>MID(Table1[[#This Row],[Category and Sub-Category]],SEARCH("/", N2762) +1, 20)</f>
        <v>children's books</v>
      </c>
      <c r="R2762" s="4" t="str">
        <f t="shared" si="86"/>
        <v>publishing</v>
      </c>
      <c r="S2762" s="14">
        <f>Table1[[#This Row],[Date Ended Conversion]]+Table1[[#This Row],[Date Ended Conversion]]</f>
        <v>82890.922638888893</v>
      </c>
      <c r="T2762" s="14">
        <f t="shared" si="87"/>
        <v>41445.461319444446</v>
      </c>
    </row>
    <row r="2763" spans="1:20" ht="54" hidden="1" x14ac:dyDescent="0.6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>(Table1[[#This Row],[pledged]]/Table1[[#This Row],[goal]])*100</f>
        <v>0.72</v>
      </c>
      <c r="P2763" s="9">
        <f>Table1[[#This Row],[pledged]]/Table1[[#This Row],[backers_count]]</f>
        <v>9</v>
      </c>
      <c r="Q2763" s="4" t="str">
        <f>MID(Table1[[#This Row],[Category and Sub-Category]],SEARCH("/", N2763) +1, 20)</f>
        <v>children's books</v>
      </c>
      <c r="R2763" s="4" t="str">
        <f t="shared" si="86"/>
        <v>publishing</v>
      </c>
      <c r="S2763" s="14">
        <f>Table1[[#This Row],[Date Ended Conversion]]+Table1[[#This Row],[Date Ended Conversion]]</f>
        <v>82554.127152777772</v>
      </c>
      <c r="T2763" s="14">
        <f t="shared" si="87"/>
        <v>41277.063576388886</v>
      </c>
    </row>
    <row r="2764" spans="1:20" ht="54" hidden="1" x14ac:dyDescent="0.6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>(Table1[[#This Row],[pledged]]/Table1[[#This Row],[goal]])*100</f>
        <v>0.76923076923076927</v>
      </c>
      <c r="P2764" s="9">
        <f>Table1[[#This Row],[pledged]]/Table1[[#This Row],[backers_count]]</f>
        <v>25</v>
      </c>
      <c r="Q2764" s="4" t="str">
        <f>MID(Table1[[#This Row],[Category and Sub-Category]],SEARCH("/", N2764) +1, 20)</f>
        <v>children's books</v>
      </c>
      <c r="R2764" s="4" t="str">
        <f t="shared" si="86"/>
        <v>publishing</v>
      </c>
      <c r="S2764" s="14">
        <f>Table1[[#This Row],[Date Ended Conversion]]+Table1[[#This Row],[Date Ended Conversion]]</f>
        <v>81973.990625000006</v>
      </c>
      <c r="T2764" s="14">
        <f t="shared" si="87"/>
        <v>40986.995312500003</v>
      </c>
    </row>
    <row r="2765" spans="1:20" ht="54" hidden="1" x14ac:dyDescent="0.6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>(Table1[[#This Row],[pledged]]/Table1[[#This Row],[goal]])*100</f>
        <v>0.22842639593908631</v>
      </c>
      <c r="P2765" s="9">
        <f>Table1[[#This Row],[pledged]]/Table1[[#This Row],[backers_count]]</f>
        <v>30</v>
      </c>
      <c r="Q2765" s="4" t="str">
        <f>MID(Table1[[#This Row],[Category and Sub-Category]],SEARCH("/", N2765) +1, 20)</f>
        <v>children's books</v>
      </c>
      <c r="R2765" s="4" t="str">
        <f t="shared" si="86"/>
        <v>publishing</v>
      </c>
      <c r="S2765" s="14">
        <f>Table1[[#This Row],[Date Ended Conversion]]+Table1[[#This Row],[Date Ended Conversion]]</f>
        <v>82837.159351851849</v>
      </c>
      <c r="T2765" s="14">
        <f t="shared" si="87"/>
        <v>41418.579675925925</v>
      </c>
    </row>
    <row r="2766" spans="1:20" ht="72" hidden="1" x14ac:dyDescent="0.6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>(Table1[[#This Row],[pledged]]/Table1[[#This Row],[goal]])*100</f>
        <v>1.125</v>
      </c>
      <c r="P2766" s="9">
        <f>Table1[[#This Row],[pledged]]/Table1[[#This Row],[backers_count]]</f>
        <v>11.25</v>
      </c>
      <c r="Q2766" s="4" t="str">
        <f>MID(Table1[[#This Row],[Category and Sub-Category]],SEARCH("/", N2766) +1, 20)</f>
        <v>children's books</v>
      </c>
      <c r="R2766" s="4" t="str">
        <f t="shared" si="86"/>
        <v>publishing</v>
      </c>
      <c r="S2766" s="14">
        <f>Table1[[#This Row],[Date Ended Conversion]]+Table1[[#This Row],[Date Ended Conversion]]</f>
        <v>82119.583333333328</v>
      </c>
      <c r="T2766" s="14">
        <f t="shared" si="87"/>
        <v>41059.791666666664</v>
      </c>
    </row>
    <row r="2767" spans="1:20" ht="54" hidden="1" x14ac:dyDescent="0.6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>(Table1[[#This Row],[pledged]]/Table1[[#This Row],[goal]])*100</f>
        <v>0</v>
      </c>
      <c r="P2767" s="9" t="e">
        <f>Table1[[#This Row],[pledged]]/Table1[[#This Row],[backers_count]]</f>
        <v>#DIV/0!</v>
      </c>
      <c r="Q2767" s="4" t="str">
        <f>MID(Table1[[#This Row],[Category and Sub-Category]],SEARCH("/", N2767) +1, 20)</f>
        <v>children's books</v>
      </c>
      <c r="R2767" s="4" t="str">
        <f t="shared" si="86"/>
        <v>publishing</v>
      </c>
      <c r="S2767" s="14">
        <f>Table1[[#This Row],[Date Ended Conversion]]+Table1[[#This Row],[Date Ended Conversion]]</f>
        <v>82421.158055555556</v>
      </c>
      <c r="T2767" s="14">
        <f t="shared" si="87"/>
        <v>41210.579027777778</v>
      </c>
    </row>
    <row r="2768" spans="1:20" ht="72" hidden="1" x14ac:dyDescent="0.6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>(Table1[[#This Row],[pledged]]/Table1[[#This Row],[goal]])*100</f>
        <v>2</v>
      </c>
      <c r="P2768" s="9">
        <f>Table1[[#This Row],[pledged]]/Table1[[#This Row],[backers_count]]</f>
        <v>25</v>
      </c>
      <c r="Q2768" s="4" t="str">
        <f>MID(Table1[[#This Row],[Category and Sub-Category]],SEARCH("/", N2768) +1, 20)</f>
        <v>children's books</v>
      </c>
      <c r="R2768" s="4" t="str">
        <f t="shared" si="86"/>
        <v>publishing</v>
      </c>
      <c r="S2768" s="14">
        <f>Table1[[#This Row],[Date Ended Conversion]]+Table1[[#This Row],[Date Ended Conversion]]</f>
        <v>81533.336064814808</v>
      </c>
      <c r="T2768" s="14">
        <f t="shared" si="87"/>
        <v>40766.668032407404</v>
      </c>
    </row>
    <row r="2769" spans="1:20" ht="72" hidden="1" x14ac:dyDescent="0.6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>(Table1[[#This Row],[pledged]]/Table1[[#This Row],[goal]])*100</f>
        <v>0.85000000000000009</v>
      </c>
      <c r="P2769" s="9">
        <f>Table1[[#This Row],[pledged]]/Table1[[#This Row],[backers_count]]</f>
        <v>11.333333333333334</v>
      </c>
      <c r="Q2769" s="4" t="str">
        <f>MID(Table1[[#This Row],[Category and Sub-Category]],SEARCH("/", N2769) +1, 20)</f>
        <v>children's books</v>
      </c>
      <c r="R2769" s="4" t="str">
        <f t="shared" si="86"/>
        <v>publishing</v>
      </c>
      <c r="S2769" s="14">
        <f>Table1[[#This Row],[Date Ended Conversion]]+Table1[[#This Row],[Date Ended Conversion]]</f>
        <v>84465.917824074073</v>
      </c>
      <c r="T2769" s="14">
        <f t="shared" si="87"/>
        <v>42232.958912037036</v>
      </c>
    </row>
    <row r="2770" spans="1:20" ht="72" hidden="1" x14ac:dyDescent="0.6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>(Table1[[#This Row],[pledged]]/Table1[[#This Row],[goal]])*100</f>
        <v>14.314285714285715</v>
      </c>
      <c r="P2770" s="9">
        <f>Table1[[#This Row],[pledged]]/Table1[[#This Row],[backers_count]]</f>
        <v>29.470588235294116</v>
      </c>
      <c r="Q2770" s="4" t="str">
        <f>MID(Table1[[#This Row],[Category and Sub-Category]],SEARCH("/", N2770) +1, 20)</f>
        <v>children's books</v>
      </c>
      <c r="R2770" s="4" t="str">
        <f t="shared" si="86"/>
        <v>publishing</v>
      </c>
      <c r="S2770" s="14">
        <f>Table1[[#This Row],[Date Ended Conversion]]+Table1[[#This Row],[Date Ended Conversion]]</f>
        <v>81995.146365740744</v>
      </c>
      <c r="T2770" s="14">
        <f t="shared" si="87"/>
        <v>40997.573182870372</v>
      </c>
    </row>
    <row r="2771" spans="1:20" ht="72" hidden="1" x14ac:dyDescent="0.6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>(Table1[[#This Row],[pledged]]/Table1[[#This Row],[goal]])*100</f>
        <v>0.25</v>
      </c>
      <c r="P2771" s="9">
        <f>Table1[[#This Row],[pledged]]/Table1[[#This Row],[backers_count]]</f>
        <v>1</v>
      </c>
      <c r="Q2771" s="4" t="str">
        <f>MID(Table1[[#This Row],[Category and Sub-Category]],SEARCH("/", N2771) +1, 20)</f>
        <v>children's books</v>
      </c>
      <c r="R2771" s="4" t="str">
        <f t="shared" si="86"/>
        <v>publishing</v>
      </c>
      <c r="S2771" s="14">
        <f>Table1[[#This Row],[Date Ended Conversion]]+Table1[[#This Row],[Date Ended Conversion]]</f>
        <v>83591.652546296289</v>
      </c>
      <c r="T2771" s="14">
        <f t="shared" si="87"/>
        <v>41795.826273148145</v>
      </c>
    </row>
    <row r="2772" spans="1:20" ht="72" hidden="1" x14ac:dyDescent="0.6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>(Table1[[#This Row],[pledged]]/Table1[[#This Row],[goal]])*100</f>
        <v>10.411249999999999</v>
      </c>
      <c r="P2772" s="9">
        <f>Table1[[#This Row],[pledged]]/Table1[[#This Row],[backers_count]]</f>
        <v>63.098484848484851</v>
      </c>
      <c r="Q2772" s="4" t="str">
        <f>MID(Table1[[#This Row],[Category and Sub-Category]],SEARCH("/", N2772) +1, 20)</f>
        <v>children's books</v>
      </c>
      <c r="R2772" s="4" t="str">
        <f t="shared" si="86"/>
        <v>publishing</v>
      </c>
      <c r="S2772" s="14">
        <f>Table1[[#This Row],[Date Ended Conversion]]+Table1[[#This Row],[Date Ended Conversion]]</f>
        <v>83433.327083333337</v>
      </c>
      <c r="T2772" s="14">
        <f t="shared" si="87"/>
        <v>41716.663541666669</v>
      </c>
    </row>
    <row r="2773" spans="1:20" ht="72" hidden="1" x14ac:dyDescent="0.6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>(Table1[[#This Row],[pledged]]/Table1[[#This Row],[goal]])*100</f>
        <v>0</v>
      </c>
      <c r="P2773" s="9" t="e">
        <f>Table1[[#This Row],[pledged]]/Table1[[#This Row],[backers_count]]</f>
        <v>#DIV/0!</v>
      </c>
      <c r="Q2773" s="4" t="str">
        <f>MID(Table1[[#This Row],[Category and Sub-Category]],SEARCH("/", N2773) +1, 20)</f>
        <v>children's books</v>
      </c>
      <c r="R2773" s="4" t="str">
        <f t="shared" si="86"/>
        <v>publishing</v>
      </c>
      <c r="S2773" s="14">
        <f>Table1[[#This Row],[Date Ended Conversion]]+Table1[[#This Row],[Date Ended Conversion]]</f>
        <v>82613.416666666672</v>
      </c>
      <c r="T2773" s="14">
        <f t="shared" si="87"/>
        <v>41306.708333333336</v>
      </c>
    </row>
    <row r="2774" spans="1:20" ht="72" hidden="1" x14ac:dyDescent="0.6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>(Table1[[#This Row],[pledged]]/Table1[[#This Row],[goal]])*100</f>
        <v>0</v>
      </c>
      <c r="P2774" s="9" t="e">
        <f>Table1[[#This Row],[pledged]]/Table1[[#This Row],[backers_count]]</f>
        <v>#DIV/0!</v>
      </c>
      <c r="Q2774" s="4" t="str">
        <f>MID(Table1[[#This Row],[Category and Sub-Category]],SEARCH("/", N2774) +1, 20)</f>
        <v>children's books</v>
      </c>
      <c r="R2774" s="4" t="str">
        <f t="shared" si="86"/>
        <v>publishing</v>
      </c>
      <c r="S2774" s="14">
        <f>Table1[[#This Row],[Date Ended Conversion]]+Table1[[#This Row],[Date Ended Conversion]]</f>
        <v>83105.738287037035</v>
      </c>
      <c r="T2774" s="14">
        <f t="shared" si="87"/>
        <v>41552.869143518517</v>
      </c>
    </row>
    <row r="2775" spans="1:20" ht="54" hidden="1" x14ac:dyDescent="0.6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>(Table1[[#This Row],[pledged]]/Table1[[#This Row],[goal]])*100</f>
        <v>0.18867924528301888</v>
      </c>
      <c r="P2775" s="9">
        <f>Table1[[#This Row],[pledged]]/Table1[[#This Row],[backers_count]]</f>
        <v>1</v>
      </c>
      <c r="Q2775" s="4" t="str">
        <f>MID(Table1[[#This Row],[Category and Sub-Category]],SEARCH("/", N2775) +1, 20)</f>
        <v>children's books</v>
      </c>
      <c r="R2775" s="4" t="str">
        <f t="shared" si="86"/>
        <v>publishing</v>
      </c>
      <c r="S2775" s="14">
        <f>Table1[[#This Row],[Date Ended Conversion]]+Table1[[#This Row],[Date Ended Conversion]]</f>
        <v>84969.72965277778</v>
      </c>
      <c r="T2775" s="14">
        <f t="shared" si="87"/>
        <v>42484.86482638889</v>
      </c>
    </row>
    <row r="2776" spans="1:20" ht="72" hidden="1" x14ac:dyDescent="0.6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>(Table1[[#This Row],[pledged]]/Table1[[#This Row],[goal]])*100</f>
        <v>14.249999999999998</v>
      </c>
      <c r="P2776" s="9">
        <f>Table1[[#This Row],[pledged]]/Table1[[#This Row],[backers_count]]</f>
        <v>43.846153846153847</v>
      </c>
      <c r="Q2776" s="4" t="str">
        <f>MID(Table1[[#This Row],[Category and Sub-Category]],SEARCH("/", N2776) +1, 20)</f>
        <v>children's books</v>
      </c>
      <c r="R2776" s="4" t="str">
        <f t="shared" si="86"/>
        <v>publishing</v>
      </c>
      <c r="S2776" s="14">
        <f>Table1[[#This Row],[Date Ended Conversion]]+Table1[[#This Row],[Date Ended Conversion]]</f>
        <v>82682.252962962957</v>
      </c>
      <c r="T2776" s="14">
        <f t="shared" si="87"/>
        <v>41341.126481481479</v>
      </c>
    </row>
    <row r="2777" spans="1:20" ht="72" hidden="1" x14ac:dyDescent="0.6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>(Table1[[#This Row],[pledged]]/Table1[[#This Row],[goal]])*100</f>
        <v>3</v>
      </c>
      <c r="P2777" s="9">
        <f>Table1[[#This Row],[pledged]]/Table1[[#This Row],[backers_count]]</f>
        <v>75</v>
      </c>
      <c r="Q2777" s="4" t="str">
        <f>MID(Table1[[#This Row],[Category and Sub-Category]],SEARCH("/", N2777) +1, 20)</f>
        <v>children's books</v>
      </c>
      <c r="R2777" s="4" t="str">
        <f t="shared" si="86"/>
        <v>publishing</v>
      </c>
      <c r="S2777" s="14">
        <f>Table1[[#This Row],[Date Ended Conversion]]+Table1[[#This Row],[Date Ended Conversion]]</f>
        <v>81786.026712962965</v>
      </c>
      <c r="T2777" s="14">
        <f t="shared" si="87"/>
        <v>40893.013356481482</v>
      </c>
    </row>
    <row r="2778" spans="1:20" ht="72" hidden="1" x14ac:dyDescent="0.6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>(Table1[[#This Row],[pledged]]/Table1[[#This Row],[goal]])*100</f>
        <v>7.8809523809523814</v>
      </c>
      <c r="P2778" s="9">
        <f>Table1[[#This Row],[pledged]]/Table1[[#This Row],[backers_count]]</f>
        <v>45.972222222222221</v>
      </c>
      <c r="Q2778" s="4" t="str">
        <f>MID(Table1[[#This Row],[Category and Sub-Category]],SEARCH("/", N2778) +1, 20)</f>
        <v>children's books</v>
      </c>
      <c r="R2778" s="4" t="str">
        <f t="shared" si="86"/>
        <v>publishing</v>
      </c>
      <c r="S2778" s="14">
        <f>Table1[[#This Row],[Date Ended Conversion]]+Table1[[#This Row],[Date Ended Conversion]]</f>
        <v>84334.594351851847</v>
      </c>
      <c r="T2778" s="14">
        <f t="shared" si="87"/>
        <v>42167.297175925924</v>
      </c>
    </row>
    <row r="2779" spans="1:20" ht="72" hidden="1" x14ac:dyDescent="0.6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>(Table1[[#This Row],[pledged]]/Table1[[#This Row],[goal]])*100</f>
        <v>0.33333333333333337</v>
      </c>
      <c r="P2779" s="9">
        <f>Table1[[#This Row],[pledged]]/Table1[[#This Row],[backers_count]]</f>
        <v>10</v>
      </c>
      <c r="Q2779" s="4" t="str">
        <f>MID(Table1[[#This Row],[Category and Sub-Category]],SEARCH("/", N2779) +1, 20)</f>
        <v>children's books</v>
      </c>
      <c r="R2779" s="4" t="str">
        <f t="shared" si="86"/>
        <v>publishing</v>
      </c>
      <c r="S2779" s="14">
        <f>Table1[[#This Row],[Date Ended Conversion]]+Table1[[#This Row],[Date Ended Conversion]]</f>
        <v>84405.338055555563</v>
      </c>
      <c r="T2779" s="14">
        <f t="shared" si="87"/>
        <v>42202.669027777782</v>
      </c>
    </row>
    <row r="2780" spans="1:20" ht="90" hidden="1" x14ac:dyDescent="0.6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>(Table1[[#This Row],[pledged]]/Table1[[#This Row],[goal]])*100</f>
        <v>25.545454545454543</v>
      </c>
      <c r="P2780" s="9">
        <f>Table1[[#This Row],[pledged]]/Table1[[#This Row],[backers_count]]</f>
        <v>93.666666666666671</v>
      </c>
      <c r="Q2780" s="4" t="str">
        <f>MID(Table1[[#This Row],[Category and Sub-Category]],SEARCH("/", N2780) +1, 20)</f>
        <v>children's books</v>
      </c>
      <c r="R2780" s="4" t="str">
        <f t="shared" si="86"/>
        <v>publishing</v>
      </c>
      <c r="S2780" s="14">
        <f>Table1[[#This Row],[Date Ended Conversion]]+Table1[[#This Row],[Date Ended Conversion]]</f>
        <v>83753.956157407403</v>
      </c>
      <c r="T2780" s="14">
        <f t="shared" si="87"/>
        <v>41876.978078703702</v>
      </c>
    </row>
    <row r="2781" spans="1:20" ht="72" hidden="1" x14ac:dyDescent="0.6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>(Table1[[#This Row],[pledged]]/Table1[[#This Row],[goal]])*100</f>
        <v>2.12</v>
      </c>
      <c r="P2781" s="9">
        <f>Table1[[#This Row],[pledged]]/Table1[[#This Row],[backers_count]]</f>
        <v>53</v>
      </c>
      <c r="Q2781" s="4" t="str">
        <f>MID(Table1[[#This Row],[Category and Sub-Category]],SEARCH("/", N2781) +1, 20)</f>
        <v>children's books</v>
      </c>
      <c r="R2781" s="4" t="str">
        <f t="shared" si="86"/>
        <v>publishing</v>
      </c>
      <c r="S2781" s="14">
        <f>Table1[[#This Row],[Date Ended Conversion]]+Table1[[#This Row],[Date Ended Conversion]]</f>
        <v>84661.255115740743</v>
      </c>
      <c r="T2781" s="14">
        <f t="shared" si="87"/>
        <v>42330.627557870372</v>
      </c>
    </row>
    <row r="2782" spans="1:20" ht="54" hidden="1" x14ac:dyDescent="0.6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>(Table1[[#This Row],[pledged]]/Table1[[#This Row],[goal]])*100</f>
        <v>0</v>
      </c>
      <c r="P2782" s="9" t="e">
        <f>Table1[[#This Row],[pledged]]/Table1[[#This Row],[backers_count]]</f>
        <v>#DIV/0!</v>
      </c>
      <c r="Q2782" s="4" t="str">
        <f>MID(Table1[[#This Row],[Category and Sub-Category]],SEARCH("/", N2782) +1, 20)</f>
        <v>children's books</v>
      </c>
      <c r="R2782" s="4" t="str">
        <f t="shared" si="86"/>
        <v>publishing</v>
      </c>
      <c r="S2782" s="14">
        <f>Table1[[#This Row],[Date Ended Conversion]]+Table1[[#This Row],[Date Ended Conversion]]</f>
        <v>85608.895555555559</v>
      </c>
      <c r="T2782" s="14">
        <f t="shared" si="87"/>
        <v>42804.447777777779</v>
      </c>
    </row>
    <row r="2783" spans="1:20" ht="54" hidden="1" x14ac:dyDescent="0.6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>(Table1[[#This Row],[pledged]]/Table1[[#This Row],[goal]])*100</f>
        <v>105.28</v>
      </c>
      <c r="P2783" s="9">
        <f>Table1[[#This Row],[pledged]]/Table1[[#This Row],[backers_count]]</f>
        <v>47</v>
      </c>
      <c r="Q2783" s="4" t="str">
        <f>MID(Table1[[#This Row],[Category and Sub-Category]],SEARCH("/", N2783) +1, 20)</f>
        <v>plays</v>
      </c>
      <c r="R2783" s="4" t="str">
        <f t="shared" si="86"/>
        <v>theater</v>
      </c>
      <c r="S2783" s="14">
        <f>Table1[[#This Row],[Date Ended Conversion]]+Table1[[#This Row],[Date Ended Conversion]]</f>
        <v>84094.583333333343</v>
      </c>
      <c r="T2783" s="14">
        <f t="shared" si="87"/>
        <v>42047.291666666672</v>
      </c>
    </row>
    <row r="2784" spans="1:20" ht="54" hidden="1" x14ac:dyDescent="0.6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>(Table1[[#This Row],[pledged]]/Table1[[#This Row],[goal]])*100</f>
        <v>120</v>
      </c>
      <c r="P2784" s="9">
        <f>Table1[[#This Row],[pledged]]/Table1[[#This Row],[backers_count]]</f>
        <v>66.666666666666671</v>
      </c>
      <c r="Q2784" s="4" t="str">
        <f>MID(Table1[[#This Row],[Category and Sub-Category]],SEARCH("/", N2784) +1, 20)</f>
        <v>plays</v>
      </c>
      <c r="R2784" s="4" t="str">
        <f t="shared" si="86"/>
        <v>theater</v>
      </c>
      <c r="S2784" s="14">
        <f>Table1[[#This Row],[Date Ended Conversion]]+Table1[[#This Row],[Date Ended Conversion]]</f>
        <v>84104.415277777778</v>
      </c>
      <c r="T2784" s="14">
        <f t="shared" si="87"/>
        <v>42052.207638888889</v>
      </c>
    </row>
    <row r="2785" spans="1:20" ht="72" hidden="1" x14ac:dyDescent="0.6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>(Table1[[#This Row],[pledged]]/Table1[[#This Row],[goal]])*100</f>
        <v>114.5</v>
      </c>
      <c r="P2785" s="9">
        <f>Table1[[#This Row],[pledged]]/Table1[[#This Row],[backers_count]]</f>
        <v>18.770491803278688</v>
      </c>
      <c r="Q2785" s="4" t="str">
        <f>MID(Table1[[#This Row],[Category and Sub-Category]],SEARCH("/", N2785) +1, 20)</f>
        <v>plays</v>
      </c>
      <c r="R2785" s="4" t="str">
        <f t="shared" si="86"/>
        <v>theater</v>
      </c>
      <c r="S2785" s="14">
        <f>Table1[[#This Row],[Date Ended Conversion]]+Table1[[#This Row],[Date Ended Conversion]]</f>
        <v>84235.070509259269</v>
      </c>
      <c r="T2785" s="14">
        <f t="shared" si="87"/>
        <v>42117.535254629634</v>
      </c>
    </row>
    <row r="2786" spans="1:20" ht="54" hidden="1" x14ac:dyDescent="0.6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>(Table1[[#This Row],[pledged]]/Table1[[#This Row],[goal]])*100</f>
        <v>119</v>
      </c>
      <c r="P2786" s="9">
        <f>Table1[[#This Row],[pledged]]/Table1[[#This Row],[backers_count]]</f>
        <v>66.111111111111114</v>
      </c>
      <c r="Q2786" s="4" t="str">
        <f>MID(Table1[[#This Row],[Category and Sub-Category]],SEARCH("/", N2786) +1, 20)</f>
        <v>plays</v>
      </c>
      <c r="R2786" s="4" t="str">
        <f t="shared" si="86"/>
        <v>theater</v>
      </c>
      <c r="S2786" s="14">
        <f>Table1[[#This Row],[Date Ended Conversion]]+Table1[[#This Row],[Date Ended Conversion]]</f>
        <v>83883.575069444443</v>
      </c>
      <c r="T2786" s="14">
        <f t="shared" si="87"/>
        <v>41941.787534722222</v>
      </c>
    </row>
    <row r="2787" spans="1:20" ht="54" hidden="1" x14ac:dyDescent="0.6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>(Table1[[#This Row],[pledged]]/Table1[[#This Row],[goal]])*100</f>
        <v>104.67999999999999</v>
      </c>
      <c r="P2787" s="9">
        <f>Table1[[#This Row],[pledged]]/Table1[[#This Row],[backers_count]]</f>
        <v>36.859154929577464</v>
      </c>
      <c r="Q2787" s="4" t="str">
        <f>MID(Table1[[#This Row],[Category and Sub-Category]],SEARCH("/", N2787) +1, 20)</f>
        <v>plays</v>
      </c>
      <c r="R2787" s="4" t="str">
        <f t="shared" si="86"/>
        <v>theater</v>
      </c>
      <c r="S2787" s="14">
        <f>Table1[[#This Row],[Date Ended Conversion]]+Table1[[#This Row],[Date Ended Conversion]]</f>
        <v>85175.75</v>
      </c>
      <c r="T2787" s="14">
        <f t="shared" si="87"/>
        <v>42587.875</v>
      </c>
    </row>
    <row r="2788" spans="1:20" ht="54" hidden="1" x14ac:dyDescent="0.6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>(Table1[[#This Row],[pledged]]/Table1[[#This Row],[goal]])*100</f>
        <v>117.83999999999999</v>
      </c>
      <c r="P2788" s="9">
        <f>Table1[[#This Row],[pledged]]/Table1[[#This Row],[backers_count]]</f>
        <v>39.810810810810814</v>
      </c>
      <c r="Q2788" s="4" t="str">
        <f>MID(Table1[[#This Row],[Category and Sub-Category]],SEARCH("/", N2788) +1, 20)</f>
        <v>plays</v>
      </c>
      <c r="R2788" s="4" t="str">
        <f t="shared" si="86"/>
        <v>theater</v>
      </c>
      <c r="S2788" s="14">
        <f>Table1[[#This Row],[Date Ended Conversion]]+Table1[[#This Row],[Date Ended Conversion]]</f>
        <v>83659.138425925921</v>
      </c>
      <c r="T2788" s="14">
        <f t="shared" si="87"/>
        <v>41829.569212962961</v>
      </c>
    </row>
    <row r="2789" spans="1:20" ht="72" hidden="1" x14ac:dyDescent="0.6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>(Table1[[#This Row],[pledged]]/Table1[[#This Row],[goal]])*100</f>
        <v>119.7</v>
      </c>
      <c r="P2789" s="9">
        <f>Table1[[#This Row],[pledged]]/Table1[[#This Row],[backers_count]]</f>
        <v>31.5</v>
      </c>
      <c r="Q2789" s="4" t="str">
        <f>MID(Table1[[#This Row],[Category and Sub-Category]],SEARCH("/", N2789) +1, 20)</f>
        <v>plays</v>
      </c>
      <c r="R2789" s="4" t="str">
        <f t="shared" si="86"/>
        <v>theater</v>
      </c>
      <c r="S2789" s="14">
        <f>Table1[[#This Row],[Date Ended Conversion]]+Table1[[#This Row],[Date Ended Conversion]]</f>
        <v>83676.397037037037</v>
      </c>
      <c r="T2789" s="14">
        <f t="shared" si="87"/>
        <v>41838.198518518519</v>
      </c>
    </row>
    <row r="2790" spans="1:20" ht="54" hidden="1" x14ac:dyDescent="0.6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>(Table1[[#This Row],[pledged]]/Table1[[#This Row],[goal]])*100</f>
        <v>102.49999999999999</v>
      </c>
      <c r="P2790" s="9">
        <f>Table1[[#This Row],[pledged]]/Table1[[#This Row],[backers_count]]</f>
        <v>102.5</v>
      </c>
      <c r="Q2790" s="4" t="str">
        <f>MID(Table1[[#This Row],[Category and Sub-Category]],SEARCH("/", N2790) +1, 20)</f>
        <v>plays</v>
      </c>
      <c r="R2790" s="4" t="str">
        <f t="shared" si="86"/>
        <v>theater</v>
      </c>
      <c r="S2790" s="14">
        <f>Table1[[#This Row],[Date Ended Conversion]]+Table1[[#This Row],[Date Ended Conversion]]</f>
        <v>85161.403773148137</v>
      </c>
      <c r="T2790" s="14">
        <f t="shared" si="87"/>
        <v>42580.701886574068</v>
      </c>
    </row>
    <row r="2791" spans="1:20" ht="36" hidden="1" x14ac:dyDescent="0.6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>(Table1[[#This Row],[pledged]]/Table1[[#This Row],[goal]])*100</f>
        <v>101.16666666666667</v>
      </c>
      <c r="P2791" s="9">
        <f>Table1[[#This Row],[pledged]]/Table1[[#This Row],[backers_count]]</f>
        <v>126.45833333333333</v>
      </c>
      <c r="Q2791" s="4" t="str">
        <f>MID(Table1[[#This Row],[Category and Sub-Category]],SEARCH("/", N2791) +1, 20)</f>
        <v>plays</v>
      </c>
      <c r="R2791" s="4" t="str">
        <f t="shared" si="86"/>
        <v>theater</v>
      </c>
      <c r="S2791" s="14">
        <f>Table1[[#This Row],[Date Ended Conversion]]+Table1[[#This Row],[Date Ended Conversion]]</f>
        <v>84150.333333333343</v>
      </c>
      <c r="T2791" s="14">
        <f t="shared" si="87"/>
        <v>42075.166666666672</v>
      </c>
    </row>
    <row r="2792" spans="1:20" ht="72" hidden="1" x14ac:dyDescent="0.6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>(Table1[[#This Row],[pledged]]/Table1[[#This Row],[goal]])*100</f>
        <v>105.33333333333333</v>
      </c>
      <c r="P2792" s="9">
        <f>Table1[[#This Row],[pledged]]/Table1[[#This Row],[backers_count]]</f>
        <v>47.878787878787875</v>
      </c>
      <c r="Q2792" s="4" t="str">
        <f>MID(Table1[[#This Row],[Category and Sub-Category]],SEARCH("/", N2792) +1, 20)</f>
        <v>plays</v>
      </c>
      <c r="R2792" s="4" t="str">
        <f t="shared" si="86"/>
        <v>theater</v>
      </c>
      <c r="S2792" s="14">
        <f>Table1[[#This Row],[Date Ended Conversion]]+Table1[[#This Row],[Date Ended Conversion]]</f>
        <v>84093.877384259249</v>
      </c>
      <c r="T2792" s="14">
        <f t="shared" si="87"/>
        <v>42046.938692129625</v>
      </c>
    </row>
    <row r="2793" spans="1:20" ht="72" hidden="1" x14ac:dyDescent="0.6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>(Table1[[#This Row],[pledged]]/Table1[[#This Row],[goal]])*100</f>
        <v>102.49999999999999</v>
      </c>
      <c r="P2793" s="9">
        <f>Table1[[#This Row],[pledged]]/Table1[[#This Row],[backers_count]]</f>
        <v>73.214285714285708</v>
      </c>
      <c r="Q2793" s="4" t="str">
        <f>MID(Table1[[#This Row],[Category and Sub-Category]],SEARCH("/", N2793) +1, 20)</f>
        <v>plays</v>
      </c>
      <c r="R2793" s="4" t="str">
        <f t="shared" si="86"/>
        <v>theater</v>
      </c>
      <c r="S2793" s="14">
        <f>Table1[[#This Row],[Date Ended Conversion]]+Table1[[#This Row],[Date Ended Conversion]]</f>
        <v>85244.333333333343</v>
      </c>
      <c r="T2793" s="14">
        <f t="shared" si="87"/>
        <v>42622.166666666672</v>
      </c>
    </row>
    <row r="2794" spans="1:20" ht="72" hidden="1" x14ac:dyDescent="0.6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>(Table1[[#This Row],[pledged]]/Table1[[#This Row],[goal]])*100</f>
        <v>107.60000000000001</v>
      </c>
      <c r="P2794" s="9">
        <f>Table1[[#This Row],[pledged]]/Table1[[#This Row],[backers_count]]</f>
        <v>89.666666666666671</v>
      </c>
      <c r="Q2794" s="4" t="str">
        <f>MID(Table1[[#This Row],[Category and Sub-Category]],SEARCH("/", N2794) +1, 20)</f>
        <v>plays</v>
      </c>
      <c r="R2794" s="4" t="str">
        <f t="shared" si="86"/>
        <v>theater</v>
      </c>
      <c r="S2794" s="14">
        <f>Table1[[#This Row],[Date Ended Conversion]]+Table1[[#This Row],[Date Ended Conversion]]</f>
        <v>84456.462013888886</v>
      </c>
      <c r="T2794" s="14">
        <f t="shared" si="87"/>
        <v>42228.231006944443</v>
      </c>
    </row>
    <row r="2795" spans="1:20" ht="90" hidden="1" x14ac:dyDescent="0.6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>(Table1[[#This Row],[pledged]]/Table1[[#This Row],[goal]])*100</f>
        <v>110.5675</v>
      </c>
      <c r="P2795" s="9">
        <f>Table1[[#This Row],[pledged]]/Table1[[#This Row],[backers_count]]</f>
        <v>151.4623287671233</v>
      </c>
      <c r="Q2795" s="4" t="str">
        <f>MID(Table1[[#This Row],[Category and Sub-Category]],SEARCH("/", N2795) +1, 20)</f>
        <v>plays</v>
      </c>
      <c r="R2795" s="4" t="str">
        <f t="shared" si="86"/>
        <v>theater</v>
      </c>
      <c r="S2795" s="14">
        <f>Table1[[#This Row],[Date Ended Conversion]]+Table1[[#This Row],[Date Ended Conversion]]</f>
        <v>84412.838078703702</v>
      </c>
      <c r="T2795" s="14">
        <f t="shared" si="87"/>
        <v>42206.419039351851</v>
      </c>
    </row>
    <row r="2796" spans="1:20" ht="72" hidden="1" x14ac:dyDescent="0.6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>(Table1[[#This Row],[pledged]]/Table1[[#This Row],[goal]])*100</f>
        <v>150</v>
      </c>
      <c r="P2796" s="9">
        <f>Table1[[#This Row],[pledged]]/Table1[[#This Row],[backers_count]]</f>
        <v>25</v>
      </c>
      <c r="Q2796" s="4" t="str">
        <f>MID(Table1[[#This Row],[Category and Sub-Category]],SEARCH("/", N2796) +1, 20)</f>
        <v>plays</v>
      </c>
      <c r="R2796" s="4" t="str">
        <f t="shared" si="86"/>
        <v>theater</v>
      </c>
      <c r="S2796" s="14">
        <f>Table1[[#This Row],[Date Ended Conversion]]+Table1[[#This Row],[Date Ended Conversion]]</f>
        <v>84865.583333333343</v>
      </c>
      <c r="T2796" s="14">
        <f t="shared" si="87"/>
        <v>42432.791666666672</v>
      </c>
    </row>
    <row r="2797" spans="1:20" ht="72" hidden="1" x14ac:dyDescent="0.6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>(Table1[[#This Row],[pledged]]/Table1[[#This Row],[goal]])*100</f>
        <v>104.28571428571429</v>
      </c>
      <c r="P2797" s="9">
        <f>Table1[[#This Row],[pledged]]/Table1[[#This Row],[backers_count]]</f>
        <v>36.5</v>
      </c>
      <c r="Q2797" s="4" t="str">
        <f>MID(Table1[[#This Row],[Category and Sub-Category]],SEARCH("/", N2797) +1, 20)</f>
        <v>plays</v>
      </c>
      <c r="R2797" s="4" t="str">
        <f t="shared" si="86"/>
        <v>theater</v>
      </c>
      <c r="S2797" s="14">
        <f>Table1[[#This Row],[Date Ended Conversion]]+Table1[[#This Row],[Date Ended Conversion]]</f>
        <v>83593.916666666672</v>
      </c>
      <c r="T2797" s="14">
        <f t="shared" si="87"/>
        <v>41796.958333333336</v>
      </c>
    </row>
    <row r="2798" spans="1:20" ht="72" hidden="1" x14ac:dyDescent="0.6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>(Table1[[#This Row],[pledged]]/Table1[[#This Row],[goal]])*100</f>
        <v>115.5</v>
      </c>
      <c r="P2798" s="9">
        <f>Table1[[#This Row],[pledged]]/Table1[[#This Row],[backers_count]]</f>
        <v>44</v>
      </c>
      <c r="Q2798" s="4" t="str">
        <f>MID(Table1[[#This Row],[Category and Sub-Category]],SEARCH("/", N2798) +1, 20)</f>
        <v>plays</v>
      </c>
      <c r="R2798" s="4" t="str">
        <f t="shared" si="86"/>
        <v>theater</v>
      </c>
      <c r="S2798" s="14">
        <f>Table1[[#This Row],[Date Ended Conversion]]+Table1[[#This Row],[Date Ended Conversion]]</f>
        <v>83651.056203703702</v>
      </c>
      <c r="T2798" s="14">
        <f t="shared" si="87"/>
        <v>41825.528101851851</v>
      </c>
    </row>
    <row r="2799" spans="1:20" ht="72" hidden="1" x14ac:dyDescent="0.6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>(Table1[[#This Row],[pledged]]/Table1[[#This Row],[goal]])*100</f>
        <v>102.64512500000001</v>
      </c>
      <c r="P2799" s="9">
        <f>Table1[[#This Row],[pledged]]/Table1[[#This Row],[backers_count]]</f>
        <v>87.357553191489373</v>
      </c>
      <c r="Q2799" s="4" t="str">
        <f>MID(Table1[[#This Row],[Category and Sub-Category]],SEARCH("/", N2799) +1, 20)</f>
        <v>plays</v>
      </c>
      <c r="R2799" s="4" t="str">
        <f t="shared" si="86"/>
        <v>theater</v>
      </c>
      <c r="S2799" s="14">
        <f>Table1[[#This Row],[Date Ended Conversion]]+Table1[[#This Row],[Date Ended Conversion]]</f>
        <v>83657.880555555559</v>
      </c>
      <c r="T2799" s="14">
        <f t="shared" si="87"/>
        <v>41828.94027777778</v>
      </c>
    </row>
    <row r="2800" spans="1:20" ht="72" hidden="1" x14ac:dyDescent="0.6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>(Table1[[#This Row],[pledged]]/Table1[[#This Row],[goal]])*100</f>
        <v>101.4</v>
      </c>
      <c r="P2800" s="9">
        <f>Table1[[#This Row],[pledged]]/Table1[[#This Row],[backers_count]]</f>
        <v>36.474820143884891</v>
      </c>
      <c r="Q2800" s="4" t="str">
        <f>MID(Table1[[#This Row],[Category and Sub-Category]],SEARCH("/", N2800) +1, 20)</f>
        <v>plays</v>
      </c>
      <c r="R2800" s="4" t="str">
        <f t="shared" si="86"/>
        <v>theater</v>
      </c>
      <c r="S2800" s="14">
        <f>Table1[[#This Row],[Date Ended Conversion]]+Table1[[#This Row],[Date Ended Conversion]]</f>
        <v>84433.333333333343</v>
      </c>
      <c r="T2800" s="14">
        <f t="shared" si="87"/>
        <v>42216.666666666672</v>
      </c>
    </row>
    <row r="2801" spans="1:20" ht="72" hidden="1" x14ac:dyDescent="0.6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>(Table1[[#This Row],[pledged]]/Table1[[#This Row],[goal]])*100</f>
        <v>116.6348</v>
      </c>
      <c r="P2801" s="9">
        <f>Table1[[#This Row],[pledged]]/Table1[[#This Row],[backers_count]]</f>
        <v>44.859538461538463</v>
      </c>
      <c r="Q2801" s="4" t="str">
        <f>MID(Table1[[#This Row],[Category and Sub-Category]],SEARCH("/", N2801) +1, 20)</f>
        <v>plays</v>
      </c>
      <c r="R2801" s="4" t="str">
        <f t="shared" si="86"/>
        <v>theater</v>
      </c>
      <c r="S2801" s="14">
        <f>Table1[[#This Row],[Date Ended Conversion]]+Table1[[#This Row],[Date Ended Conversion]]</f>
        <v>85077.333333333343</v>
      </c>
      <c r="T2801" s="14">
        <f t="shared" si="87"/>
        <v>42538.666666666672</v>
      </c>
    </row>
    <row r="2802" spans="1:20" ht="72" hidden="1" x14ac:dyDescent="0.6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>(Table1[[#This Row],[pledged]]/Table1[[#This Row],[goal]])*100</f>
        <v>133</v>
      </c>
      <c r="P2802" s="9">
        <f>Table1[[#This Row],[pledged]]/Table1[[#This Row],[backers_count]]</f>
        <v>42.903225806451616</v>
      </c>
      <c r="Q2802" s="4" t="str">
        <f>MID(Table1[[#This Row],[Category and Sub-Category]],SEARCH("/", N2802) +1, 20)</f>
        <v>plays</v>
      </c>
      <c r="R2802" s="4" t="str">
        <f t="shared" si="86"/>
        <v>theater</v>
      </c>
      <c r="S2802" s="14">
        <f>Table1[[#This Row],[Date Ended Conversion]]+Table1[[#This Row],[Date Ended Conversion]]</f>
        <v>84017.105694444443</v>
      </c>
      <c r="T2802" s="14">
        <f t="shared" si="87"/>
        <v>42008.552847222221</v>
      </c>
    </row>
    <row r="2803" spans="1:20" ht="54" hidden="1" x14ac:dyDescent="0.6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>(Table1[[#This Row],[pledged]]/Table1[[#This Row],[goal]])*100</f>
        <v>133.20000000000002</v>
      </c>
      <c r="P2803" s="9">
        <f>Table1[[#This Row],[pledged]]/Table1[[#This Row],[backers_count]]</f>
        <v>51.230769230769234</v>
      </c>
      <c r="Q2803" s="4" t="str">
        <f>MID(Table1[[#This Row],[Category and Sub-Category]],SEARCH("/", N2803) +1, 20)</f>
        <v>plays</v>
      </c>
      <c r="R2803" s="4" t="str">
        <f t="shared" si="86"/>
        <v>theater</v>
      </c>
      <c r="S2803" s="14">
        <f>Table1[[#This Row],[Date Ended Conversion]]+Table1[[#This Row],[Date Ended Conversion]]</f>
        <v>83844.916666666672</v>
      </c>
      <c r="T2803" s="14">
        <f t="shared" si="87"/>
        <v>41922.458333333336</v>
      </c>
    </row>
    <row r="2804" spans="1:20" ht="72" hidden="1" x14ac:dyDescent="0.6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>(Table1[[#This Row],[pledged]]/Table1[[#This Row],[goal]])*100</f>
        <v>101.83333333333333</v>
      </c>
      <c r="P2804" s="9">
        <f>Table1[[#This Row],[pledged]]/Table1[[#This Row],[backers_count]]</f>
        <v>33.944444444444443</v>
      </c>
      <c r="Q2804" s="4" t="str">
        <f>MID(Table1[[#This Row],[Category and Sub-Category]],SEARCH("/", N2804) +1, 20)</f>
        <v>plays</v>
      </c>
      <c r="R2804" s="4" t="str">
        <f t="shared" si="86"/>
        <v>theater</v>
      </c>
      <c r="S2804" s="14">
        <f>Table1[[#This Row],[Date Ended Conversion]]+Table1[[#This Row],[Date Ended Conversion]]</f>
        <v>84445.29414351852</v>
      </c>
      <c r="T2804" s="14">
        <f t="shared" si="87"/>
        <v>42222.64707175926</v>
      </c>
    </row>
    <row r="2805" spans="1:20" ht="72" hidden="1" x14ac:dyDescent="0.6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>(Table1[[#This Row],[pledged]]/Table1[[#This Row],[goal]])*100</f>
        <v>127.95</v>
      </c>
      <c r="P2805" s="9">
        <f>Table1[[#This Row],[pledged]]/Table1[[#This Row],[backers_count]]</f>
        <v>90.744680851063833</v>
      </c>
      <c r="Q2805" s="4" t="str">
        <f>MID(Table1[[#This Row],[Category and Sub-Category]],SEARCH("/", N2805) +1, 20)</f>
        <v>plays</v>
      </c>
      <c r="R2805" s="4" t="str">
        <f t="shared" si="86"/>
        <v>theater</v>
      </c>
      <c r="S2805" s="14">
        <f>Table1[[#This Row],[Date Ended Conversion]]+Table1[[#This Row],[Date Ended Conversion]]</f>
        <v>84402</v>
      </c>
      <c r="T2805" s="14">
        <f t="shared" si="87"/>
        <v>42201</v>
      </c>
    </row>
    <row r="2806" spans="1:20" ht="72" hidden="1" x14ac:dyDescent="0.6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>(Table1[[#This Row],[pledged]]/Table1[[#This Row],[goal]])*100</f>
        <v>114.99999999999999</v>
      </c>
      <c r="P2806" s="9">
        <f>Table1[[#This Row],[pledged]]/Table1[[#This Row],[backers_count]]</f>
        <v>50</v>
      </c>
      <c r="Q2806" s="4" t="str">
        <f>MID(Table1[[#This Row],[Category and Sub-Category]],SEARCH("/", N2806) +1, 20)</f>
        <v>plays</v>
      </c>
      <c r="R2806" s="4" t="str">
        <f t="shared" si="86"/>
        <v>theater</v>
      </c>
      <c r="S2806" s="14">
        <f>Table1[[#This Row],[Date Ended Conversion]]+Table1[[#This Row],[Date Ended Conversion]]</f>
        <v>83822.907175925924</v>
      </c>
      <c r="T2806" s="14">
        <f t="shared" si="87"/>
        <v>41911.453587962962</v>
      </c>
    </row>
    <row r="2807" spans="1:20" ht="90" hidden="1" x14ac:dyDescent="0.6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>(Table1[[#This Row],[pledged]]/Table1[[#This Row],[goal]])*100</f>
        <v>110.00000000000001</v>
      </c>
      <c r="P2807" s="9">
        <f>Table1[[#This Row],[pledged]]/Table1[[#This Row],[backers_count]]</f>
        <v>24.444444444444443</v>
      </c>
      <c r="Q2807" s="4" t="str">
        <f>MID(Table1[[#This Row],[Category and Sub-Category]],SEARCH("/", N2807) +1, 20)</f>
        <v>plays</v>
      </c>
      <c r="R2807" s="4" t="str">
        <f t="shared" si="86"/>
        <v>theater</v>
      </c>
      <c r="S2807" s="14">
        <f>Table1[[#This Row],[Date Ended Conversion]]+Table1[[#This Row],[Date Ended Conversion]]</f>
        <v>84477.010949074072</v>
      </c>
      <c r="T2807" s="14">
        <f t="shared" si="87"/>
        <v>42238.505474537036</v>
      </c>
    </row>
    <row r="2808" spans="1:20" ht="72" hidden="1" x14ac:dyDescent="0.6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>(Table1[[#This Row],[pledged]]/Table1[[#This Row],[goal]])*100</f>
        <v>112.1</v>
      </c>
      <c r="P2808" s="9">
        <f>Table1[[#This Row],[pledged]]/Table1[[#This Row],[backers_count]]</f>
        <v>44.25</v>
      </c>
      <c r="Q2808" s="4" t="str">
        <f>MID(Table1[[#This Row],[Category and Sub-Category]],SEARCH("/", N2808) +1, 20)</f>
        <v>plays</v>
      </c>
      <c r="R2808" s="4" t="str">
        <f t="shared" si="86"/>
        <v>theater</v>
      </c>
      <c r="S2808" s="14">
        <f>Table1[[#This Row],[Date Ended Conversion]]+Table1[[#This Row],[Date Ended Conversion]]</f>
        <v>84442.916666666657</v>
      </c>
      <c r="T2808" s="14">
        <f t="shared" si="87"/>
        <v>42221.458333333328</v>
      </c>
    </row>
    <row r="2809" spans="1:20" ht="36" hidden="1" x14ac:dyDescent="0.6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>(Table1[[#This Row],[pledged]]/Table1[[#This Row],[goal]])*100</f>
        <v>126</v>
      </c>
      <c r="P2809" s="9">
        <f>Table1[[#This Row],[pledged]]/Table1[[#This Row],[backers_count]]</f>
        <v>67.741935483870961</v>
      </c>
      <c r="Q2809" s="4" t="str">
        <f>MID(Table1[[#This Row],[Category and Sub-Category]],SEARCH("/", N2809) +1, 20)</f>
        <v>plays</v>
      </c>
      <c r="R2809" s="4" t="str">
        <f t="shared" si="86"/>
        <v>theater</v>
      </c>
      <c r="S2809" s="14">
        <f>Table1[[#This Row],[Date Ended Conversion]]+Table1[[#This Row],[Date Ended Conversion]]</f>
        <v>84369.746249999997</v>
      </c>
      <c r="T2809" s="14">
        <f t="shared" si="87"/>
        <v>42184.873124999998</v>
      </c>
    </row>
    <row r="2810" spans="1:20" ht="72" hidden="1" x14ac:dyDescent="0.6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>(Table1[[#This Row],[pledged]]/Table1[[#This Row],[goal]])*100</f>
        <v>100.24444444444444</v>
      </c>
      <c r="P2810" s="9">
        <f>Table1[[#This Row],[pledged]]/Table1[[#This Row],[backers_count]]</f>
        <v>65.376811594202906</v>
      </c>
      <c r="Q2810" s="4" t="str">
        <f>MID(Table1[[#This Row],[Category and Sub-Category]],SEARCH("/", N2810) +1, 20)</f>
        <v>plays</v>
      </c>
      <c r="R2810" s="4" t="str">
        <f t="shared" si="86"/>
        <v>theater</v>
      </c>
      <c r="S2810" s="14">
        <f>Table1[[#This Row],[Date Ended Conversion]]+Table1[[#This Row],[Date Ended Conversion]]</f>
        <v>84477.69293981482</v>
      </c>
      <c r="T2810" s="14">
        <f t="shared" si="87"/>
        <v>42238.84646990741</v>
      </c>
    </row>
    <row r="2811" spans="1:20" ht="72" hidden="1" x14ac:dyDescent="0.6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>(Table1[[#This Row],[pledged]]/Table1[[#This Row],[goal]])*100</f>
        <v>102.4</v>
      </c>
      <c r="P2811" s="9">
        <f>Table1[[#This Row],[pledged]]/Table1[[#This Row],[backers_count]]</f>
        <v>121.9047619047619</v>
      </c>
      <c r="Q2811" s="4" t="str">
        <f>MID(Table1[[#This Row],[Category and Sub-Category]],SEARCH("/", N2811) +1, 20)</f>
        <v>plays</v>
      </c>
      <c r="R2811" s="4" t="str">
        <f t="shared" si="86"/>
        <v>theater</v>
      </c>
      <c r="S2811" s="14">
        <f>Table1[[#This Row],[Date Ended Conversion]]+Table1[[#This Row],[Date Ended Conversion]]</f>
        <v>84919.220833333326</v>
      </c>
      <c r="T2811" s="14">
        <f t="shared" si="87"/>
        <v>42459.610416666663</v>
      </c>
    </row>
    <row r="2812" spans="1:20" ht="72" hidden="1" x14ac:dyDescent="0.6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>(Table1[[#This Row],[pledged]]/Table1[[#This Row],[goal]])*100</f>
        <v>108.2</v>
      </c>
      <c r="P2812" s="9">
        <f>Table1[[#This Row],[pledged]]/Table1[[#This Row],[backers_count]]</f>
        <v>47.456140350877192</v>
      </c>
      <c r="Q2812" s="4" t="str">
        <f>MID(Table1[[#This Row],[Category and Sub-Category]],SEARCH("/", N2812) +1, 20)</f>
        <v>plays</v>
      </c>
      <c r="R2812" s="4" t="str">
        <f t="shared" si="86"/>
        <v>theater</v>
      </c>
      <c r="S2812" s="14">
        <f>Table1[[#This Row],[Date Ended Conversion]]+Table1[[#This Row],[Date Ended Conversion]]</f>
        <v>83582.33194444445</v>
      </c>
      <c r="T2812" s="14">
        <f t="shared" si="87"/>
        <v>41791.165972222225</v>
      </c>
    </row>
    <row r="2813" spans="1:20" ht="54" hidden="1" x14ac:dyDescent="0.6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>(Table1[[#This Row],[pledged]]/Table1[[#This Row],[goal]])*100</f>
        <v>100.27</v>
      </c>
      <c r="P2813" s="9">
        <f>Table1[[#This Row],[pledged]]/Table1[[#This Row],[backers_count]]</f>
        <v>92.842592592592595</v>
      </c>
      <c r="Q2813" s="4" t="str">
        <f>MID(Table1[[#This Row],[Category and Sub-Category]],SEARCH("/", N2813) +1, 20)</f>
        <v>plays</v>
      </c>
      <c r="R2813" s="4" t="str">
        <f t="shared" si="86"/>
        <v>theater</v>
      </c>
      <c r="S2813" s="14">
        <f>Table1[[#This Row],[Date Ended Conversion]]+Table1[[#This Row],[Date Ended Conversion]]</f>
        <v>84116.993125000008</v>
      </c>
      <c r="T2813" s="14">
        <f t="shared" si="87"/>
        <v>42058.496562500004</v>
      </c>
    </row>
    <row r="2814" spans="1:20" ht="54" hidden="1" x14ac:dyDescent="0.6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>(Table1[[#This Row],[pledged]]/Table1[[#This Row],[goal]])*100</f>
        <v>113.3</v>
      </c>
      <c r="P2814" s="9">
        <f>Table1[[#This Row],[pledged]]/Table1[[#This Row],[backers_count]]</f>
        <v>68.253012048192772</v>
      </c>
      <c r="Q2814" s="4" t="str">
        <f>MID(Table1[[#This Row],[Category and Sub-Category]],SEARCH("/", N2814) +1, 20)</f>
        <v>plays</v>
      </c>
      <c r="R2814" s="4" t="str">
        <f t="shared" si="86"/>
        <v>theater</v>
      </c>
      <c r="S2814" s="14">
        <f>Table1[[#This Row],[Date Ended Conversion]]+Table1[[#This Row],[Date Ended Conversion]]</f>
        <v>84200.333333333343</v>
      </c>
      <c r="T2814" s="14">
        <f t="shared" si="87"/>
        <v>42100.166666666672</v>
      </c>
    </row>
    <row r="2815" spans="1:20" ht="72" hidden="1" x14ac:dyDescent="0.6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>(Table1[[#This Row],[pledged]]/Table1[[#This Row],[goal]])*100</f>
        <v>127.57571428571428</v>
      </c>
      <c r="P2815" s="9">
        <f>Table1[[#This Row],[pledged]]/Table1[[#This Row],[backers_count]]</f>
        <v>37.209583333333335</v>
      </c>
      <c r="Q2815" s="4" t="str">
        <f>MID(Table1[[#This Row],[Category and Sub-Category]],SEARCH("/", N2815) +1, 20)</f>
        <v>plays</v>
      </c>
      <c r="R2815" s="4" t="str">
        <f t="shared" si="86"/>
        <v>theater</v>
      </c>
      <c r="S2815" s="14">
        <f>Table1[[#This Row],[Date Ended Conversion]]+Table1[[#This Row],[Date Ended Conversion]]</f>
        <v>85437.485208333324</v>
      </c>
      <c r="T2815" s="14">
        <f t="shared" si="87"/>
        <v>42718.742604166662</v>
      </c>
    </row>
    <row r="2816" spans="1:20" ht="72" hidden="1" x14ac:dyDescent="0.6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>(Table1[[#This Row],[pledged]]/Table1[[#This Row],[goal]])*100</f>
        <v>107.73333333333332</v>
      </c>
      <c r="P2816" s="9">
        <f>Table1[[#This Row],[pledged]]/Table1[[#This Row],[backers_count]]</f>
        <v>25.25</v>
      </c>
      <c r="Q2816" s="4" t="str">
        <f>MID(Table1[[#This Row],[Category and Sub-Category]],SEARCH("/", N2816) +1, 20)</f>
        <v>plays</v>
      </c>
      <c r="R2816" s="4" t="str">
        <f t="shared" si="86"/>
        <v>theater</v>
      </c>
      <c r="S2816" s="14">
        <f>Table1[[#This Row],[Date Ended Conversion]]+Table1[[#This Row],[Date Ended Conversion]]</f>
        <v>84266.798958333326</v>
      </c>
      <c r="T2816" s="14">
        <f t="shared" si="87"/>
        <v>42133.399479166663</v>
      </c>
    </row>
    <row r="2817" spans="1:20" ht="72" hidden="1" x14ac:dyDescent="0.6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>(Table1[[#This Row],[pledged]]/Table1[[#This Row],[goal]])*100</f>
        <v>242</v>
      </c>
      <c r="P2817" s="9">
        <f>Table1[[#This Row],[pledged]]/Table1[[#This Row],[backers_count]]</f>
        <v>43.214285714285715</v>
      </c>
      <c r="Q2817" s="4" t="str">
        <f>MID(Table1[[#This Row],[Category and Sub-Category]],SEARCH("/", N2817) +1, 20)</f>
        <v>plays</v>
      </c>
      <c r="R2817" s="4" t="str">
        <f t="shared" si="86"/>
        <v>theater</v>
      </c>
      <c r="S2817" s="14">
        <f>Table1[[#This Row],[Date Ended Conversion]]+Table1[[#This Row],[Date Ended Conversion]]</f>
        <v>85179.553449074068</v>
      </c>
      <c r="T2817" s="14">
        <f t="shared" si="87"/>
        <v>42589.776724537034</v>
      </c>
    </row>
    <row r="2818" spans="1:20" ht="72" hidden="1" x14ac:dyDescent="0.6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>(Table1[[#This Row],[pledged]]/Table1[[#This Row],[goal]])*100</f>
        <v>141.56666666666666</v>
      </c>
      <c r="P2818" s="9">
        <f>Table1[[#This Row],[pledged]]/Table1[[#This Row],[backers_count]]</f>
        <v>25.130177514792898</v>
      </c>
      <c r="Q2818" s="4" t="str">
        <f>MID(Table1[[#This Row],[Category and Sub-Category]],SEARCH("/", N2818) +1, 20)</f>
        <v>plays</v>
      </c>
      <c r="R2818" s="4" t="str">
        <f t="shared" ref="R2818:R2881" si="88">LEFT(N2818,FIND("/",N2818,1)-1)</f>
        <v>theater</v>
      </c>
      <c r="S2818" s="14">
        <f>Table1[[#This Row],[Date Ended Conversion]]+Table1[[#This Row],[Date Ended Conversion]]</f>
        <v>84437.333333333343</v>
      </c>
      <c r="T2818" s="14">
        <f t="shared" ref="T2818:T2881" si="89">(((I2818/60)/60)/24)+DATE(1970,1,1)</f>
        <v>42218.666666666672</v>
      </c>
    </row>
    <row r="2819" spans="1:20" ht="72" hidden="1" x14ac:dyDescent="0.6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>(Table1[[#This Row],[pledged]]/Table1[[#This Row],[goal]])*100</f>
        <v>130</v>
      </c>
      <c r="P2819" s="9">
        <f>Table1[[#This Row],[pledged]]/Table1[[#This Row],[backers_count]]</f>
        <v>23.636363636363637</v>
      </c>
      <c r="Q2819" s="4" t="str">
        <f>MID(Table1[[#This Row],[Category and Sub-Category]],SEARCH("/", N2819) +1, 20)</f>
        <v>plays</v>
      </c>
      <c r="R2819" s="4" t="str">
        <f t="shared" si="88"/>
        <v>theater</v>
      </c>
      <c r="S2819" s="14">
        <f>Table1[[#This Row],[Date Ended Conversion]]+Table1[[#This Row],[Date Ended Conversion]]</f>
        <v>84127.269953703712</v>
      </c>
      <c r="T2819" s="14">
        <f t="shared" si="89"/>
        <v>42063.634976851856</v>
      </c>
    </row>
    <row r="2820" spans="1:20" ht="72" hidden="1" x14ac:dyDescent="0.6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>(Table1[[#This Row],[pledged]]/Table1[[#This Row],[goal]])*100</f>
        <v>106.03</v>
      </c>
      <c r="P2820" s="9">
        <f>Table1[[#This Row],[pledged]]/Table1[[#This Row],[backers_count]]</f>
        <v>103.95098039215686</v>
      </c>
      <c r="Q2820" s="4" t="str">
        <f>MID(Table1[[#This Row],[Category and Sub-Category]],SEARCH("/", N2820) +1, 20)</f>
        <v>plays</v>
      </c>
      <c r="R2820" s="4" t="str">
        <f t="shared" si="88"/>
        <v>theater</v>
      </c>
      <c r="S2820" s="14">
        <f>Table1[[#This Row],[Date Ended Conversion]]+Table1[[#This Row],[Date Ended Conversion]]</f>
        <v>84541.196435185178</v>
      </c>
      <c r="T2820" s="14">
        <f t="shared" si="89"/>
        <v>42270.598217592589</v>
      </c>
    </row>
    <row r="2821" spans="1:20" ht="72" hidden="1" x14ac:dyDescent="0.6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>(Table1[[#This Row],[pledged]]/Table1[[#This Row],[goal]])*100</f>
        <v>104.80000000000001</v>
      </c>
      <c r="P2821" s="9">
        <f>Table1[[#This Row],[pledged]]/Table1[[#This Row],[backers_count]]</f>
        <v>50.384615384615387</v>
      </c>
      <c r="Q2821" s="4" t="str">
        <f>MID(Table1[[#This Row],[Category and Sub-Category]],SEARCH("/", N2821) +1, 20)</f>
        <v>plays</v>
      </c>
      <c r="R2821" s="4" t="str">
        <f t="shared" si="88"/>
        <v>theater</v>
      </c>
      <c r="S2821" s="14">
        <f>Table1[[#This Row],[Date Ended Conversion]]+Table1[[#This Row],[Date Ended Conversion]]</f>
        <v>84339.051134259265</v>
      </c>
      <c r="T2821" s="14">
        <f t="shared" si="89"/>
        <v>42169.525567129633</v>
      </c>
    </row>
    <row r="2822" spans="1:20" ht="72" hidden="1" x14ac:dyDescent="0.6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>(Table1[[#This Row],[pledged]]/Table1[[#This Row],[goal]])*100</f>
        <v>136</v>
      </c>
      <c r="P2822" s="9">
        <f>Table1[[#This Row],[pledged]]/Table1[[#This Row],[backers_count]]</f>
        <v>13.6</v>
      </c>
      <c r="Q2822" s="4" t="str">
        <f>MID(Table1[[#This Row],[Category and Sub-Category]],SEARCH("/", N2822) +1, 20)</f>
        <v>plays</v>
      </c>
      <c r="R2822" s="4" t="str">
        <f t="shared" si="88"/>
        <v>theater</v>
      </c>
      <c r="S2822" s="14">
        <f>Table1[[#This Row],[Date Ended Conversion]]+Table1[[#This Row],[Date Ended Conversion]]</f>
        <v>84852</v>
      </c>
      <c r="T2822" s="14">
        <f t="shared" si="89"/>
        <v>42426</v>
      </c>
    </row>
    <row r="2823" spans="1:20" ht="90" hidden="1" x14ac:dyDescent="0.6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>(Table1[[#This Row],[pledged]]/Table1[[#This Row],[goal]])*100</f>
        <v>100</v>
      </c>
      <c r="P2823" s="9">
        <f>Table1[[#This Row],[pledged]]/Table1[[#This Row],[backers_count]]</f>
        <v>28.571428571428573</v>
      </c>
      <c r="Q2823" s="4" t="str">
        <f>MID(Table1[[#This Row],[Category and Sub-Category]],SEARCH("/", N2823) +1, 20)</f>
        <v>plays</v>
      </c>
      <c r="R2823" s="4" t="str">
        <f t="shared" si="88"/>
        <v>theater</v>
      </c>
      <c r="S2823" s="14">
        <f>Table1[[#This Row],[Date Ended Conversion]]+Table1[[#This Row],[Date Ended Conversion]]</f>
        <v>83811.845717592601</v>
      </c>
      <c r="T2823" s="14">
        <f t="shared" si="89"/>
        <v>41905.922858796301</v>
      </c>
    </row>
    <row r="2824" spans="1:20" ht="72" hidden="1" x14ac:dyDescent="0.6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>(Table1[[#This Row],[pledged]]/Table1[[#This Row],[goal]])*100</f>
        <v>100</v>
      </c>
      <c r="P2824" s="9">
        <f>Table1[[#This Row],[pledged]]/Table1[[#This Row],[backers_count]]</f>
        <v>63.829787234042556</v>
      </c>
      <c r="Q2824" s="4" t="str">
        <f>MID(Table1[[#This Row],[Category and Sub-Category]],SEARCH("/", N2824) +1, 20)</f>
        <v>plays</v>
      </c>
      <c r="R2824" s="4" t="str">
        <f t="shared" si="88"/>
        <v>theater</v>
      </c>
      <c r="S2824" s="14">
        <f>Table1[[#This Row],[Date Ended Conversion]]+Table1[[#This Row],[Date Ended Conversion]]</f>
        <v>84181.284537037049</v>
      </c>
      <c r="T2824" s="14">
        <f t="shared" si="89"/>
        <v>42090.642268518524</v>
      </c>
    </row>
    <row r="2825" spans="1:20" ht="72" hidden="1" x14ac:dyDescent="0.6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>(Table1[[#This Row],[pledged]]/Table1[[#This Row],[goal]])*100</f>
        <v>124</v>
      </c>
      <c r="P2825" s="9">
        <f>Table1[[#This Row],[pledged]]/Table1[[#This Row],[backers_count]]</f>
        <v>8.8571428571428577</v>
      </c>
      <c r="Q2825" s="4" t="str">
        <f>MID(Table1[[#This Row],[Category and Sub-Category]],SEARCH("/", N2825) +1, 20)</f>
        <v>plays</v>
      </c>
      <c r="R2825" s="4" t="str">
        <f t="shared" si="88"/>
        <v>theater</v>
      </c>
      <c r="S2825" s="14">
        <f>Table1[[#This Row],[Date Ended Conversion]]+Table1[[#This Row],[Date Ended Conversion]]</f>
        <v>84189.915277777778</v>
      </c>
      <c r="T2825" s="14">
        <f t="shared" si="89"/>
        <v>42094.957638888889</v>
      </c>
    </row>
    <row r="2826" spans="1:20" ht="54" hidden="1" x14ac:dyDescent="0.6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>(Table1[[#This Row],[pledged]]/Table1[[#This Row],[goal]])*100</f>
        <v>116.92307692307693</v>
      </c>
      <c r="P2826" s="9">
        <f>Table1[[#This Row],[pledged]]/Table1[[#This Row],[backers_count]]</f>
        <v>50.666666666666664</v>
      </c>
      <c r="Q2826" s="4" t="str">
        <f>MID(Table1[[#This Row],[Category and Sub-Category]],SEARCH("/", N2826) +1, 20)</f>
        <v>plays</v>
      </c>
      <c r="R2826" s="4" t="str">
        <f t="shared" si="88"/>
        <v>theater</v>
      </c>
      <c r="S2826" s="14">
        <f>Table1[[#This Row],[Date Ended Conversion]]+Table1[[#This Row],[Date Ended Conversion]]</f>
        <v>84336.143055555556</v>
      </c>
      <c r="T2826" s="14">
        <f t="shared" si="89"/>
        <v>42168.071527777778</v>
      </c>
    </row>
    <row r="2827" spans="1:20" ht="72" hidden="1" x14ac:dyDescent="0.6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>(Table1[[#This Row],[pledged]]/Table1[[#This Row],[goal]])*100</f>
        <v>103.33333333333334</v>
      </c>
      <c r="P2827" s="9">
        <f>Table1[[#This Row],[pledged]]/Table1[[#This Row],[backers_count]]</f>
        <v>60.784313725490193</v>
      </c>
      <c r="Q2827" s="4" t="str">
        <f>MID(Table1[[#This Row],[Category and Sub-Category]],SEARCH("/", N2827) +1, 20)</f>
        <v>plays</v>
      </c>
      <c r="R2827" s="4" t="str">
        <f t="shared" si="88"/>
        <v>theater</v>
      </c>
      <c r="S2827" s="14">
        <f>Table1[[#This Row],[Date Ended Conversion]]+Table1[[#This Row],[Date Ended Conversion]]</f>
        <v>84685.585324074083</v>
      </c>
      <c r="T2827" s="14">
        <f t="shared" si="89"/>
        <v>42342.792662037042</v>
      </c>
    </row>
    <row r="2828" spans="1:20" ht="72" hidden="1" x14ac:dyDescent="0.6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>(Table1[[#This Row],[pledged]]/Table1[[#This Row],[goal]])*100</f>
        <v>107.74999999999999</v>
      </c>
      <c r="P2828" s="9">
        <f>Table1[[#This Row],[pledged]]/Table1[[#This Row],[backers_count]]</f>
        <v>113.42105263157895</v>
      </c>
      <c r="Q2828" s="4" t="str">
        <f>MID(Table1[[#This Row],[Category and Sub-Category]],SEARCH("/", N2828) +1, 20)</f>
        <v>plays</v>
      </c>
      <c r="R2828" s="4" t="str">
        <f t="shared" si="88"/>
        <v>theater</v>
      </c>
      <c r="S2828" s="14">
        <f>Table1[[#This Row],[Date Ended Conversion]]+Table1[[#This Row],[Date Ended Conversion]]</f>
        <v>84390.583333333343</v>
      </c>
      <c r="T2828" s="14">
        <f t="shared" si="89"/>
        <v>42195.291666666672</v>
      </c>
    </row>
    <row r="2829" spans="1:20" ht="72" hidden="1" x14ac:dyDescent="0.6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>(Table1[[#This Row],[pledged]]/Table1[[#This Row],[goal]])*100</f>
        <v>120.24999999999999</v>
      </c>
      <c r="P2829" s="9">
        <f>Table1[[#This Row],[pledged]]/Table1[[#This Row],[backers_count]]</f>
        <v>104.56521739130434</v>
      </c>
      <c r="Q2829" s="4" t="str">
        <f>MID(Table1[[#This Row],[Category and Sub-Category]],SEARCH("/", N2829) +1, 20)</f>
        <v>plays</v>
      </c>
      <c r="R2829" s="4" t="str">
        <f t="shared" si="88"/>
        <v>theater</v>
      </c>
      <c r="S2829" s="14">
        <f>Table1[[#This Row],[Date Ended Conversion]]+Table1[[#This Row],[Date Ended Conversion]]</f>
        <v>85049.375</v>
      </c>
      <c r="T2829" s="14">
        <f t="shared" si="89"/>
        <v>42524.6875</v>
      </c>
    </row>
    <row r="2830" spans="1:20" ht="72" hidden="1" x14ac:dyDescent="0.6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>(Table1[[#This Row],[pledged]]/Table1[[#This Row],[goal]])*100</f>
        <v>100.37894736842105</v>
      </c>
      <c r="P2830" s="9">
        <f>Table1[[#This Row],[pledged]]/Table1[[#This Row],[backers_count]]</f>
        <v>98.30927835051547</v>
      </c>
      <c r="Q2830" s="4" t="str">
        <f>MID(Table1[[#This Row],[Category and Sub-Category]],SEARCH("/", N2830) +1, 20)</f>
        <v>plays</v>
      </c>
      <c r="R2830" s="4" t="str">
        <f t="shared" si="88"/>
        <v>theater</v>
      </c>
      <c r="S2830" s="14">
        <f>Table1[[#This Row],[Date Ended Conversion]]+Table1[[#This Row],[Date Ended Conversion]]</f>
        <v>84559.916666666657</v>
      </c>
      <c r="T2830" s="14">
        <f t="shared" si="89"/>
        <v>42279.958333333328</v>
      </c>
    </row>
    <row r="2831" spans="1:20" ht="72" hidden="1" x14ac:dyDescent="0.6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>(Table1[[#This Row],[pledged]]/Table1[[#This Row],[goal]])*100</f>
        <v>106.52</v>
      </c>
      <c r="P2831" s="9">
        <f>Table1[[#This Row],[pledged]]/Table1[[#This Row],[backers_count]]</f>
        <v>35.039473684210527</v>
      </c>
      <c r="Q2831" s="4" t="str">
        <f>MID(Table1[[#This Row],[Category and Sub-Category]],SEARCH("/", N2831) +1, 20)</f>
        <v>plays</v>
      </c>
      <c r="R2831" s="4" t="str">
        <f t="shared" si="88"/>
        <v>theater</v>
      </c>
      <c r="S2831" s="14">
        <f>Table1[[#This Row],[Date Ended Conversion]]+Table1[[#This Row],[Date Ended Conversion]]</f>
        <v>85046.868472222224</v>
      </c>
      <c r="T2831" s="14">
        <f t="shared" si="89"/>
        <v>42523.434236111112</v>
      </c>
    </row>
    <row r="2832" spans="1:20" ht="54" hidden="1" x14ac:dyDescent="0.6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>(Table1[[#This Row],[pledged]]/Table1[[#This Row],[goal]])*100</f>
        <v>100</v>
      </c>
      <c r="P2832" s="9">
        <f>Table1[[#This Row],[pledged]]/Table1[[#This Row],[backers_count]]</f>
        <v>272.72727272727275</v>
      </c>
      <c r="Q2832" s="4" t="str">
        <f>MID(Table1[[#This Row],[Category and Sub-Category]],SEARCH("/", N2832) +1, 20)</f>
        <v>plays</v>
      </c>
      <c r="R2832" s="4" t="str">
        <f t="shared" si="88"/>
        <v>theater</v>
      </c>
      <c r="S2832" s="14">
        <f>Table1[[#This Row],[Date Ended Conversion]]+Table1[[#This Row],[Date Ended Conversion]]</f>
        <v>83542.33194444445</v>
      </c>
      <c r="T2832" s="14">
        <f t="shared" si="89"/>
        <v>41771.165972222225</v>
      </c>
    </row>
    <row r="2833" spans="1:20" ht="54" hidden="1" x14ac:dyDescent="0.6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>(Table1[[#This Row],[pledged]]/Table1[[#This Row],[goal]])*100</f>
        <v>110.66666666666667</v>
      </c>
      <c r="P2833" s="9">
        <f>Table1[[#This Row],[pledged]]/Table1[[#This Row],[backers_count]]</f>
        <v>63.846153846153847</v>
      </c>
      <c r="Q2833" s="4" t="str">
        <f>MID(Table1[[#This Row],[Category and Sub-Category]],SEARCH("/", N2833) +1, 20)</f>
        <v>plays</v>
      </c>
      <c r="R2833" s="4" t="str">
        <f t="shared" si="88"/>
        <v>theater</v>
      </c>
      <c r="S2833" s="14">
        <f>Table1[[#This Row],[Date Ended Conversion]]+Table1[[#This Row],[Date Ended Conversion]]</f>
        <v>84403.649768518517</v>
      </c>
      <c r="T2833" s="14">
        <f t="shared" si="89"/>
        <v>42201.824884259258</v>
      </c>
    </row>
    <row r="2834" spans="1:20" ht="72" hidden="1" x14ac:dyDescent="0.6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>(Table1[[#This Row],[pledged]]/Table1[[#This Row],[goal]])*100</f>
        <v>114.71959999999999</v>
      </c>
      <c r="P2834" s="9">
        <f>Table1[[#This Row],[pledged]]/Table1[[#This Row],[backers_count]]</f>
        <v>30.189368421052631</v>
      </c>
      <c r="Q2834" s="4" t="str">
        <f>MID(Table1[[#This Row],[Category and Sub-Category]],SEARCH("/", N2834) +1, 20)</f>
        <v>plays</v>
      </c>
      <c r="R2834" s="4" t="str">
        <f t="shared" si="88"/>
        <v>theater</v>
      </c>
      <c r="S2834" s="14">
        <f>Table1[[#This Row],[Date Ended Conversion]]+Table1[[#This Row],[Date Ended Conversion]]</f>
        <v>83933.833333333343</v>
      </c>
      <c r="T2834" s="14">
        <f t="shared" si="89"/>
        <v>41966.916666666672</v>
      </c>
    </row>
    <row r="2835" spans="1:20" ht="36" hidden="1" x14ac:dyDescent="0.6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>(Table1[[#This Row],[pledged]]/Table1[[#This Row],[goal]])*100</f>
        <v>108.25925925925925</v>
      </c>
      <c r="P2835" s="9">
        <f>Table1[[#This Row],[pledged]]/Table1[[#This Row],[backers_count]]</f>
        <v>83.51428571428572</v>
      </c>
      <c r="Q2835" s="4" t="str">
        <f>MID(Table1[[#This Row],[Category and Sub-Category]],SEARCH("/", N2835) +1, 20)</f>
        <v>plays</v>
      </c>
      <c r="R2835" s="4" t="str">
        <f t="shared" si="88"/>
        <v>theater</v>
      </c>
      <c r="S2835" s="14">
        <f>Table1[[#This Row],[Date Ended Conversion]]+Table1[[#This Row],[Date Ended Conversion]]</f>
        <v>84576.166666666657</v>
      </c>
      <c r="T2835" s="14">
        <f t="shared" si="89"/>
        <v>42288.083333333328</v>
      </c>
    </row>
    <row r="2836" spans="1:20" ht="72" hidden="1" x14ac:dyDescent="0.6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>(Table1[[#This Row],[pledged]]/Table1[[#This Row],[goal]])*100</f>
        <v>170</v>
      </c>
      <c r="P2836" s="9">
        <f>Table1[[#This Row],[pledged]]/Table1[[#This Row],[backers_count]]</f>
        <v>64.761904761904759</v>
      </c>
      <c r="Q2836" s="4" t="str">
        <f>MID(Table1[[#This Row],[Category and Sub-Category]],SEARCH("/", N2836) +1, 20)</f>
        <v>plays</v>
      </c>
      <c r="R2836" s="4" t="str">
        <f t="shared" si="88"/>
        <v>theater</v>
      </c>
      <c r="S2836" s="14">
        <f>Table1[[#This Row],[Date Ended Conversion]]+Table1[[#This Row],[Date Ended Conversion]]</f>
        <v>84069.919675925921</v>
      </c>
      <c r="T2836" s="14">
        <f t="shared" si="89"/>
        <v>42034.959837962961</v>
      </c>
    </row>
    <row r="2837" spans="1:20" ht="72" hidden="1" x14ac:dyDescent="0.6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>(Table1[[#This Row],[pledged]]/Table1[[#This Row],[goal]])*100</f>
        <v>187.09899999999999</v>
      </c>
      <c r="P2837" s="9">
        <f>Table1[[#This Row],[pledged]]/Table1[[#This Row],[backers_count]]</f>
        <v>20.118172043010752</v>
      </c>
      <c r="Q2837" s="4" t="str">
        <f>MID(Table1[[#This Row],[Category and Sub-Category]],SEARCH("/", N2837) +1, 20)</f>
        <v>plays</v>
      </c>
      <c r="R2837" s="4" t="str">
        <f t="shared" si="88"/>
        <v>theater</v>
      </c>
      <c r="S2837" s="14">
        <f>Table1[[#This Row],[Date Ended Conversion]]+Table1[[#This Row],[Date Ended Conversion]]</f>
        <v>84686</v>
      </c>
      <c r="T2837" s="14">
        <f t="shared" si="89"/>
        <v>42343</v>
      </c>
    </row>
    <row r="2838" spans="1:20" ht="72" hidden="1" x14ac:dyDescent="0.6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>(Table1[[#This Row],[pledged]]/Table1[[#This Row],[goal]])*100</f>
        <v>107.77777777777777</v>
      </c>
      <c r="P2838" s="9">
        <f>Table1[[#This Row],[pledged]]/Table1[[#This Row],[backers_count]]</f>
        <v>44.090909090909093</v>
      </c>
      <c r="Q2838" s="4" t="str">
        <f>MID(Table1[[#This Row],[Category and Sub-Category]],SEARCH("/", N2838) +1, 20)</f>
        <v>plays</v>
      </c>
      <c r="R2838" s="4" t="str">
        <f t="shared" si="88"/>
        <v>theater</v>
      </c>
      <c r="S2838" s="14">
        <f>Table1[[#This Row],[Date Ended Conversion]]+Table1[[#This Row],[Date Ended Conversion]]</f>
        <v>85568.415277777778</v>
      </c>
      <c r="T2838" s="14">
        <f t="shared" si="89"/>
        <v>42784.207638888889</v>
      </c>
    </row>
    <row r="2839" spans="1:20" ht="90" hidden="1" x14ac:dyDescent="0.6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>(Table1[[#This Row],[pledged]]/Table1[[#This Row],[goal]])*100</f>
        <v>100</v>
      </c>
      <c r="P2839" s="9">
        <f>Table1[[#This Row],[pledged]]/Table1[[#This Row],[backers_count]]</f>
        <v>40.476190476190474</v>
      </c>
      <c r="Q2839" s="4" t="str">
        <f>MID(Table1[[#This Row],[Category and Sub-Category]],SEARCH("/", N2839) +1, 20)</f>
        <v>plays</v>
      </c>
      <c r="R2839" s="4" t="str">
        <f t="shared" si="88"/>
        <v>theater</v>
      </c>
      <c r="S2839" s="14">
        <f>Table1[[#This Row],[Date Ended Conversion]]+Table1[[#This Row],[Date Ended Conversion]]</f>
        <v>84695.900092592594</v>
      </c>
      <c r="T2839" s="14">
        <f t="shared" si="89"/>
        <v>42347.950046296297</v>
      </c>
    </row>
    <row r="2840" spans="1:20" ht="72" hidden="1" x14ac:dyDescent="0.6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>(Table1[[#This Row],[pledged]]/Table1[[#This Row],[goal]])*100</f>
        <v>120.24999999999999</v>
      </c>
      <c r="P2840" s="9">
        <f>Table1[[#This Row],[pledged]]/Table1[[#This Row],[backers_count]]</f>
        <v>44.537037037037038</v>
      </c>
      <c r="Q2840" s="4" t="str">
        <f>MID(Table1[[#This Row],[Category and Sub-Category]],SEARCH("/", N2840) +1, 20)</f>
        <v>plays</v>
      </c>
      <c r="R2840" s="4" t="str">
        <f t="shared" si="88"/>
        <v>theater</v>
      </c>
      <c r="S2840" s="14">
        <f>Table1[[#This Row],[Date Ended Conversion]]+Table1[[#This Row],[Date Ended Conversion]]</f>
        <v>83729.833333333328</v>
      </c>
      <c r="T2840" s="14">
        <f t="shared" si="89"/>
        <v>41864.916666666664</v>
      </c>
    </row>
    <row r="2841" spans="1:20" ht="72" hidden="1" x14ac:dyDescent="0.6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>(Table1[[#This Row],[pledged]]/Table1[[#This Row],[goal]])*100</f>
        <v>111.42857142857143</v>
      </c>
      <c r="P2841" s="9">
        <f>Table1[[#This Row],[pledged]]/Table1[[#This Row],[backers_count]]</f>
        <v>125.80645161290323</v>
      </c>
      <c r="Q2841" s="4" t="str">
        <f>MID(Table1[[#This Row],[Category and Sub-Category]],SEARCH("/", N2841) +1, 20)</f>
        <v>plays</v>
      </c>
      <c r="R2841" s="4" t="str">
        <f t="shared" si="88"/>
        <v>theater</v>
      </c>
      <c r="S2841" s="14">
        <f>Table1[[#This Row],[Date Ended Conversion]]+Table1[[#This Row],[Date Ended Conversion]]</f>
        <v>83752.415277777778</v>
      </c>
      <c r="T2841" s="14">
        <f t="shared" si="89"/>
        <v>41876.207638888889</v>
      </c>
    </row>
    <row r="2842" spans="1:20" ht="72" hidden="1" x14ac:dyDescent="0.6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>(Table1[[#This Row],[pledged]]/Table1[[#This Row],[goal]])*100</f>
        <v>104</v>
      </c>
      <c r="P2842" s="9">
        <f>Table1[[#This Row],[pledged]]/Table1[[#This Row],[backers_count]]</f>
        <v>19.696969696969695</v>
      </c>
      <c r="Q2842" s="4" t="str">
        <f>MID(Table1[[#This Row],[Category and Sub-Category]],SEARCH("/", N2842) +1, 20)</f>
        <v>plays</v>
      </c>
      <c r="R2842" s="4" t="str">
        <f t="shared" si="88"/>
        <v>theater</v>
      </c>
      <c r="S2842" s="14">
        <f>Table1[[#This Row],[Date Ended Conversion]]+Table1[[#This Row],[Date Ended Conversion]]</f>
        <v>84163.416666666657</v>
      </c>
      <c r="T2842" s="14">
        <f t="shared" si="89"/>
        <v>42081.708333333328</v>
      </c>
    </row>
    <row r="2843" spans="1:20" ht="72" hidden="1" x14ac:dyDescent="0.6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>(Table1[[#This Row],[pledged]]/Table1[[#This Row],[goal]])*100</f>
        <v>1</v>
      </c>
      <c r="P2843" s="9">
        <f>Table1[[#This Row],[pledged]]/Table1[[#This Row],[backers_count]]</f>
        <v>10</v>
      </c>
      <c r="Q2843" s="4" t="str">
        <f>MID(Table1[[#This Row],[Category and Sub-Category]],SEARCH("/", N2843) +1, 20)</f>
        <v>plays</v>
      </c>
      <c r="R2843" s="4" t="str">
        <f t="shared" si="88"/>
        <v>theater</v>
      </c>
      <c r="S2843" s="14">
        <f>Table1[[#This Row],[Date Ended Conversion]]+Table1[[#This Row],[Date Ended Conversion]]</f>
        <v>84703.562430555554</v>
      </c>
      <c r="T2843" s="14">
        <f t="shared" si="89"/>
        <v>42351.781215277777</v>
      </c>
    </row>
    <row r="2844" spans="1:20" ht="72" hidden="1" x14ac:dyDescent="0.6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>(Table1[[#This Row],[pledged]]/Table1[[#This Row],[goal]])*100</f>
        <v>0</v>
      </c>
      <c r="P2844" s="9" t="e">
        <f>Table1[[#This Row],[pledged]]/Table1[[#This Row],[backers_count]]</f>
        <v>#DIV/0!</v>
      </c>
      <c r="Q2844" s="4" t="str">
        <f>MID(Table1[[#This Row],[Category and Sub-Category]],SEARCH("/", N2844) +1, 20)</f>
        <v>plays</v>
      </c>
      <c r="R2844" s="4" t="str">
        <f t="shared" si="88"/>
        <v>theater</v>
      </c>
      <c r="S2844" s="14">
        <f>Table1[[#This Row],[Date Ended Conversion]]+Table1[[#This Row],[Date Ended Conversion]]</f>
        <v>83622.916666666672</v>
      </c>
      <c r="T2844" s="14">
        <f t="shared" si="89"/>
        <v>41811.458333333336</v>
      </c>
    </row>
    <row r="2845" spans="1:20" ht="72" hidden="1" x14ac:dyDescent="0.6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>(Table1[[#This Row],[pledged]]/Table1[[#This Row],[goal]])*100</f>
        <v>0</v>
      </c>
      <c r="P2845" s="9" t="e">
        <f>Table1[[#This Row],[pledged]]/Table1[[#This Row],[backers_count]]</f>
        <v>#DIV/0!</v>
      </c>
      <c r="Q2845" s="4" t="str">
        <f>MID(Table1[[#This Row],[Category and Sub-Category]],SEARCH("/", N2845) +1, 20)</f>
        <v>plays</v>
      </c>
      <c r="R2845" s="4" t="str">
        <f t="shared" si="88"/>
        <v>theater</v>
      </c>
      <c r="S2845" s="14">
        <f>Table1[[#This Row],[Date Ended Conversion]]+Table1[[#This Row],[Date Ended Conversion]]</f>
        <v>85068.333333333343</v>
      </c>
      <c r="T2845" s="14">
        <f t="shared" si="89"/>
        <v>42534.166666666672</v>
      </c>
    </row>
    <row r="2846" spans="1:20" ht="72" hidden="1" x14ac:dyDescent="0.6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>(Table1[[#This Row],[pledged]]/Table1[[#This Row],[goal]])*100</f>
        <v>5.4545454545454541</v>
      </c>
      <c r="P2846" s="9">
        <f>Table1[[#This Row],[pledged]]/Table1[[#This Row],[backers_count]]</f>
        <v>30</v>
      </c>
      <c r="Q2846" s="4" t="str">
        <f>MID(Table1[[#This Row],[Category and Sub-Category]],SEARCH("/", N2846) +1, 20)</f>
        <v>plays</v>
      </c>
      <c r="R2846" s="4" t="str">
        <f t="shared" si="88"/>
        <v>theater</v>
      </c>
      <c r="S2846" s="14">
        <f>Table1[[#This Row],[Date Ended Conversion]]+Table1[[#This Row],[Date Ended Conversion]]</f>
        <v>85479.092129629629</v>
      </c>
      <c r="T2846" s="14">
        <f t="shared" si="89"/>
        <v>42739.546064814815</v>
      </c>
    </row>
    <row r="2847" spans="1:20" ht="72" hidden="1" x14ac:dyDescent="0.6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>(Table1[[#This Row],[pledged]]/Table1[[#This Row],[goal]])*100</f>
        <v>31.546666666666667</v>
      </c>
      <c r="P2847" s="9">
        <f>Table1[[#This Row],[pledged]]/Table1[[#This Row],[backers_count]]</f>
        <v>60.666666666666664</v>
      </c>
      <c r="Q2847" s="4" t="str">
        <f>MID(Table1[[#This Row],[Category and Sub-Category]],SEARCH("/", N2847) +1, 20)</f>
        <v>plays</v>
      </c>
      <c r="R2847" s="4" t="str">
        <f t="shared" si="88"/>
        <v>theater</v>
      </c>
      <c r="S2847" s="14">
        <f>Table1[[#This Row],[Date Ended Conversion]]+Table1[[#This Row],[Date Ended Conversion]]</f>
        <v>84326.033171296294</v>
      </c>
      <c r="T2847" s="14">
        <f t="shared" si="89"/>
        <v>42163.016585648147</v>
      </c>
    </row>
    <row r="2848" spans="1:20" ht="90" hidden="1" x14ac:dyDescent="0.6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>(Table1[[#This Row],[pledged]]/Table1[[#This Row],[goal]])*100</f>
        <v>0</v>
      </c>
      <c r="P2848" s="9" t="e">
        <f>Table1[[#This Row],[pledged]]/Table1[[#This Row],[backers_count]]</f>
        <v>#DIV/0!</v>
      </c>
      <c r="Q2848" s="4" t="str">
        <f>MID(Table1[[#This Row],[Category and Sub-Category]],SEARCH("/", N2848) +1, 20)</f>
        <v>plays</v>
      </c>
      <c r="R2848" s="4" t="str">
        <f t="shared" si="88"/>
        <v>theater</v>
      </c>
      <c r="S2848" s="14">
        <f>Table1[[#This Row],[Date Ended Conversion]]+Table1[[#This Row],[Date Ended Conversion]]</f>
        <v>84307.384120370378</v>
      </c>
      <c r="T2848" s="14">
        <f t="shared" si="89"/>
        <v>42153.692060185189</v>
      </c>
    </row>
    <row r="2849" spans="1:20" ht="72" hidden="1" x14ac:dyDescent="0.6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>(Table1[[#This Row],[pledged]]/Table1[[#This Row],[goal]])*100</f>
        <v>0</v>
      </c>
      <c r="P2849" s="9" t="e">
        <f>Table1[[#This Row],[pledged]]/Table1[[#This Row],[backers_count]]</f>
        <v>#DIV/0!</v>
      </c>
      <c r="Q2849" s="4" t="str">
        <f>MID(Table1[[#This Row],[Category and Sub-Category]],SEARCH("/", N2849) +1, 20)</f>
        <v>plays</v>
      </c>
      <c r="R2849" s="4" t="str">
        <f t="shared" si="88"/>
        <v>theater</v>
      </c>
      <c r="S2849" s="14">
        <f>Table1[[#This Row],[Date Ended Conversion]]+Table1[[#This Row],[Date Ended Conversion]]</f>
        <v>85027.612615740742</v>
      </c>
      <c r="T2849" s="14">
        <f t="shared" si="89"/>
        <v>42513.806307870371</v>
      </c>
    </row>
    <row r="2850" spans="1:20" ht="72" hidden="1" x14ac:dyDescent="0.6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>(Table1[[#This Row],[pledged]]/Table1[[#This Row],[goal]])*100</f>
        <v>0.2</v>
      </c>
      <c r="P2850" s="9">
        <f>Table1[[#This Row],[pledged]]/Table1[[#This Row],[backers_count]]</f>
        <v>23.333333333333332</v>
      </c>
      <c r="Q2850" s="4" t="str">
        <f>MID(Table1[[#This Row],[Category and Sub-Category]],SEARCH("/", N2850) +1, 20)</f>
        <v>plays</v>
      </c>
      <c r="R2850" s="4" t="str">
        <f t="shared" si="88"/>
        <v>theater</v>
      </c>
      <c r="S2850" s="14">
        <f>Table1[[#This Row],[Date Ended Conversion]]+Table1[[#This Row],[Date Ended Conversion]]</f>
        <v>84307.297662037046</v>
      </c>
      <c r="T2850" s="14">
        <f t="shared" si="89"/>
        <v>42153.648831018523</v>
      </c>
    </row>
    <row r="2851" spans="1:20" ht="72" hidden="1" x14ac:dyDescent="0.6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>(Table1[[#This Row],[pledged]]/Table1[[#This Row],[goal]])*100</f>
        <v>1</v>
      </c>
      <c r="P2851" s="9">
        <f>Table1[[#This Row],[pledged]]/Table1[[#This Row],[backers_count]]</f>
        <v>5</v>
      </c>
      <c r="Q2851" s="4" t="str">
        <f>MID(Table1[[#This Row],[Category and Sub-Category]],SEARCH("/", N2851) +1, 20)</f>
        <v>plays</v>
      </c>
      <c r="R2851" s="4" t="str">
        <f t="shared" si="88"/>
        <v>theater</v>
      </c>
      <c r="S2851" s="14">
        <f>Table1[[#This Row],[Date Ended Conversion]]+Table1[[#This Row],[Date Ended Conversion]]</f>
        <v>84966.856481481489</v>
      </c>
      <c r="T2851" s="14">
        <f t="shared" si="89"/>
        <v>42483.428240740745</v>
      </c>
    </row>
    <row r="2852" spans="1:20" ht="72" hidden="1" x14ac:dyDescent="0.6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>(Table1[[#This Row],[pledged]]/Table1[[#This Row],[goal]])*100</f>
        <v>3.8875000000000002</v>
      </c>
      <c r="P2852" s="9">
        <f>Table1[[#This Row],[pledged]]/Table1[[#This Row],[backers_count]]</f>
        <v>23.923076923076923</v>
      </c>
      <c r="Q2852" s="4" t="str">
        <f>MID(Table1[[#This Row],[Category and Sub-Category]],SEARCH("/", N2852) +1, 20)</f>
        <v>plays</v>
      </c>
      <c r="R2852" s="4" t="str">
        <f t="shared" si="88"/>
        <v>theater</v>
      </c>
      <c r="S2852" s="14">
        <f>Table1[[#This Row],[Date Ended Conversion]]+Table1[[#This Row],[Date Ended Conversion]]</f>
        <v>83776.014143518521</v>
      </c>
      <c r="T2852" s="14">
        <f t="shared" si="89"/>
        <v>41888.007071759261</v>
      </c>
    </row>
    <row r="2853" spans="1:20" ht="72" hidden="1" x14ac:dyDescent="0.6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>(Table1[[#This Row],[pledged]]/Table1[[#This Row],[goal]])*100</f>
        <v>0</v>
      </c>
      <c r="P2853" s="9" t="e">
        <f>Table1[[#This Row],[pledged]]/Table1[[#This Row],[backers_count]]</f>
        <v>#DIV/0!</v>
      </c>
      <c r="Q2853" s="4" t="str">
        <f>MID(Table1[[#This Row],[Category and Sub-Category]],SEARCH("/", N2853) +1, 20)</f>
        <v>plays</v>
      </c>
      <c r="R2853" s="4" t="str">
        <f t="shared" si="88"/>
        <v>theater</v>
      </c>
      <c r="S2853" s="14">
        <f>Table1[[#This Row],[Date Ended Conversion]]+Table1[[#This Row],[Date Ended Conversion]]</f>
        <v>84797.940277777787</v>
      </c>
      <c r="T2853" s="14">
        <f t="shared" si="89"/>
        <v>42398.970138888893</v>
      </c>
    </row>
    <row r="2854" spans="1:20" ht="72" hidden="1" x14ac:dyDescent="0.6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>(Table1[[#This Row],[pledged]]/Table1[[#This Row],[goal]])*100</f>
        <v>1.9</v>
      </c>
      <c r="P2854" s="9">
        <f>Table1[[#This Row],[pledged]]/Table1[[#This Row],[backers_count]]</f>
        <v>15.833333333333334</v>
      </c>
      <c r="Q2854" s="4" t="str">
        <f>MID(Table1[[#This Row],[Category and Sub-Category]],SEARCH("/", N2854) +1, 20)</f>
        <v>plays</v>
      </c>
      <c r="R2854" s="4" t="str">
        <f t="shared" si="88"/>
        <v>theater</v>
      </c>
      <c r="S2854" s="14">
        <f>Table1[[#This Row],[Date Ended Conversion]]+Table1[[#This Row],[Date Ended Conversion]]</f>
        <v>83622.090347222227</v>
      </c>
      <c r="T2854" s="14">
        <f t="shared" si="89"/>
        <v>41811.045173611114</v>
      </c>
    </row>
    <row r="2855" spans="1:20" ht="72" hidden="1" x14ac:dyDescent="0.6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>(Table1[[#This Row],[pledged]]/Table1[[#This Row],[goal]])*100</f>
        <v>0</v>
      </c>
      <c r="P2855" s="9" t="e">
        <f>Table1[[#This Row],[pledged]]/Table1[[#This Row],[backers_count]]</f>
        <v>#DIV/0!</v>
      </c>
      <c r="Q2855" s="4" t="str">
        <f>MID(Table1[[#This Row],[Category and Sub-Category]],SEARCH("/", N2855) +1, 20)</f>
        <v>plays</v>
      </c>
      <c r="R2855" s="4" t="str">
        <f t="shared" si="88"/>
        <v>theater</v>
      </c>
      <c r="S2855" s="14">
        <f>Table1[[#This Row],[Date Ended Conversion]]+Table1[[#This Row],[Date Ended Conversion]]</f>
        <v>83792.381874999992</v>
      </c>
      <c r="T2855" s="14">
        <f t="shared" si="89"/>
        <v>41896.190937499996</v>
      </c>
    </row>
    <row r="2856" spans="1:20" ht="54" hidden="1" x14ac:dyDescent="0.6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>(Table1[[#This Row],[pledged]]/Table1[[#This Row],[goal]])*100</f>
        <v>41.699999999999996</v>
      </c>
      <c r="P2856" s="9">
        <f>Table1[[#This Row],[pledged]]/Table1[[#This Row],[backers_count]]</f>
        <v>29.785714285714285</v>
      </c>
      <c r="Q2856" s="4" t="str">
        <f>MID(Table1[[#This Row],[Category and Sub-Category]],SEARCH("/", N2856) +1, 20)</f>
        <v>plays</v>
      </c>
      <c r="R2856" s="4" t="str">
        <f t="shared" si="88"/>
        <v>theater</v>
      </c>
      <c r="S2856" s="14">
        <f>Table1[[#This Row],[Date Ended Conversion]]+Table1[[#This Row],[Date Ended Conversion]]</f>
        <v>84263.433310185181</v>
      </c>
      <c r="T2856" s="14">
        <f t="shared" si="89"/>
        <v>42131.71665509259</v>
      </c>
    </row>
    <row r="2857" spans="1:20" ht="72" hidden="1" x14ac:dyDescent="0.6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>(Table1[[#This Row],[pledged]]/Table1[[#This Row],[goal]])*100</f>
        <v>50</v>
      </c>
      <c r="P2857" s="9">
        <f>Table1[[#This Row],[pledged]]/Table1[[#This Row],[backers_count]]</f>
        <v>60</v>
      </c>
      <c r="Q2857" s="4" t="str">
        <f>MID(Table1[[#This Row],[Category and Sub-Category]],SEARCH("/", N2857) +1, 20)</f>
        <v>plays</v>
      </c>
      <c r="R2857" s="4" t="str">
        <f t="shared" si="88"/>
        <v>theater</v>
      </c>
      <c r="S2857" s="14">
        <f>Table1[[#This Row],[Date Ended Conversion]]+Table1[[#This Row],[Date Ended Conversion]]</f>
        <v>84797.963888888888</v>
      </c>
      <c r="T2857" s="14">
        <f t="shared" si="89"/>
        <v>42398.981944444444</v>
      </c>
    </row>
    <row r="2858" spans="1:20" ht="72" hidden="1" x14ac:dyDescent="0.6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>(Table1[[#This Row],[pledged]]/Table1[[#This Row],[goal]])*100</f>
        <v>4.8666666666666663</v>
      </c>
      <c r="P2858" s="9">
        <f>Table1[[#This Row],[pledged]]/Table1[[#This Row],[backers_count]]</f>
        <v>24.333333333333332</v>
      </c>
      <c r="Q2858" s="4" t="str">
        <f>MID(Table1[[#This Row],[Category and Sub-Category]],SEARCH("/", N2858) +1, 20)</f>
        <v>plays</v>
      </c>
      <c r="R2858" s="4" t="str">
        <f t="shared" si="88"/>
        <v>theater</v>
      </c>
      <c r="S2858" s="14">
        <f>Table1[[#This Row],[Date Ended Conversion]]+Table1[[#This Row],[Date Ended Conversion]]</f>
        <v>84449.797222222231</v>
      </c>
      <c r="T2858" s="14">
        <f t="shared" si="89"/>
        <v>42224.898611111115</v>
      </c>
    </row>
    <row r="2859" spans="1:20" ht="72" hidden="1" x14ac:dyDescent="0.6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>(Table1[[#This Row],[pledged]]/Table1[[#This Row],[goal]])*100</f>
        <v>19.736842105263158</v>
      </c>
      <c r="P2859" s="9">
        <f>Table1[[#This Row],[pledged]]/Table1[[#This Row],[backers_count]]</f>
        <v>500</v>
      </c>
      <c r="Q2859" s="4" t="str">
        <f>MID(Table1[[#This Row],[Category and Sub-Category]],SEARCH("/", N2859) +1, 20)</f>
        <v>plays</v>
      </c>
      <c r="R2859" s="4" t="str">
        <f t="shared" si="88"/>
        <v>theater</v>
      </c>
      <c r="S2859" s="14">
        <f>Table1[[#This Row],[Date Ended Conversion]]+Table1[[#This Row],[Date Ended Conversion]]</f>
        <v>85573.5</v>
      </c>
      <c r="T2859" s="14">
        <f t="shared" si="89"/>
        <v>42786.75</v>
      </c>
    </row>
    <row r="2860" spans="1:20" ht="72" hidden="1" x14ac:dyDescent="0.6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>(Table1[[#This Row],[pledged]]/Table1[[#This Row],[goal]])*100</f>
        <v>0</v>
      </c>
      <c r="P2860" s="9" t="e">
        <f>Table1[[#This Row],[pledged]]/Table1[[#This Row],[backers_count]]</f>
        <v>#DIV/0!</v>
      </c>
      <c r="Q2860" s="4" t="str">
        <f>MID(Table1[[#This Row],[Category and Sub-Category]],SEARCH("/", N2860) +1, 20)</f>
        <v>plays</v>
      </c>
      <c r="R2860" s="4" t="str">
        <f t="shared" si="88"/>
        <v>theater</v>
      </c>
      <c r="S2860" s="14">
        <f>Table1[[#This Row],[Date Ended Conversion]]+Table1[[#This Row],[Date Ended Conversion]]</f>
        <v>83956.955555555556</v>
      </c>
      <c r="T2860" s="14">
        <f t="shared" si="89"/>
        <v>41978.477777777778</v>
      </c>
    </row>
    <row r="2861" spans="1:20" ht="54" hidden="1" x14ac:dyDescent="0.6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>(Table1[[#This Row],[pledged]]/Table1[[#This Row],[goal]])*100</f>
        <v>1.7500000000000002</v>
      </c>
      <c r="P2861" s="9">
        <f>Table1[[#This Row],[pledged]]/Table1[[#This Row],[backers_count]]</f>
        <v>35</v>
      </c>
      <c r="Q2861" s="4" t="str">
        <f>MID(Table1[[#This Row],[Category and Sub-Category]],SEARCH("/", N2861) +1, 20)</f>
        <v>plays</v>
      </c>
      <c r="R2861" s="4" t="str">
        <f t="shared" si="88"/>
        <v>theater</v>
      </c>
      <c r="S2861" s="14">
        <f>Table1[[#This Row],[Date Ended Conversion]]+Table1[[#This Row],[Date Ended Conversion]]</f>
        <v>84586.724629629636</v>
      </c>
      <c r="T2861" s="14">
        <f t="shared" si="89"/>
        <v>42293.362314814818</v>
      </c>
    </row>
    <row r="2862" spans="1:20" ht="72" hidden="1" x14ac:dyDescent="0.6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>(Table1[[#This Row],[pledged]]/Table1[[#This Row],[goal]])*100</f>
        <v>6.65</v>
      </c>
      <c r="P2862" s="9">
        <f>Table1[[#This Row],[pledged]]/Table1[[#This Row],[backers_count]]</f>
        <v>29.555555555555557</v>
      </c>
      <c r="Q2862" s="4" t="str">
        <f>MID(Table1[[#This Row],[Category and Sub-Category]],SEARCH("/", N2862) +1, 20)</f>
        <v>plays</v>
      </c>
      <c r="R2862" s="4" t="str">
        <f t="shared" si="88"/>
        <v>theater</v>
      </c>
      <c r="S2862" s="14">
        <f>Table1[[#This Row],[Date Ended Conversion]]+Table1[[#This Row],[Date Ended Conversion]]</f>
        <v>85081.601296296285</v>
      </c>
      <c r="T2862" s="14">
        <f t="shared" si="89"/>
        <v>42540.800648148142</v>
      </c>
    </row>
    <row r="2863" spans="1:20" ht="72" hidden="1" x14ac:dyDescent="0.6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>(Table1[[#This Row],[pledged]]/Table1[[#This Row],[goal]])*100</f>
        <v>32</v>
      </c>
      <c r="P2863" s="9">
        <f>Table1[[#This Row],[pledged]]/Table1[[#This Row],[backers_count]]</f>
        <v>26.666666666666668</v>
      </c>
      <c r="Q2863" s="4" t="str">
        <f>MID(Table1[[#This Row],[Category and Sub-Category]],SEARCH("/", N2863) +1, 20)</f>
        <v>plays</v>
      </c>
      <c r="R2863" s="4" t="str">
        <f t="shared" si="88"/>
        <v>theater</v>
      </c>
      <c r="S2863" s="14">
        <f>Table1[[#This Row],[Date Ended Conversion]]+Table1[[#This Row],[Date Ended Conversion]]</f>
        <v>84543.181666666671</v>
      </c>
      <c r="T2863" s="14">
        <f t="shared" si="89"/>
        <v>42271.590833333335</v>
      </c>
    </row>
    <row r="2864" spans="1:20" ht="72" hidden="1" x14ac:dyDescent="0.6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>(Table1[[#This Row],[pledged]]/Table1[[#This Row],[goal]])*100</f>
        <v>0.43307086614173229</v>
      </c>
      <c r="P2864" s="9">
        <f>Table1[[#This Row],[pledged]]/Table1[[#This Row],[backers_count]]</f>
        <v>18.333333333333332</v>
      </c>
      <c r="Q2864" s="4" t="str">
        <f>MID(Table1[[#This Row],[Category and Sub-Category]],SEARCH("/", N2864) +1, 20)</f>
        <v>plays</v>
      </c>
      <c r="R2864" s="4" t="str">
        <f t="shared" si="88"/>
        <v>theater</v>
      </c>
      <c r="S2864" s="14">
        <f>Table1[[#This Row],[Date Ended Conversion]]+Table1[[#This Row],[Date Ended Conversion]]</f>
        <v>83629.579375000001</v>
      </c>
      <c r="T2864" s="14">
        <f t="shared" si="89"/>
        <v>41814.789687500001</v>
      </c>
    </row>
    <row r="2865" spans="1:20" ht="72" hidden="1" x14ac:dyDescent="0.6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>(Table1[[#This Row],[pledged]]/Table1[[#This Row],[goal]])*100</f>
        <v>0.04</v>
      </c>
      <c r="P2865" s="9">
        <f>Table1[[#This Row],[pledged]]/Table1[[#This Row],[backers_count]]</f>
        <v>20</v>
      </c>
      <c r="Q2865" s="4" t="str">
        <f>MID(Table1[[#This Row],[Category and Sub-Category]],SEARCH("/", N2865) +1, 20)</f>
        <v>plays</v>
      </c>
      <c r="R2865" s="4" t="str">
        <f t="shared" si="88"/>
        <v>theater</v>
      </c>
      <c r="S2865" s="14">
        <f>Table1[[#This Row],[Date Ended Conversion]]+Table1[[#This Row],[Date Ended Conversion]]</f>
        <v>83783.350069444452</v>
      </c>
      <c r="T2865" s="14">
        <f t="shared" si="89"/>
        <v>41891.675034722226</v>
      </c>
    </row>
    <row r="2866" spans="1:20" ht="18" hidden="1" x14ac:dyDescent="0.6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>(Table1[[#This Row],[pledged]]/Table1[[#This Row],[goal]])*100</f>
        <v>1.6</v>
      </c>
      <c r="P2866" s="9">
        <f>Table1[[#This Row],[pledged]]/Table1[[#This Row],[backers_count]]</f>
        <v>13.333333333333334</v>
      </c>
      <c r="Q2866" s="4" t="str">
        <f>MID(Table1[[#This Row],[Category and Sub-Category]],SEARCH("/", N2866) +1, 20)</f>
        <v>plays</v>
      </c>
      <c r="R2866" s="4" t="str">
        <f t="shared" si="88"/>
        <v>theater</v>
      </c>
      <c r="S2866" s="14">
        <f>Table1[[#This Row],[Date Ended Conversion]]+Table1[[#This Row],[Date Ended Conversion]]</f>
        <v>84405.108333333337</v>
      </c>
      <c r="T2866" s="14">
        <f t="shared" si="89"/>
        <v>42202.554166666669</v>
      </c>
    </row>
    <row r="2867" spans="1:20" ht="72" hidden="1" x14ac:dyDescent="0.6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>(Table1[[#This Row],[pledged]]/Table1[[#This Row],[goal]])*100</f>
        <v>0</v>
      </c>
      <c r="P2867" s="9" t="e">
        <f>Table1[[#This Row],[pledged]]/Table1[[#This Row],[backers_count]]</f>
        <v>#DIV/0!</v>
      </c>
      <c r="Q2867" s="4" t="str">
        <f>MID(Table1[[#This Row],[Category and Sub-Category]],SEARCH("/", N2867) +1, 20)</f>
        <v>plays</v>
      </c>
      <c r="R2867" s="4" t="str">
        <f t="shared" si="88"/>
        <v>theater</v>
      </c>
      <c r="S2867" s="14">
        <f>Table1[[#This Row],[Date Ended Conversion]]+Table1[[#This Row],[Date Ended Conversion]]</f>
        <v>84020.228217592594</v>
      </c>
      <c r="T2867" s="14">
        <f t="shared" si="89"/>
        <v>42010.114108796297</v>
      </c>
    </row>
    <row r="2868" spans="1:20" ht="72" hidden="1" x14ac:dyDescent="0.6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>(Table1[[#This Row],[pledged]]/Table1[[#This Row],[goal]])*100</f>
        <v>0.89999999999999991</v>
      </c>
      <c r="P2868" s="9">
        <f>Table1[[#This Row],[pledged]]/Table1[[#This Row],[backers_count]]</f>
        <v>22.5</v>
      </c>
      <c r="Q2868" s="4" t="str">
        <f>MID(Table1[[#This Row],[Category and Sub-Category]],SEARCH("/", N2868) +1, 20)</f>
        <v>plays</v>
      </c>
      <c r="R2868" s="4" t="str">
        <f t="shared" si="88"/>
        <v>theater</v>
      </c>
      <c r="S2868" s="14">
        <f>Table1[[#This Row],[Date Ended Conversion]]+Table1[[#This Row],[Date Ended Conversion]]</f>
        <v>85315.833333333343</v>
      </c>
      <c r="T2868" s="14">
        <f t="shared" si="89"/>
        <v>42657.916666666672</v>
      </c>
    </row>
    <row r="2869" spans="1:20" ht="72" hidden="1" x14ac:dyDescent="0.6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>(Table1[[#This Row],[pledged]]/Table1[[#This Row],[goal]])*100</f>
        <v>20.16</v>
      </c>
      <c r="P2869" s="9">
        <f>Table1[[#This Row],[pledged]]/Table1[[#This Row],[backers_count]]</f>
        <v>50.4</v>
      </c>
      <c r="Q2869" s="4" t="str">
        <f>MID(Table1[[#This Row],[Category and Sub-Category]],SEARCH("/", N2869) +1, 20)</f>
        <v>plays</v>
      </c>
      <c r="R2869" s="4" t="str">
        <f t="shared" si="88"/>
        <v>theater</v>
      </c>
      <c r="S2869" s="14">
        <f>Table1[[#This Row],[Date Ended Conversion]]+Table1[[#This Row],[Date Ended Conversion]]</f>
        <v>85110.333333333343</v>
      </c>
      <c r="T2869" s="14">
        <f t="shared" si="89"/>
        <v>42555.166666666672</v>
      </c>
    </row>
    <row r="2870" spans="1:20" ht="72" hidden="1" x14ac:dyDescent="0.6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>(Table1[[#This Row],[pledged]]/Table1[[#This Row],[goal]])*100</f>
        <v>42.011733333333332</v>
      </c>
      <c r="P2870" s="9">
        <f>Table1[[#This Row],[pledged]]/Table1[[#This Row],[backers_count]]</f>
        <v>105.02933333333334</v>
      </c>
      <c r="Q2870" s="4" t="str">
        <f>MID(Table1[[#This Row],[Category and Sub-Category]],SEARCH("/", N2870) +1, 20)</f>
        <v>plays</v>
      </c>
      <c r="R2870" s="4" t="str">
        <f t="shared" si="88"/>
        <v>theater</v>
      </c>
      <c r="S2870" s="14">
        <f>Table1[[#This Row],[Date Ended Conversion]]+Table1[[#This Row],[Date Ended Conversion]]</f>
        <v>85297.654027777782</v>
      </c>
      <c r="T2870" s="14">
        <f t="shared" si="89"/>
        <v>42648.827013888891</v>
      </c>
    </row>
    <row r="2871" spans="1:20" ht="72" hidden="1" x14ac:dyDescent="0.6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>(Table1[[#This Row],[pledged]]/Table1[[#This Row],[goal]])*100</f>
        <v>0.88500000000000001</v>
      </c>
      <c r="P2871" s="9">
        <f>Table1[[#This Row],[pledged]]/Table1[[#This Row],[backers_count]]</f>
        <v>35.4</v>
      </c>
      <c r="Q2871" s="4" t="str">
        <f>MID(Table1[[#This Row],[Category and Sub-Category]],SEARCH("/", N2871) +1, 20)</f>
        <v>plays</v>
      </c>
      <c r="R2871" s="4" t="str">
        <f t="shared" si="88"/>
        <v>theater</v>
      </c>
      <c r="S2871" s="14">
        <f>Table1[[#This Row],[Date Ended Conversion]]+Table1[[#This Row],[Date Ended Conversion]]</f>
        <v>85141.187060185184</v>
      </c>
      <c r="T2871" s="14">
        <f t="shared" si="89"/>
        <v>42570.593530092592</v>
      </c>
    </row>
    <row r="2872" spans="1:20" ht="72" hidden="1" x14ac:dyDescent="0.6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>(Table1[[#This Row],[pledged]]/Table1[[#This Row],[goal]])*100</f>
        <v>15</v>
      </c>
      <c r="P2872" s="9">
        <f>Table1[[#This Row],[pledged]]/Table1[[#This Row],[backers_count]]</f>
        <v>83.333333333333329</v>
      </c>
      <c r="Q2872" s="4" t="str">
        <f>MID(Table1[[#This Row],[Category and Sub-Category]],SEARCH("/", N2872) +1, 20)</f>
        <v>plays</v>
      </c>
      <c r="R2872" s="4" t="str">
        <f t="shared" si="88"/>
        <v>theater</v>
      </c>
      <c r="S2872" s="14">
        <f>Table1[[#This Row],[Date Ended Conversion]]+Table1[[#This Row],[Date Ended Conversion]]</f>
        <v>83552.37881944445</v>
      </c>
      <c r="T2872" s="14">
        <f t="shared" si="89"/>
        <v>41776.189409722225</v>
      </c>
    </row>
    <row r="2873" spans="1:20" ht="72" hidden="1" x14ac:dyDescent="0.6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>(Table1[[#This Row],[pledged]]/Table1[[#This Row],[goal]])*100</f>
        <v>4.67</v>
      </c>
      <c r="P2873" s="9">
        <f>Table1[[#This Row],[pledged]]/Table1[[#This Row],[backers_count]]</f>
        <v>35.92307692307692</v>
      </c>
      <c r="Q2873" s="4" t="str">
        <f>MID(Table1[[#This Row],[Category and Sub-Category]],SEARCH("/", N2873) +1, 20)</f>
        <v>plays</v>
      </c>
      <c r="R2873" s="4" t="str">
        <f t="shared" si="88"/>
        <v>theater</v>
      </c>
      <c r="S2873" s="14">
        <f>Table1[[#This Row],[Date Ended Conversion]]+Table1[[#This Row],[Date Ended Conversion]]</f>
        <v>83989.477152777778</v>
      </c>
      <c r="T2873" s="14">
        <f t="shared" si="89"/>
        <v>41994.738576388889</v>
      </c>
    </row>
    <row r="2874" spans="1:20" ht="54" hidden="1" x14ac:dyDescent="0.6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>(Table1[[#This Row],[pledged]]/Table1[[#This Row],[goal]])*100</f>
        <v>0</v>
      </c>
      <c r="P2874" s="9" t="e">
        <f>Table1[[#This Row],[pledged]]/Table1[[#This Row],[backers_count]]</f>
        <v>#DIV/0!</v>
      </c>
      <c r="Q2874" s="4" t="str">
        <f>MID(Table1[[#This Row],[Category and Sub-Category]],SEARCH("/", N2874) +1, 20)</f>
        <v>plays</v>
      </c>
      <c r="R2874" s="4" t="str">
        <f t="shared" si="88"/>
        <v>theater</v>
      </c>
      <c r="S2874" s="14">
        <f>Table1[[#This Row],[Date Ended Conversion]]+Table1[[#This Row],[Date Ended Conversion]]</f>
        <v>84350.232361111121</v>
      </c>
      <c r="T2874" s="14">
        <f t="shared" si="89"/>
        <v>42175.11618055556</v>
      </c>
    </row>
    <row r="2875" spans="1:20" ht="72" hidden="1" x14ac:dyDescent="0.6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>(Table1[[#This Row],[pledged]]/Table1[[#This Row],[goal]])*100</f>
        <v>38.119999999999997</v>
      </c>
      <c r="P2875" s="9">
        <f>Table1[[#This Row],[pledged]]/Table1[[#This Row],[backers_count]]</f>
        <v>119.125</v>
      </c>
      <c r="Q2875" s="4" t="str">
        <f>MID(Table1[[#This Row],[Category and Sub-Category]],SEARCH("/", N2875) +1, 20)</f>
        <v>plays</v>
      </c>
      <c r="R2875" s="4" t="str">
        <f t="shared" si="88"/>
        <v>theater</v>
      </c>
      <c r="S2875" s="14">
        <f>Table1[[#This Row],[Date Ended Conversion]]+Table1[[#This Row],[Date Ended Conversion]]</f>
        <v>84065.634976851841</v>
      </c>
      <c r="T2875" s="14">
        <f t="shared" si="89"/>
        <v>42032.817488425921</v>
      </c>
    </row>
    <row r="2876" spans="1:20" ht="72" hidden="1" x14ac:dyDescent="0.6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>(Table1[[#This Row],[pledged]]/Table1[[#This Row],[goal]])*100</f>
        <v>5.42</v>
      </c>
      <c r="P2876" s="9">
        <f>Table1[[#This Row],[pledged]]/Table1[[#This Row],[backers_count]]</f>
        <v>90.333333333333329</v>
      </c>
      <c r="Q2876" s="4" t="str">
        <f>MID(Table1[[#This Row],[Category and Sub-Category]],SEARCH("/", N2876) +1, 20)</f>
        <v>plays</v>
      </c>
      <c r="R2876" s="4" t="str">
        <f t="shared" si="88"/>
        <v>theater</v>
      </c>
      <c r="S2876" s="14">
        <f>Table1[[#This Row],[Date Ended Conversion]]+Table1[[#This Row],[Date Ended Conversion]]</f>
        <v>85505.68949074074</v>
      </c>
      <c r="T2876" s="14">
        <f t="shared" si="89"/>
        <v>42752.84474537037</v>
      </c>
    </row>
    <row r="2877" spans="1:20" ht="72" hidden="1" x14ac:dyDescent="0.6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>(Table1[[#This Row],[pledged]]/Table1[[#This Row],[goal]])*100</f>
        <v>3.4999999999999996E-2</v>
      </c>
      <c r="P2877" s="9">
        <f>Table1[[#This Row],[pledged]]/Table1[[#This Row],[backers_count]]</f>
        <v>2.3333333333333335</v>
      </c>
      <c r="Q2877" s="4" t="str">
        <f>MID(Table1[[#This Row],[Category and Sub-Category]],SEARCH("/", N2877) +1, 20)</f>
        <v>plays</v>
      </c>
      <c r="R2877" s="4" t="str">
        <f t="shared" si="88"/>
        <v>theater</v>
      </c>
      <c r="S2877" s="14">
        <f>Table1[[#This Row],[Date Ended Conversion]]+Table1[[#This Row],[Date Ended Conversion]]</f>
        <v>84990.256782407407</v>
      </c>
      <c r="T2877" s="14">
        <f t="shared" si="89"/>
        <v>42495.128391203703</v>
      </c>
    </row>
    <row r="2878" spans="1:20" ht="72" hidden="1" x14ac:dyDescent="0.6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>(Table1[[#This Row],[pledged]]/Table1[[#This Row],[goal]])*100</f>
        <v>0</v>
      </c>
      <c r="P2878" s="9" t="e">
        <f>Table1[[#This Row],[pledged]]/Table1[[#This Row],[backers_count]]</f>
        <v>#DIV/0!</v>
      </c>
      <c r="Q2878" s="4" t="str">
        <f>MID(Table1[[#This Row],[Category and Sub-Category]],SEARCH("/", N2878) +1, 20)</f>
        <v>plays</v>
      </c>
      <c r="R2878" s="4" t="str">
        <f t="shared" si="88"/>
        <v>theater</v>
      </c>
      <c r="S2878" s="14">
        <f>Table1[[#This Row],[Date Ended Conversion]]+Table1[[#This Row],[Date Ended Conversion]]</f>
        <v>84403.487939814804</v>
      </c>
      <c r="T2878" s="14">
        <f t="shared" si="89"/>
        <v>42201.743969907402</v>
      </c>
    </row>
    <row r="2879" spans="1:20" ht="90" hidden="1" x14ac:dyDescent="0.6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>(Table1[[#This Row],[pledged]]/Table1[[#This Row],[goal]])*100</f>
        <v>10.833333333333334</v>
      </c>
      <c r="P2879" s="9">
        <f>Table1[[#This Row],[pledged]]/Table1[[#This Row],[backers_count]]</f>
        <v>108.33333333333333</v>
      </c>
      <c r="Q2879" s="4" t="str">
        <f>MID(Table1[[#This Row],[Category and Sub-Category]],SEARCH("/", N2879) +1, 20)</f>
        <v>plays</v>
      </c>
      <c r="R2879" s="4" t="str">
        <f t="shared" si="88"/>
        <v>theater</v>
      </c>
      <c r="S2879" s="14">
        <f>Table1[[#This Row],[Date Ended Conversion]]+Table1[[#This Row],[Date Ended Conversion]]</f>
        <v>85409.416666666657</v>
      </c>
      <c r="T2879" s="14">
        <f t="shared" si="89"/>
        <v>42704.708333333328</v>
      </c>
    </row>
    <row r="2880" spans="1:20" ht="72" hidden="1" x14ac:dyDescent="0.6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>(Table1[[#This Row],[pledged]]/Table1[[#This Row],[goal]])*100</f>
        <v>2.1</v>
      </c>
      <c r="P2880" s="9">
        <f>Table1[[#This Row],[pledged]]/Table1[[#This Row],[backers_count]]</f>
        <v>15.75</v>
      </c>
      <c r="Q2880" s="4" t="str">
        <f>MID(Table1[[#This Row],[Category and Sub-Category]],SEARCH("/", N2880) +1, 20)</f>
        <v>plays</v>
      </c>
      <c r="R2880" s="4" t="str">
        <f t="shared" si="88"/>
        <v>theater</v>
      </c>
      <c r="S2880" s="14">
        <f>Table1[[#This Row],[Date Ended Conversion]]+Table1[[#This Row],[Date Ended Conversion]]</f>
        <v>84377.231365740736</v>
      </c>
      <c r="T2880" s="14">
        <f t="shared" si="89"/>
        <v>42188.615682870368</v>
      </c>
    </row>
    <row r="2881" spans="1:20" ht="54" hidden="1" x14ac:dyDescent="0.6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>(Table1[[#This Row],[pledged]]/Table1[[#This Row],[goal]])*100</f>
        <v>0.2589285714285714</v>
      </c>
      <c r="P2881" s="9">
        <f>Table1[[#This Row],[pledged]]/Table1[[#This Row],[backers_count]]</f>
        <v>29</v>
      </c>
      <c r="Q2881" s="4" t="str">
        <f>MID(Table1[[#This Row],[Category and Sub-Category]],SEARCH("/", N2881) +1, 20)</f>
        <v>plays</v>
      </c>
      <c r="R2881" s="4" t="str">
        <f t="shared" si="88"/>
        <v>theater</v>
      </c>
      <c r="S2881" s="14">
        <f>Table1[[#This Row],[Date Ended Conversion]]+Table1[[#This Row],[Date Ended Conversion]]</f>
        <v>84779.450486111105</v>
      </c>
      <c r="T2881" s="14">
        <f t="shared" si="89"/>
        <v>42389.725243055553</v>
      </c>
    </row>
    <row r="2882" spans="1:20" ht="72" hidden="1" x14ac:dyDescent="0.6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>(Table1[[#This Row],[pledged]]/Table1[[#This Row],[goal]])*100</f>
        <v>23.333333333333332</v>
      </c>
      <c r="P2882" s="9">
        <f>Table1[[#This Row],[pledged]]/Table1[[#This Row],[backers_count]]</f>
        <v>96.551724137931032</v>
      </c>
      <c r="Q2882" s="4" t="str">
        <f>MID(Table1[[#This Row],[Category and Sub-Category]],SEARCH("/", N2882) +1, 20)</f>
        <v>plays</v>
      </c>
      <c r="R2882" s="4" t="str">
        <f t="shared" ref="R2882:R2945" si="90">LEFT(N2882,FIND("/",N2882,1)-1)</f>
        <v>theater</v>
      </c>
      <c r="S2882" s="14">
        <f>Table1[[#This Row],[Date Ended Conversion]]+Table1[[#This Row],[Date Ended Conversion]]</f>
        <v>84473.423611111109</v>
      </c>
      <c r="T2882" s="14">
        <f t="shared" ref="T2882:T2945" si="91">(((I2882/60)/60)/24)+DATE(1970,1,1)</f>
        <v>42236.711805555555</v>
      </c>
    </row>
    <row r="2883" spans="1:20" ht="72" hidden="1" x14ac:dyDescent="0.6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>(Table1[[#This Row],[pledged]]/Table1[[#This Row],[goal]])*100</f>
        <v>0</v>
      </c>
      <c r="P2883" s="9" t="e">
        <f>Table1[[#This Row],[pledged]]/Table1[[#This Row],[backers_count]]</f>
        <v>#DIV/0!</v>
      </c>
      <c r="Q2883" s="4" t="str">
        <f>MID(Table1[[#This Row],[Category and Sub-Category]],SEARCH("/", N2883) +1, 20)</f>
        <v>plays</v>
      </c>
      <c r="R2883" s="4" t="str">
        <f t="shared" si="90"/>
        <v>theater</v>
      </c>
      <c r="S2883" s="14">
        <f>Table1[[#This Row],[Date Ended Conversion]]+Table1[[#This Row],[Date Ended Conversion]]</f>
        <v>83953.278611111105</v>
      </c>
      <c r="T2883" s="14">
        <f t="shared" si="91"/>
        <v>41976.639305555553</v>
      </c>
    </row>
    <row r="2884" spans="1:20" ht="72" hidden="1" x14ac:dyDescent="0.6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>(Table1[[#This Row],[pledged]]/Table1[[#This Row],[goal]])*100</f>
        <v>33.6</v>
      </c>
      <c r="P2884" s="9">
        <f>Table1[[#This Row],[pledged]]/Table1[[#This Row],[backers_count]]</f>
        <v>63</v>
      </c>
      <c r="Q2884" s="4" t="str">
        <f>MID(Table1[[#This Row],[Category and Sub-Category]],SEARCH("/", N2884) +1, 20)</f>
        <v>plays</v>
      </c>
      <c r="R2884" s="4" t="str">
        <f t="shared" si="90"/>
        <v>theater</v>
      </c>
      <c r="S2884" s="14">
        <f>Table1[[#This Row],[Date Ended Conversion]]+Table1[[#This Row],[Date Ended Conversion]]</f>
        <v>84983.192546296297</v>
      </c>
      <c r="T2884" s="14">
        <f t="shared" si="91"/>
        <v>42491.596273148149</v>
      </c>
    </row>
    <row r="2885" spans="1:20" ht="72" hidden="1" x14ac:dyDescent="0.6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>(Table1[[#This Row],[pledged]]/Table1[[#This Row],[goal]])*100</f>
        <v>19.079999999999998</v>
      </c>
      <c r="P2885" s="9">
        <f>Table1[[#This Row],[pledged]]/Table1[[#This Row],[backers_count]]</f>
        <v>381.6</v>
      </c>
      <c r="Q2885" s="4" t="str">
        <f>MID(Table1[[#This Row],[Category and Sub-Category]],SEARCH("/", N2885) +1, 20)</f>
        <v>plays</v>
      </c>
      <c r="R2885" s="4" t="str">
        <f t="shared" si="90"/>
        <v>theater</v>
      </c>
      <c r="S2885" s="14">
        <f>Table1[[#This Row],[Date Ended Conversion]]+Table1[[#This Row],[Date Ended Conversion]]</f>
        <v>84812.415277777778</v>
      </c>
      <c r="T2885" s="14">
        <f t="shared" si="91"/>
        <v>42406.207638888889</v>
      </c>
    </row>
    <row r="2886" spans="1:20" ht="54" hidden="1" x14ac:dyDescent="0.6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>(Table1[[#This Row],[pledged]]/Table1[[#This Row],[goal]])*100</f>
        <v>0.41111111111111115</v>
      </c>
      <c r="P2886" s="9">
        <f>Table1[[#This Row],[pledged]]/Table1[[#This Row],[backers_count]]</f>
        <v>46.25</v>
      </c>
      <c r="Q2886" s="4" t="str">
        <f>MID(Table1[[#This Row],[Category and Sub-Category]],SEARCH("/", N2886) +1, 20)</f>
        <v>plays</v>
      </c>
      <c r="R2886" s="4" t="str">
        <f t="shared" si="90"/>
        <v>theater</v>
      </c>
      <c r="S2886" s="14">
        <f>Table1[[#This Row],[Date Ended Conversion]]+Table1[[#This Row],[Date Ended Conversion]]</f>
        <v>83957.454513888893</v>
      </c>
      <c r="T2886" s="14">
        <f t="shared" si="91"/>
        <v>41978.727256944447</v>
      </c>
    </row>
    <row r="2887" spans="1:20" ht="54" hidden="1" x14ac:dyDescent="0.6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>(Table1[[#This Row],[pledged]]/Table1[[#This Row],[goal]])*100</f>
        <v>32.5</v>
      </c>
      <c r="P2887" s="9">
        <f>Table1[[#This Row],[pledged]]/Table1[[#This Row],[backers_count]]</f>
        <v>26</v>
      </c>
      <c r="Q2887" s="4" t="str">
        <f>MID(Table1[[#This Row],[Category and Sub-Category]],SEARCH("/", N2887) +1, 20)</f>
        <v>plays</v>
      </c>
      <c r="R2887" s="4" t="str">
        <f t="shared" si="90"/>
        <v>theater</v>
      </c>
      <c r="S2887" s="14">
        <f>Table1[[#This Row],[Date Ended Conversion]]+Table1[[#This Row],[Date Ended Conversion]]</f>
        <v>84154.069467592592</v>
      </c>
      <c r="T2887" s="14">
        <f t="shared" si="91"/>
        <v>42077.034733796296</v>
      </c>
    </row>
    <row r="2888" spans="1:20" ht="72" hidden="1" x14ac:dyDescent="0.6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>(Table1[[#This Row],[pledged]]/Table1[[#This Row],[goal]])*100</f>
        <v>5</v>
      </c>
      <c r="P2888" s="9">
        <f>Table1[[#This Row],[pledged]]/Table1[[#This Row],[backers_count]]</f>
        <v>10</v>
      </c>
      <c r="Q2888" s="4" t="str">
        <f>MID(Table1[[#This Row],[Category and Sub-Category]],SEARCH("/", N2888) +1, 20)</f>
        <v>plays</v>
      </c>
      <c r="R2888" s="4" t="str">
        <f t="shared" si="90"/>
        <v>theater</v>
      </c>
      <c r="S2888" s="14">
        <f>Table1[[#This Row],[Date Ended Conversion]]+Table1[[#This Row],[Date Ended Conversion]]</f>
        <v>84532.33194444445</v>
      </c>
      <c r="T2888" s="14">
        <f t="shared" si="91"/>
        <v>42266.165972222225</v>
      </c>
    </row>
    <row r="2889" spans="1:20" ht="72" hidden="1" x14ac:dyDescent="0.6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>(Table1[[#This Row],[pledged]]/Table1[[#This Row],[goal]])*100</f>
        <v>0.16666666666666669</v>
      </c>
      <c r="P2889" s="9">
        <f>Table1[[#This Row],[pledged]]/Table1[[#This Row],[backers_count]]</f>
        <v>5</v>
      </c>
      <c r="Q2889" s="4" t="str">
        <f>MID(Table1[[#This Row],[Category and Sub-Category]],SEARCH("/", N2889) +1, 20)</f>
        <v>plays</v>
      </c>
      <c r="R2889" s="4" t="str">
        <f t="shared" si="90"/>
        <v>theater</v>
      </c>
      <c r="S2889" s="14">
        <f>Table1[[#This Row],[Date Ended Conversion]]+Table1[[#This Row],[Date Ended Conversion]]</f>
        <v>84030.854722222226</v>
      </c>
      <c r="T2889" s="14">
        <f t="shared" si="91"/>
        <v>42015.427361111113</v>
      </c>
    </row>
    <row r="2890" spans="1:20" ht="72" hidden="1" x14ac:dyDescent="0.6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>(Table1[[#This Row],[pledged]]/Table1[[#This Row],[goal]])*100</f>
        <v>0</v>
      </c>
      <c r="P2890" s="9" t="e">
        <f>Table1[[#This Row],[pledged]]/Table1[[#This Row],[backers_count]]</f>
        <v>#DIV/0!</v>
      </c>
      <c r="Q2890" s="4" t="str">
        <f>MID(Table1[[#This Row],[Category and Sub-Category]],SEARCH("/", N2890) +1, 20)</f>
        <v>plays</v>
      </c>
      <c r="R2890" s="4" t="str">
        <f t="shared" si="90"/>
        <v>theater</v>
      </c>
      <c r="S2890" s="14">
        <f>Table1[[#This Row],[Date Ended Conversion]]+Table1[[#This Row],[Date Ended Conversion]]</f>
        <v>83860.415277777778</v>
      </c>
      <c r="T2890" s="14">
        <f t="shared" si="91"/>
        <v>41930.207638888889</v>
      </c>
    </row>
    <row r="2891" spans="1:20" ht="72" hidden="1" x14ac:dyDescent="0.6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>(Table1[[#This Row],[pledged]]/Table1[[#This Row],[goal]])*100</f>
        <v>38.066666666666663</v>
      </c>
      <c r="P2891" s="9">
        <f>Table1[[#This Row],[pledged]]/Table1[[#This Row],[backers_count]]</f>
        <v>81.571428571428569</v>
      </c>
      <c r="Q2891" s="4" t="str">
        <f>MID(Table1[[#This Row],[Category and Sub-Category]],SEARCH("/", N2891) +1, 20)</f>
        <v>plays</v>
      </c>
      <c r="R2891" s="4" t="str">
        <f t="shared" si="90"/>
        <v>theater</v>
      </c>
      <c r="S2891" s="14">
        <f>Table1[[#This Row],[Date Ended Conversion]]+Table1[[#This Row],[Date Ended Conversion]]</f>
        <v>83761.726504629623</v>
      </c>
      <c r="T2891" s="14">
        <f t="shared" si="91"/>
        <v>41880.863252314812</v>
      </c>
    </row>
    <row r="2892" spans="1:20" ht="72" hidden="1" x14ac:dyDescent="0.6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>(Table1[[#This Row],[pledged]]/Table1[[#This Row],[goal]])*100</f>
        <v>1.05</v>
      </c>
      <c r="P2892" s="9">
        <f>Table1[[#This Row],[pledged]]/Table1[[#This Row],[backers_count]]</f>
        <v>7</v>
      </c>
      <c r="Q2892" s="4" t="str">
        <f>MID(Table1[[#This Row],[Category and Sub-Category]],SEARCH("/", N2892) +1, 20)</f>
        <v>plays</v>
      </c>
      <c r="R2892" s="4" t="str">
        <f t="shared" si="90"/>
        <v>theater</v>
      </c>
      <c r="S2892" s="14">
        <f>Table1[[#This Row],[Date Ended Conversion]]+Table1[[#This Row],[Date Ended Conversion]]</f>
        <v>83720.25</v>
      </c>
      <c r="T2892" s="14">
        <f t="shared" si="91"/>
        <v>41860.125</v>
      </c>
    </row>
    <row r="2893" spans="1:20" ht="72" hidden="1" x14ac:dyDescent="0.6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>(Table1[[#This Row],[pledged]]/Table1[[#This Row],[goal]])*100</f>
        <v>2.73</v>
      </c>
      <c r="P2893" s="9">
        <f>Table1[[#This Row],[pledged]]/Table1[[#This Row],[backers_count]]</f>
        <v>27.3</v>
      </c>
      <c r="Q2893" s="4" t="str">
        <f>MID(Table1[[#This Row],[Category and Sub-Category]],SEARCH("/", N2893) +1, 20)</f>
        <v>plays</v>
      </c>
      <c r="R2893" s="4" t="str">
        <f t="shared" si="90"/>
        <v>theater</v>
      </c>
      <c r="S2893" s="14">
        <f>Table1[[#This Row],[Date Ended Conversion]]+Table1[[#This Row],[Date Ended Conversion]]</f>
        <v>84951.683518518519</v>
      </c>
      <c r="T2893" s="14">
        <f t="shared" si="91"/>
        <v>42475.84175925926</v>
      </c>
    </row>
    <row r="2894" spans="1:20" ht="72" hidden="1" x14ac:dyDescent="0.6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>(Table1[[#This Row],[pledged]]/Table1[[#This Row],[goal]])*100</f>
        <v>9.0909090909090917</v>
      </c>
      <c r="P2894" s="9">
        <f>Table1[[#This Row],[pledged]]/Table1[[#This Row],[backers_count]]</f>
        <v>29.411764705882351</v>
      </c>
      <c r="Q2894" s="4" t="str">
        <f>MID(Table1[[#This Row],[Category and Sub-Category]],SEARCH("/", N2894) +1, 20)</f>
        <v>plays</v>
      </c>
      <c r="R2894" s="4" t="str">
        <f t="shared" si="90"/>
        <v>theater</v>
      </c>
      <c r="S2894" s="14">
        <f>Table1[[#This Row],[Date Ended Conversion]]+Table1[[#This Row],[Date Ended Conversion]]</f>
        <v>83753.75</v>
      </c>
      <c r="T2894" s="14">
        <f t="shared" si="91"/>
        <v>41876.875</v>
      </c>
    </row>
    <row r="2895" spans="1:20" ht="36" hidden="1" x14ac:dyDescent="0.6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>(Table1[[#This Row],[pledged]]/Table1[[#This Row],[goal]])*100</f>
        <v>0.5</v>
      </c>
      <c r="P2895" s="9">
        <f>Table1[[#This Row],[pledged]]/Table1[[#This Row],[backers_count]]</f>
        <v>12.5</v>
      </c>
      <c r="Q2895" s="4" t="str">
        <f>MID(Table1[[#This Row],[Category and Sub-Category]],SEARCH("/", N2895) +1, 20)</f>
        <v>plays</v>
      </c>
      <c r="R2895" s="4" t="str">
        <f t="shared" si="90"/>
        <v>theater</v>
      </c>
      <c r="S2895" s="14">
        <f>Table1[[#This Row],[Date Ended Conversion]]+Table1[[#This Row],[Date Ended Conversion]]</f>
        <v>84026.166666666657</v>
      </c>
      <c r="T2895" s="14">
        <f t="shared" si="91"/>
        <v>42013.083333333328</v>
      </c>
    </row>
    <row r="2896" spans="1:20" ht="36" hidden="1" x14ac:dyDescent="0.6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>(Table1[[#This Row],[pledged]]/Table1[[#This Row],[goal]])*100</f>
        <v>0</v>
      </c>
      <c r="P2896" s="9" t="e">
        <f>Table1[[#This Row],[pledged]]/Table1[[#This Row],[backers_count]]</f>
        <v>#DIV/0!</v>
      </c>
      <c r="Q2896" s="4" t="str">
        <f>MID(Table1[[#This Row],[Category and Sub-Category]],SEARCH("/", N2896) +1, 20)</f>
        <v>plays</v>
      </c>
      <c r="R2896" s="4" t="str">
        <f t="shared" si="90"/>
        <v>theater</v>
      </c>
      <c r="S2896" s="14">
        <f>Table1[[#This Row],[Date Ended Conversion]]+Table1[[#This Row],[Date Ended Conversion]]</f>
        <v>84195.889236111107</v>
      </c>
      <c r="T2896" s="14">
        <f t="shared" si="91"/>
        <v>42097.944618055553</v>
      </c>
    </row>
    <row r="2897" spans="1:20" ht="72" hidden="1" x14ac:dyDescent="0.6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>(Table1[[#This Row],[pledged]]/Table1[[#This Row],[goal]])*100</f>
        <v>4.5999999999999996</v>
      </c>
      <c r="P2897" s="9">
        <f>Table1[[#This Row],[pledged]]/Table1[[#This Row],[backers_count]]</f>
        <v>5.75</v>
      </c>
      <c r="Q2897" s="4" t="str">
        <f>MID(Table1[[#This Row],[Category and Sub-Category]],SEARCH("/", N2897) +1, 20)</f>
        <v>plays</v>
      </c>
      <c r="R2897" s="4" t="str">
        <f t="shared" si="90"/>
        <v>theater</v>
      </c>
      <c r="S2897" s="14">
        <f>Table1[[#This Row],[Date Ended Conversion]]+Table1[[#This Row],[Date Ended Conversion]]</f>
        <v>83625.75</v>
      </c>
      <c r="T2897" s="14">
        <f t="shared" si="91"/>
        <v>41812.875</v>
      </c>
    </row>
    <row r="2898" spans="1:20" ht="54" hidden="1" x14ac:dyDescent="0.6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>(Table1[[#This Row],[pledged]]/Table1[[#This Row],[goal]])*100</f>
        <v>20.833333333333336</v>
      </c>
      <c r="P2898" s="9">
        <f>Table1[[#This Row],[pledged]]/Table1[[#This Row],[backers_count]]</f>
        <v>52.083333333333336</v>
      </c>
      <c r="Q2898" s="4" t="str">
        <f>MID(Table1[[#This Row],[Category and Sub-Category]],SEARCH("/", N2898) +1, 20)</f>
        <v>plays</v>
      </c>
      <c r="R2898" s="4" t="str">
        <f t="shared" si="90"/>
        <v>theater</v>
      </c>
      <c r="S2898" s="14">
        <f>Table1[[#This Row],[Date Ended Conversion]]+Table1[[#This Row],[Date Ended Conversion]]</f>
        <v>85432.5</v>
      </c>
      <c r="T2898" s="14">
        <f t="shared" si="91"/>
        <v>42716.25</v>
      </c>
    </row>
    <row r="2899" spans="1:20" ht="72" hidden="1" x14ac:dyDescent="0.6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>(Table1[[#This Row],[pledged]]/Table1[[#This Row],[goal]])*100</f>
        <v>4.583333333333333</v>
      </c>
      <c r="P2899" s="9">
        <f>Table1[[#This Row],[pledged]]/Table1[[#This Row],[backers_count]]</f>
        <v>183.33333333333334</v>
      </c>
      <c r="Q2899" s="4" t="str">
        <f>MID(Table1[[#This Row],[Category and Sub-Category]],SEARCH("/", N2899) +1, 20)</f>
        <v>plays</v>
      </c>
      <c r="R2899" s="4" t="str">
        <f t="shared" si="90"/>
        <v>theater</v>
      </c>
      <c r="S2899" s="14">
        <f>Table1[[#This Row],[Date Ended Conversion]]+Table1[[#This Row],[Date Ended Conversion]]</f>
        <v>84577.290393518517</v>
      </c>
      <c r="T2899" s="14">
        <f t="shared" si="91"/>
        <v>42288.645196759258</v>
      </c>
    </row>
    <row r="2900" spans="1:20" ht="72" hidden="1" x14ac:dyDescent="0.6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>(Table1[[#This Row],[pledged]]/Table1[[#This Row],[goal]])*100</f>
        <v>4.2133333333333338</v>
      </c>
      <c r="P2900" s="9">
        <f>Table1[[#This Row],[pledged]]/Table1[[#This Row],[backers_count]]</f>
        <v>26.333333333333332</v>
      </c>
      <c r="Q2900" s="4" t="str">
        <f>MID(Table1[[#This Row],[Category and Sub-Category]],SEARCH("/", N2900) +1, 20)</f>
        <v>plays</v>
      </c>
      <c r="R2900" s="4" t="str">
        <f t="shared" si="90"/>
        <v>theater</v>
      </c>
      <c r="S2900" s="14">
        <f>Table1[[#This Row],[Date Ended Conversion]]+Table1[[#This Row],[Date Ended Conversion]]</f>
        <v>84617.329930555556</v>
      </c>
      <c r="T2900" s="14">
        <f t="shared" si="91"/>
        <v>42308.664965277778</v>
      </c>
    </row>
    <row r="2901" spans="1:20" ht="72" hidden="1" x14ac:dyDescent="0.6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>(Table1[[#This Row],[pledged]]/Table1[[#This Row],[goal]])*100</f>
        <v>0</v>
      </c>
      <c r="P2901" s="9" t="e">
        <f>Table1[[#This Row],[pledged]]/Table1[[#This Row],[backers_count]]</f>
        <v>#DIV/0!</v>
      </c>
      <c r="Q2901" s="4" t="str">
        <f>MID(Table1[[#This Row],[Category and Sub-Category]],SEARCH("/", N2901) +1, 20)</f>
        <v>plays</v>
      </c>
      <c r="R2901" s="4" t="str">
        <f t="shared" si="90"/>
        <v>theater</v>
      </c>
      <c r="S2901" s="14">
        <f>Table1[[#This Row],[Date Ended Conversion]]+Table1[[#This Row],[Date Ended Conversion]]</f>
        <v>85150.156435185185</v>
      </c>
      <c r="T2901" s="14">
        <f t="shared" si="91"/>
        <v>42575.078217592592</v>
      </c>
    </row>
    <row r="2902" spans="1:20" ht="90" hidden="1" x14ac:dyDescent="0.6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>(Table1[[#This Row],[pledged]]/Table1[[#This Row],[goal]])*100</f>
        <v>61.909090909090914</v>
      </c>
      <c r="P2902" s="9">
        <f>Table1[[#This Row],[pledged]]/Table1[[#This Row],[backers_count]]</f>
        <v>486.42857142857144</v>
      </c>
      <c r="Q2902" s="4" t="str">
        <f>MID(Table1[[#This Row],[Category and Sub-Category]],SEARCH("/", N2902) +1, 20)</f>
        <v>plays</v>
      </c>
      <c r="R2902" s="4" t="str">
        <f t="shared" si="90"/>
        <v>theater</v>
      </c>
      <c r="S2902" s="14">
        <f>Table1[[#This Row],[Date Ended Conversion]]+Table1[[#This Row],[Date Ended Conversion]]</f>
        <v>83720.468333333338</v>
      </c>
      <c r="T2902" s="14">
        <f t="shared" si="91"/>
        <v>41860.234166666669</v>
      </c>
    </row>
    <row r="2903" spans="1:20" ht="72" hidden="1" x14ac:dyDescent="0.6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>(Table1[[#This Row],[pledged]]/Table1[[#This Row],[goal]])*100</f>
        <v>0.8</v>
      </c>
      <c r="P2903" s="9">
        <f>Table1[[#This Row],[pledged]]/Table1[[#This Row],[backers_count]]</f>
        <v>3</v>
      </c>
      <c r="Q2903" s="4" t="str">
        <f>MID(Table1[[#This Row],[Category and Sub-Category]],SEARCH("/", N2903) +1, 20)</f>
        <v>plays</v>
      </c>
      <c r="R2903" s="4" t="str">
        <f t="shared" si="90"/>
        <v>theater</v>
      </c>
      <c r="S2903" s="14">
        <f>Table1[[#This Row],[Date Ended Conversion]]+Table1[[#This Row],[Date Ended Conversion]]</f>
        <v>84085.80877314815</v>
      </c>
      <c r="T2903" s="14">
        <f t="shared" si="91"/>
        <v>42042.904386574075</v>
      </c>
    </row>
    <row r="2904" spans="1:20" ht="54" hidden="1" x14ac:dyDescent="0.6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>(Table1[[#This Row],[pledged]]/Table1[[#This Row],[goal]])*100</f>
        <v>1.6666666666666666E-2</v>
      </c>
      <c r="P2904" s="9">
        <f>Table1[[#This Row],[pledged]]/Table1[[#This Row],[backers_count]]</f>
        <v>25</v>
      </c>
      <c r="Q2904" s="4" t="str">
        <f>MID(Table1[[#This Row],[Category and Sub-Category]],SEARCH("/", N2904) +1, 20)</f>
        <v>plays</v>
      </c>
      <c r="R2904" s="4" t="str">
        <f t="shared" si="90"/>
        <v>theater</v>
      </c>
      <c r="S2904" s="14">
        <f>Table1[[#This Row],[Date Ended Conversion]]+Table1[[#This Row],[Date Ended Conversion]]</f>
        <v>84480.879537037035</v>
      </c>
      <c r="T2904" s="14">
        <f t="shared" si="91"/>
        <v>42240.439768518518</v>
      </c>
    </row>
    <row r="2905" spans="1:20" ht="72" hidden="1" x14ac:dyDescent="0.6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>(Table1[[#This Row],[pledged]]/Table1[[#This Row],[goal]])*100</f>
        <v>0.77999999999999992</v>
      </c>
      <c r="P2905" s="9">
        <f>Table1[[#This Row],[pledged]]/Table1[[#This Row],[backers_count]]</f>
        <v>9.75</v>
      </c>
      <c r="Q2905" s="4" t="str">
        <f>MID(Table1[[#This Row],[Category and Sub-Category]],SEARCH("/", N2905) +1, 20)</f>
        <v>plays</v>
      </c>
      <c r="R2905" s="4" t="str">
        <f t="shared" si="90"/>
        <v>theater</v>
      </c>
      <c r="S2905" s="14">
        <f>Table1[[#This Row],[Date Ended Conversion]]+Table1[[#This Row],[Date Ended Conversion]]</f>
        <v>84512.333749999991</v>
      </c>
      <c r="T2905" s="14">
        <f t="shared" si="91"/>
        <v>42256.166874999995</v>
      </c>
    </row>
    <row r="2906" spans="1:20" ht="72" hidden="1" x14ac:dyDescent="0.6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>(Table1[[#This Row],[pledged]]/Table1[[#This Row],[goal]])*100</f>
        <v>5</v>
      </c>
      <c r="P2906" s="9">
        <f>Table1[[#This Row],[pledged]]/Table1[[#This Row],[backers_count]]</f>
        <v>18.75</v>
      </c>
      <c r="Q2906" s="4" t="str">
        <f>MID(Table1[[#This Row],[Category and Sub-Category]],SEARCH("/", N2906) +1, 20)</f>
        <v>plays</v>
      </c>
      <c r="R2906" s="4" t="str">
        <f t="shared" si="90"/>
        <v>theater</v>
      </c>
      <c r="S2906" s="14">
        <f>Table1[[#This Row],[Date Ended Conversion]]+Table1[[#This Row],[Date Ended Conversion]]</f>
        <v>83905</v>
      </c>
      <c r="T2906" s="14">
        <f t="shared" si="91"/>
        <v>41952.5</v>
      </c>
    </row>
    <row r="2907" spans="1:20" ht="72" hidden="1" x14ac:dyDescent="0.6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>(Table1[[#This Row],[pledged]]/Table1[[#This Row],[goal]])*100</f>
        <v>17.771428571428572</v>
      </c>
      <c r="P2907" s="9">
        <f>Table1[[#This Row],[pledged]]/Table1[[#This Row],[backers_count]]</f>
        <v>36.588235294117645</v>
      </c>
      <c r="Q2907" s="4" t="str">
        <f>MID(Table1[[#This Row],[Category and Sub-Category]],SEARCH("/", N2907) +1, 20)</f>
        <v>plays</v>
      </c>
      <c r="R2907" s="4" t="str">
        <f t="shared" si="90"/>
        <v>theater</v>
      </c>
      <c r="S2907" s="14">
        <f>Table1[[#This Row],[Date Ended Conversion]]+Table1[[#This Row],[Date Ended Conversion]]</f>
        <v>85240.113726851851</v>
      </c>
      <c r="T2907" s="14">
        <f t="shared" si="91"/>
        <v>42620.056863425925</v>
      </c>
    </row>
    <row r="2908" spans="1:20" ht="72" hidden="1" x14ac:dyDescent="0.6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>(Table1[[#This Row],[pledged]]/Table1[[#This Row],[goal]])*100</f>
        <v>9.4166666666666661</v>
      </c>
      <c r="P2908" s="9">
        <f>Table1[[#This Row],[pledged]]/Table1[[#This Row],[backers_count]]</f>
        <v>80.714285714285708</v>
      </c>
      <c r="Q2908" s="4" t="str">
        <f>MID(Table1[[#This Row],[Category and Sub-Category]],SEARCH("/", N2908) +1, 20)</f>
        <v>plays</v>
      </c>
      <c r="R2908" s="4" t="str">
        <f t="shared" si="90"/>
        <v>theater</v>
      </c>
      <c r="S2908" s="14">
        <f>Table1[[#This Row],[Date Ended Conversion]]+Table1[[#This Row],[Date Ended Conversion]]</f>
        <v>84434.083333333343</v>
      </c>
      <c r="T2908" s="14">
        <f t="shared" si="91"/>
        <v>42217.041666666672</v>
      </c>
    </row>
    <row r="2909" spans="1:20" ht="72" hidden="1" x14ac:dyDescent="0.6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>(Table1[[#This Row],[pledged]]/Table1[[#This Row],[goal]])*100</f>
        <v>0.08</v>
      </c>
      <c r="P2909" s="9">
        <f>Table1[[#This Row],[pledged]]/Table1[[#This Row],[backers_count]]</f>
        <v>1</v>
      </c>
      <c r="Q2909" s="4" t="str">
        <f>MID(Table1[[#This Row],[Category and Sub-Category]],SEARCH("/", N2909) +1, 20)</f>
        <v>plays</v>
      </c>
      <c r="R2909" s="4" t="str">
        <f t="shared" si="90"/>
        <v>theater</v>
      </c>
      <c r="S2909" s="14">
        <f>Table1[[#This Row],[Date Ended Conversion]]+Table1[[#This Row],[Date Ended Conversion]]</f>
        <v>85009.755486111098</v>
      </c>
      <c r="T2909" s="14">
        <f t="shared" si="91"/>
        <v>42504.877743055549</v>
      </c>
    </row>
    <row r="2910" spans="1:20" ht="72" hidden="1" x14ac:dyDescent="0.6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>(Table1[[#This Row],[pledged]]/Table1[[#This Row],[goal]])*100</f>
        <v>2.75</v>
      </c>
      <c r="P2910" s="9">
        <f>Table1[[#This Row],[pledged]]/Table1[[#This Row],[backers_count]]</f>
        <v>52.8</v>
      </c>
      <c r="Q2910" s="4" t="str">
        <f>MID(Table1[[#This Row],[Category and Sub-Category]],SEARCH("/", N2910) +1, 20)</f>
        <v>plays</v>
      </c>
      <c r="R2910" s="4" t="str">
        <f t="shared" si="90"/>
        <v>theater</v>
      </c>
      <c r="S2910" s="14">
        <f>Table1[[#This Row],[Date Ended Conversion]]+Table1[[#This Row],[Date Ended Conversion]]</f>
        <v>85059.463402777765</v>
      </c>
      <c r="T2910" s="14">
        <f t="shared" si="91"/>
        <v>42529.731701388882</v>
      </c>
    </row>
    <row r="2911" spans="1:20" ht="72" hidden="1" x14ac:dyDescent="0.6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>(Table1[[#This Row],[pledged]]/Table1[[#This Row],[goal]])*100</f>
        <v>1.1111111111111112E-2</v>
      </c>
      <c r="P2911" s="9">
        <f>Table1[[#This Row],[pledged]]/Table1[[#This Row],[backers_count]]</f>
        <v>20</v>
      </c>
      <c r="Q2911" s="4" t="str">
        <f>MID(Table1[[#This Row],[Category and Sub-Category]],SEARCH("/", N2911) +1, 20)</f>
        <v>plays</v>
      </c>
      <c r="R2911" s="4" t="str">
        <f t="shared" si="90"/>
        <v>theater</v>
      </c>
      <c r="S2911" s="14">
        <f>Table1[[#This Row],[Date Ended Conversion]]+Table1[[#This Row],[Date Ended Conversion]]</f>
        <v>83937.647222222222</v>
      </c>
      <c r="T2911" s="14">
        <f t="shared" si="91"/>
        <v>41968.823611111111</v>
      </c>
    </row>
    <row r="2912" spans="1:20" ht="72" hidden="1" x14ac:dyDescent="0.6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>(Table1[[#This Row],[pledged]]/Table1[[#This Row],[goal]])*100</f>
        <v>3.3333333333333335E-3</v>
      </c>
      <c r="P2912" s="9">
        <f>Table1[[#This Row],[pledged]]/Table1[[#This Row],[backers_count]]</f>
        <v>1</v>
      </c>
      <c r="Q2912" s="4" t="str">
        <f>MID(Table1[[#This Row],[Category and Sub-Category]],SEARCH("/", N2912) +1, 20)</f>
        <v>plays</v>
      </c>
      <c r="R2912" s="4" t="str">
        <f t="shared" si="90"/>
        <v>theater</v>
      </c>
      <c r="S2912" s="14">
        <f>Table1[[#This Row],[Date Ended Conversion]]+Table1[[#This Row],[Date Ended Conversion]]</f>
        <v>84335.682569444441</v>
      </c>
      <c r="T2912" s="14">
        <f t="shared" si="91"/>
        <v>42167.841284722221</v>
      </c>
    </row>
    <row r="2913" spans="1:20" ht="72" hidden="1" x14ac:dyDescent="0.6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>(Table1[[#This Row],[pledged]]/Table1[[#This Row],[goal]])*100</f>
        <v>36.5</v>
      </c>
      <c r="P2913" s="9">
        <f>Table1[[#This Row],[pledged]]/Table1[[#This Row],[backers_count]]</f>
        <v>46.928571428571431</v>
      </c>
      <c r="Q2913" s="4" t="str">
        <f>MID(Table1[[#This Row],[Category and Sub-Category]],SEARCH("/", N2913) +1, 20)</f>
        <v>plays</v>
      </c>
      <c r="R2913" s="4" t="str">
        <f t="shared" si="90"/>
        <v>theater</v>
      </c>
      <c r="S2913" s="14">
        <f>Table1[[#This Row],[Date Ended Conversion]]+Table1[[#This Row],[Date Ended Conversion]]</f>
        <v>84365.537638888898</v>
      </c>
      <c r="T2913" s="14">
        <f t="shared" si="91"/>
        <v>42182.768819444449</v>
      </c>
    </row>
    <row r="2914" spans="1:20" ht="72" hidden="1" x14ac:dyDescent="0.6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>(Table1[[#This Row],[pledged]]/Table1[[#This Row],[goal]])*100</f>
        <v>14.058171745152354</v>
      </c>
      <c r="P2914" s="9">
        <f>Table1[[#This Row],[pledged]]/Table1[[#This Row],[backers_count]]</f>
        <v>78.07692307692308</v>
      </c>
      <c r="Q2914" s="4" t="str">
        <f>MID(Table1[[#This Row],[Category and Sub-Category]],SEARCH("/", N2914) +1, 20)</f>
        <v>plays</v>
      </c>
      <c r="R2914" s="4" t="str">
        <f t="shared" si="90"/>
        <v>theater</v>
      </c>
      <c r="S2914" s="14">
        <f>Table1[[#This Row],[Date Ended Conversion]]+Table1[[#This Row],[Date Ended Conversion]]</f>
        <v>84768.263287037029</v>
      </c>
      <c r="T2914" s="14">
        <f t="shared" si="91"/>
        <v>42384.131643518514</v>
      </c>
    </row>
    <row r="2915" spans="1:20" ht="72" hidden="1" x14ac:dyDescent="0.6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>(Table1[[#This Row],[pledged]]/Table1[[#This Row],[goal]])*100</f>
        <v>0.02</v>
      </c>
      <c r="P2915" s="9">
        <f>Table1[[#This Row],[pledged]]/Table1[[#This Row],[backers_count]]</f>
        <v>1</v>
      </c>
      <c r="Q2915" s="4" t="str">
        <f>MID(Table1[[#This Row],[Category and Sub-Category]],SEARCH("/", N2915) +1, 20)</f>
        <v>plays</v>
      </c>
      <c r="R2915" s="4" t="str">
        <f t="shared" si="90"/>
        <v>theater</v>
      </c>
      <c r="S2915" s="14">
        <f>Table1[[#This Row],[Date Ended Conversion]]+Table1[[#This Row],[Date Ended Conversion]]</f>
        <v>83777.845810185187</v>
      </c>
      <c r="T2915" s="14">
        <f t="shared" si="91"/>
        <v>41888.922905092593</v>
      </c>
    </row>
    <row r="2916" spans="1:20" ht="54" hidden="1" x14ac:dyDescent="0.6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>(Table1[[#This Row],[pledged]]/Table1[[#This Row],[goal]])*100</f>
        <v>4.0000000000000001E-3</v>
      </c>
      <c r="P2916" s="9">
        <f>Table1[[#This Row],[pledged]]/Table1[[#This Row],[backers_count]]</f>
        <v>1</v>
      </c>
      <c r="Q2916" s="4" t="str">
        <f>MID(Table1[[#This Row],[Category and Sub-Category]],SEARCH("/", N2916) +1, 20)</f>
        <v>plays</v>
      </c>
      <c r="R2916" s="4" t="str">
        <f t="shared" si="90"/>
        <v>theater</v>
      </c>
      <c r="S2916" s="14">
        <f>Table1[[#This Row],[Date Ended Conversion]]+Table1[[#This Row],[Date Ended Conversion]]</f>
        <v>84155.731342592597</v>
      </c>
      <c r="T2916" s="14">
        <f t="shared" si="91"/>
        <v>42077.865671296298</v>
      </c>
    </row>
    <row r="2917" spans="1:20" ht="72" hidden="1" x14ac:dyDescent="0.6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>(Table1[[#This Row],[pledged]]/Table1[[#This Row],[goal]])*100</f>
        <v>61.1</v>
      </c>
      <c r="P2917" s="9">
        <f>Table1[[#This Row],[pledged]]/Table1[[#This Row],[backers_count]]</f>
        <v>203.66666666666666</v>
      </c>
      <c r="Q2917" s="4" t="str">
        <f>MID(Table1[[#This Row],[Category and Sub-Category]],SEARCH("/", N2917) +1, 20)</f>
        <v>plays</v>
      </c>
      <c r="R2917" s="4" t="str">
        <f t="shared" si="90"/>
        <v>theater</v>
      </c>
      <c r="S2917" s="14">
        <f>Table1[[#This Row],[Date Ended Conversion]]+Table1[[#This Row],[Date Ended Conversion]]</f>
        <v>84890.712731481472</v>
      </c>
      <c r="T2917" s="14">
        <f t="shared" si="91"/>
        <v>42445.356365740736</v>
      </c>
    </row>
    <row r="2918" spans="1:20" ht="54" hidden="1" x14ac:dyDescent="0.6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>(Table1[[#This Row],[pledged]]/Table1[[#This Row],[goal]])*100</f>
        <v>7.8378378378378386</v>
      </c>
      <c r="P2918" s="9">
        <f>Table1[[#This Row],[pledged]]/Table1[[#This Row],[backers_count]]</f>
        <v>20.714285714285715</v>
      </c>
      <c r="Q2918" s="4" t="str">
        <f>MID(Table1[[#This Row],[Category and Sub-Category]],SEARCH("/", N2918) +1, 20)</f>
        <v>plays</v>
      </c>
      <c r="R2918" s="4" t="str">
        <f t="shared" si="90"/>
        <v>theater</v>
      </c>
      <c r="S2918" s="14">
        <f>Table1[[#This Row],[Date Ended Conversion]]+Table1[[#This Row],[Date Ended Conversion]]</f>
        <v>83556.953449074077</v>
      </c>
      <c r="T2918" s="14">
        <f t="shared" si="91"/>
        <v>41778.476724537039</v>
      </c>
    </row>
    <row r="2919" spans="1:20" ht="72" hidden="1" x14ac:dyDescent="0.6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>(Table1[[#This Row],[pledged]]/Table1[[#This Row],[goal]])*100</f>
        <v>21.85</v>
      </c>
      <c r="P2919" s="9">
        <f>Table1[[#This Row],[pledged]]/Table1[[#This Row],[backers_count]]</f>
        <v>48.555555555555557</v>
      </c>
      <c r="Q2919" s="4" t="str">
        <f>MID(Table1[[#This Row],[Category and Sub-Category]],SEARCH("/", N2919) +1, 20)</f>
        <v>plays</v>
      </c>
      <c r="R2919" s="4" t="str">
        <f t="shared" si="90"/>
        <v>theater</v>
      </c>
      <c r="S2919" s="14">
        <f>Table1[[#This Row],[Date Ended Conversion]]+Table1[[#This Row],[Date Ended Conversion]]</f>
        <v>84526.468680555554</v>
      </c>
      <c r="T2919" s="14">
        <f t="shared" si="91"/>
        <v>42263.234340277777</v>
      </c>
    </row>
    <row r="2920" spans="1:20" ht="72" hidden="1" x14ac:dyDescent="0.6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>(Table1[[#This Row],[pledged]]/Table1[[#This Row],[goal]])*100</f>
        <v>27.24</v>
      </c>
      <c r="P2920" s="9">
        <f>Table1[[#This Row],[pledged]]/Table1[[#This Row],[backers_count]]</f>
        <v>68.099999999999994</v>
      </c>
      <c r="Q2920" s="4" t="str">
        <f>MID(Table1[[#This Row],[Category and Sub-Category]],SEARCH("/", N2920) +1, 20)</f>
        <v>plays</v>
      </c>
      <c r="R2920" s="4" t="str">
        <f t="shared" si="90"/>
        <v>theater</v>
      </c>
      <c r="S2920" s="14">
        <f>Table1[[#This Row],[Date Ended Conversion]]+Table1[[#This Row],[Date Ended Conversion]]</f>
        <v>84613.259421296301</v>
      </c>
      <c r="T2920" s="14">
        <f t="shared" si="91"/>
        <v>42306.629710648151</v>
      </c>
    </row>
    <row r="2921" spans="1:20" ht="72" hidden="1" x14ac:dyDescent="0.6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>(Table1[[#This Row],[pledged]]/Table1[[#This Row],[goal]])*100</f>
        <v>8.5</v>
      </c>
      <c r="P2921" s="9">
        <f>Table1[[#This Row],[pledged]]/Table1[[#This Row],[backers_count]]</f>
        <v>8.5</v>
      </c>
      <c r="Q2921" s="4" t="str">
        <f>MID(Table1[[#This Row],[Category and Sub-Category]],SEARCH("/", N2921) +1, 20)</f>
        <v>plays</v>
      </c>
      <c r="R2921" s="4" t="str">
        <f t="shared" si="90"/>
        <v>theater</v>
      </c>
      <c r="S2921" s="14">
        <f>Table1[[#This Row],[Date Ended Conversion]]+Table1[[#This Row],[Date Ended Conversion]]</f>
        <v>83713.23909722222</v>
      </c>
      <c r="T2921" s="14">
        <f t="shared" si="91"/>
        <v>41856.61954861111</v>
      </c>
    </row>
    <row r="2922" spans="1:20" ht="72" hidden="1" x14ac:dyDescent="0.6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>(Table1[[#This Row],[pledged]]/Table1[[#This Row],[goal]])*100</f>
        <v>26.840000000000003</v>
      </c>
      <c r="P2922" s="9">
        <f>Table1[[#This Row],[pledged]]/Table1[[#This Row],[backers_count]]</f>
        <v>51.615384615384613</v>
      </c>
      <c r="Q2922" s="4" t="str">
        <f>MID(Table1[[#This Row],[Category and Sub-Category]],SEARCH("/", N2922) +1, 20)</f>
        <v>plays</v>
      </c>
      <c r="R2922" s="4" t="str">
        <f t="shared" si="90"/>
        <v>theater</v>
      </c>
      <c r="S2922" s="14">
        <f>Table1[[#This Row],[Date Ended Conversion]]+Table1[[#This Row],[Date Ended Conversion]]</f>
        <v>84177.501620370371</v>
      </c>
      <c r="T2922" s="14">
        <f t="shared" si="91"/>
        <v>42088.750810185185</v>
      </c>
    </row>
    <row r="2923" spans="1:20" ht="54" hidden="1" x14ac:dyDescent="0.6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>(Table1[[#This Row],[pledged]]/Table1[[#This Row],[goal]])*100</f>
        <v>129</v>
      </c>
      <c r="P2923" s="9">
        <f>Table1[[#This Row],[pledged]]/Table1[[#This Row],[backers_count]]</f>
        <v>43</v>
      </c>
      <c r="Q2923" s="4" t="str">
        <f>MID(Table1[[#This Row],[Category and Sub-Category]],SEARCH("/", N2923) +1, 20)</f>
        <v>musical</v>
      </c>
      <c r="R2923" s="4" t="str">
        <f t="shared" si="90"/>
        <v>theater</v>
      </c>
      <c r="S2923" s="14">
        <f>Table1[[#This Row],[Date Ended Conversion]]+Table1[[#This Row],[Date Ended Conversion]]</f>
        <v>83815.773240740746</v>
      </c>
      <c r="T2923" s="14">
        <f t="shared" si="91"/>
        <v>41907.886620370373</v>
      </c>
    </row>
    <row r="2924" spans="1:20" ht="72" hidden="1" x14ac:dyDescent="0.6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>(Table1[[#This Row],[pledged]]/Table1[[#This Row],[goal]])*100</f>
        <v>100</v>
      </c>
      <c r="P2924" s="9">
        <f>Table1[[#This Row],[pledged]]/Table1[[#This Row],[backers_count]]</f>
        <v>83.333333333333329</v>
      </c>
      <c r="Q2924" s="4" t="str">
        <f>MID(Table1[[#This Row],[Category and Sub-Category]],SEARCH("/", N2924) +1, 20)</f>
        <v>musical</v>
      </c>
      <c r="R2924" s="4" t="str">
        <f t="shared" si="90"/>
        <v>theater</v>
      </c>
      <c r="S2924" s="14">
        <f>Table1[[#This Row],[Date Ended Conversion]]+Table1[[#This Row],[Date Ended Conversion]]</f>
        <v>84285.748310185183</v>
      </c>
      <c r="T2924" s="14">
        <f t="shared" si="91"/>
        <v>42142.874155092592</v>
      </c>
    </row>
    <row r="2925" spans="1:20" ht="72" hidden="1" x14ac:dyDescent="0.6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>(Table1[[#This Row],[pledged]]/Table1[[#This Row],[goal]])*100</f>
        <v>100</v>
      </c>
      <c r="P2925" s="9">
        <f>Table1[[#This Row],[pledged]]/Table1[[#This Row],[backers_count]]</f>
        <v>30</v>
      </c>
      <c r="Q2925" s="4" t="str">
        <f>MID(Table1[[#This Row],[Category and Sub-Category]],SEARCH("/", N2925) +1, 20)</f>
        <v>musical</v>
      </c>
      <c r="R2925" s="4" t="str">
        <f t="shared" si="90"/>
        <v>theater</v>
      </c>
      <c r="S2925" s="14">
        <f>Table1[[#This Row],[Date Ended Conversion]]+Table1[[#This Row],[Date Ended Conversion]]</f>
        <v>84056.25</v>
      </c>
      <c r="T2925" s="14">
        <f t="shared" si="91"/>
        <v>42028.125</v>
      </c>
    </row>
    <row r="2926" spans="1:20" ht="72" hidden="1" x14ac:dyDescent="0.6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>(Table1[[#This Row],[pledged]]/Table1[[#This Row],[goal]])*100</f>
        <v>103.2</v>
      </c>
      <c r="P2926" s="9">
        <f>Table1[[#This Row],[pledged]]/Table1[[#This Row],[backers_count]]</f>
        <v>175.51020408163265</v>
      </c>
      <c r="Q2926" s="4" t="str">
        <f>MID(Table1[[#This Row],[Category and Sub-Category]],SEARCH("/", N2926) +1, 20)</f>
        <v>musical</v>
      </c>
      <c r="R2926" s="4" t="str">
        <f t="shared" si="90"/>
        <v>theater</v>
      </c>
      <c r="S2926" s="14">
        <f>Table1[[#This Row],[Date Ended Conversion]]+Table1[[#This Row],[Date Ended Conversion]]</f>
        <v>84266.33194444445</v>
      </c>
      <c r="T2926" s="14">
        <f t="shared" si="91"/>
        <v>42133.165972222225</v>
      </c>
    </row>
    <row r="2927" spans="1:20" ht="72" hidden="1" x14ac:dyDescent="0.6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>(Table1[[#This Row],[pledged]]/Table1[[#This Row],[goal]])*100</f>
        <v>102.44597777777777</v>
      </c>
      <c r="P2927" s="9">
        <f>Table1[[#This Row],[pledged]]/Table1[[#This Row],[backers_count]]</f>
        <v>231.66175879396985</v>
      </c>
      <c r="Q2927" s="4" t="str">
        <f>MID(Table1[[#This Row],[Category and Sub-Category]],SEARCH("/", N2927) +1, 20)</f>
        <v>musical</v>
      </c>
      <c r="R2927" s="4" t="str">
        <f t="shared" si="90"/>
        <v>theater</v>
      </c>
      <c r="S2927" s="14">
        <f>Table1[[#This Row],[Date Ended Conversion]]+Table1[[#This Row],[Date Ended Conversion]]</f>
        <v>83787.168240740735</v>
      </c>
      <c r="T2927" s="14">
        <f t="shared" si="91"/>
        <v>41893.584120370368</v>
      </c>
    </row>
    <row r="2928" spans="1:20" ht="72" hidden="1" x14ac:dyDescent="0.6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>(Table1[[#This Row],[pledged]]/Table1[[#This Row],[goal]])*100</f>
        <v>125</v>
      </c>
      <c r="P2928" s="9">
        <f>Table1[[#This Row],[pledged]]/Table1[[#This Row],[backers_count]]</f>
        <v>75</v>
      </c>
      <c r="Q2928" s="4" t="str">
        <f>MID(Table1[[#This Row],[Category and Sub-Category]],SEARCH("/", N2928) +1, 20)</f>
        <v>musical</v>
      </c>
      <c r="R2928" s="4" t="str">
        <f t="shared" si="90"/>
        <v>theater</v>
      </c>
      <c r="S2928" s="14">
        <f>Table1[[#This Row],[Date Ended Conversion]]+Table1[[#This Row],[Date Ended Conversion]]</f>
        <v>84117.531921296293</v>
      </c>
      <c r="T2928" s="14">
        <f t="shared" si="91"/>
        <v>42058.765960648147</v>
      </c>
    </row>
    <row r="2929" spans="1:20" ht="72" hidden="1" x14ac:dyDescent="0.6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>(Table1[[#This Row],[pledged]]/Table1[[#This Row],[goal]])*100</f>
        <v>130.83333333333334</v>
      </c>
      <c r="P2929" s="9">
        <f>Table1[[#This Row],[pledged]]/Table1[[#This Row],[backers_count]]</f>
        <v>112.14285714285714</v>
      </c>
      <c r="Q2929" s="4" t="str">
        <f>MID(Table1[[#This Row],[Category and Sub-Category]],SEARCH("/", N2929) +1, 20)</f>
        <v>musical</v>
      </c>
      <c r="R2929" s="4" t="str">
        <f t="shared" si="90"/>
        <v>theater</v>
      </c>
      <c r="S2929" s="14">
        <f>Table1[[#This Row],[Date Ended Conversion]]+Table1[[#This Row],[Date Ended Conversion]]</f>
        <v>83670.416666666672</v>
      </c>
      <c r="T2929" s="14">
        <f t="shared" si="91"/>
        <v>41835.208333333336</v>
      </c>
    </row>
    <row r="2930" spans="1:20" ht="36" hidden="1" x14ac:dyDescent="0.6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>(Table1[[#This Row],[pledged]]/Table1[[#This Row],[goal]])*100</f>
        <v>100</v>
      </c>
      <c r="P2930" s="9">
        <f>Table1[[#This Row],[pledged]]/Table1[[#This Row],[backers_count]]</f>
        <v>41.666666666666664</v>
      </c>
      <c r="Q2930" s="4" t="str">
        <f>MID(Table1[[#This Row],[Category and Sub-Category]],SEARCH("/", N2930) +1, 20)</f>
        <v>musical</v>
      </c>
      <c r="R2930" s="4" t="str">
        <f t="shared" si="90"/>
        <v>theater</v>
      </c>
      <c r="S2930" s="14">
        <f>Table1[[#This Row],[Date Ended Conversion]]+Table1[[#This Row],[Date Ended Conversion]]</f>
        <v>84867.996435185196</v>
      </c>
      <c r="T2930" s="14">
        <f t="shared" si="91"/>
        <v>42433.998217592598</v>
      </c>
    </row>
    <row r="2931" spans="1:20" ht="72" hidden="1" x14ac:dyDescent="0.6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>(Table1[[#This Row],[pledged]]/Table1[[#This Row],[goal]])*100</f>
        <v>102.06937499999999</v>
      </c>
      <c r="P2931" s="9">
        <f>Table1[[#This Row],[pledged]]/Table1[[#This Row],[backers_count]]</f>
        <v>255.17343750000001</v>
      </c>
      <c r="Q2931" s="4" t="str">
        <f>MID(Table1[[#This Row],[Category and Sub-Category]],SEARCH("/", N2931) +1, 20)</f>
        <v>musical</v>
      </c>
      <c r="R2931" s="4" t="str">
        <f t="shared" si="90"/>
        <v>theater</v>
      </c>
      <c r="S2931" s="14">
        <f>Table1[[#This Row],[Date Ended Conversion]]+Table1[[#This Row],[Date Ended Conversion]]</f>
        <v>83569.128657407404</v>
      </c>
      <c r="T2931" s="14">
        <f t="shared" si="91"/>
        <v>41784.564328703702</v>
      </c>
    </row>
    <row r="2932" spans="1:20" ht="72" hidden="1" x14ac:dyDescent="0.6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>(Table1[[#This Row],[pledged]]/Table1[[#This Row],[goal]])*100</f>
        <v>100.92000000000002</v>
      </c>
      <c r="P2932" s="9">
        <f>Table1[[#This Row],[pledged]]/Table1[[#This Row],[backers_count]]</f>
        <v>162.7741935483871</v>
      </c>
      <c r="Q2932" s="4" t="str">
        <f>MID(Table1[[#This Row],[Category and Sub-Category]],SEARCH("/", N2932) +1, 20)</f>
        <v>musical</v>
      </c>
      <c r="R2932" s="4" t="str">
        <f t="shared" si="90"/>
        <v>theater</v>
      </c>
      <c r="S2932" s="14">
        <f>Table1[[#This Row],[Date Ended Conversion]]+Table1[[#This Row],[Date Ended Conversion]]</f>
        <v>84263.16814814815</v>
      </c>
      <c r="T2932" s="14">
        <f t="shared" si="91"/>
        <v>42131.584074074075</v>
      </c>
    </row>
    <row r="2933" spans="1:20" ht="72" hidden="1" x14ac:dyDescent="0.6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>(Table1[[#This Row],[pledged]]/Table1[[#This Row],[goal]])*100</f>
        <v>106</v>
      </c>
      <c r="P2933" s="9">
        <f>Table1[[#This Row],[pledged]]/Table1[[#This Row],[backers_count]]</f>
        <v>88.333333333333329</v>
      </c>
      <c r="Q2933" s="4" t="str">
        <f>MID(Table1[[#This Row],[Category and Sub-Category]],SEARCH("/", N2933) +1, 20)</f>
        <v>musical</v>
      </c>
      <c r="R2933" s="4" t="str">
        <f t="shared" si="90"/>
        <v>theater</v>
      </c>
      <c r="S2933" s="14">
        <f>Table1[[#This Row],[Date Ended Conversion]]+Table1[[#This Row],[Date Ended Conversion]]</f>
        <v>83794.511111111118</v>
      </c>
      <c r="T2933" s="14">
        <f t="shared" si="91"/>
        <v>41897.255555555559</v>
      </c>
    </row>
    <row r="2934" spans="1:20" ht="72" hidden="1" x14ac:dyDescent="0.6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>(Table1[[#This Row],[pledged]]/Table1[[#This Row],[goal]])*100</f>
        <v>105.0967741935484</v>
      </c>
      <c r="P2934" s="9">
        <f>Table1[[#This Row],[pledged]]/Table1[[#This Row],[backers_count]]</f>
        <v>85.736842105263165</v>
      </c>
      <c r="Q2934" s="4" t="str">
        <f>MID(Table1[[#This Row],[Category and Sub-Category]],SEARCH("/", N2934) +1, 20)</f>
        <v>musical</v>
      </c>
      <c r="R2934" s="4" t="str">
        <f t="shared" si="90"/>
        <v>theater</v>
      </c>
      <c r="S2934" s="14">
        <f>Table1[[#This Row],[Date Ended Conversion]]+Table1[[#This Row],[Date Ended Conversion]]</f>
        <v>84112.916666666657</v>
      </c>
      <c r="T2934" s="14">
        <f t="shared" si="91"/>
        <v>42056.458333333328</v>
      </c>
    </row>
    <row r="2935" spans="1:20" ht="72" hidden="1" x14ac:dyDescent="0.6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>(Table1[[#This Row],[pledged]]/Table1[[#This Row],[goal]])*100</f>
        <v>102.76</v>
      </c>
      <c r="P2935" s="9">
        <f>Table1[[#This Row],[pledged]]/Table1[[#This Row],[backers_count]]</f>
        <v>47.574074074074076</v>
      </c>
      <c r="Q2935" s="4" t="str">
        <f>MID(Table1[[#This Row],[Category and Sub-Category]],SEARCH("/", N2935) +1, 20)</f>
        <v>musical</v>
      </c>
      <c r="R2935" s="4" t="str">
        <f t="shared" si="90"/>
        <v>theater</v>
      </c>
      <c r="S2935" s="14">
        <f>Table1[[#This Row],[Date Ended Conversion]]+Table1[[#This Row],[Date Ended Conversion]]</f>
        <v>85051.913263888884</v>
      </c>
      <c r="T2935" s="14">
        <f t="shared" si="91"/>
        <v>42525.956631944442</v>
      </c>
    </row>
    <row r="2936" spans="1:20" ht="72" hidden="1" x14ac:dyDescent="0.6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>(Table1[[#This Row],[pledged]]/Table1[[#This Row],[goal]])*100</f>
        <v>108</v>
      </c>
      <c r="P2936" s="9">
        <f>Table1[[#This Row],[pledged]]/Table1[[#This Row],[backers_count]]</f>
        <v>72.972972972972968</v>
      </c>
      <c r="Q2936" s="4" t="str">
        <f>MID(Table1[[#This Row],[Category and Sub-Category]],SEARCH("/", N2936) +1, 20)</f>
        <v>musical</v>
      </c>
      <c r="R2936" s="4" t="str">
        <f t="shared" si="90"/>
        <v>theater</v>
      </c>
      <c r="S2936" s="14">
        <f>Table1[[#This Row],[Date Ended Conversion]]+Table1[[#This Row],[Date Ended Conversion]]</f>
        <v>83611.272314814822</v>
      </c>
      <c r="T2936" s="14">
        <f t="shared" si="91"/>
        <v>41805.636157407411</v>
      </c>
    </row>
    <row r="2937" spans="1:20" ht="72" hidden="1" x14ac:dyDescent="0.6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>(Table1[[#This Row],[pledged]]/Table1[[#This Row],[goal]])*100</f>
        <v>100.88571428571429</v>
      </c>
      <c r="P2937" s="9">
        <f>Table1[[#This Row],[pledged]]/Table1[[#This Row],[backers_count]]</f>
        <v>90.538461538461533</v>
      </c>
      <c r="Q2937" s="4" t="str">
        <f>MID(Table1[[#This Row],[Category and Sub-Category]],SEARCH("/", N2937) +1, 20)</f>
        <v>musical</v>
      </c>
      <c r="R2937" s="4" t="str">
        <f t="shared" si="90"/>
        <v>theater</v>
      </c>
      <c r="S2937" s="14">
        <f>Table1[[#This Row],[Date Ended Conversion]]+Table1[[#This Row],[Date Ended Conversion]]</f>
        <v>85223.416666666657</v>
      </c>
      <c r="T2937" s="14">
        <f t="shared" si="91"/>
        <v>42611.708333333328</v>
      </c>
    </row>
    <row r="2938" spans="1:20" ht="72" hidden="1" x14ac:dyDescent="0.6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>(Table1[[#This Row],[pledged]]/Table1[[#This Row],[goal]])*100</f>
        <v>128</v>
      </c>
      <c r="P2938" s="9">
        <f>Table1[[#This Row],[pledged]]/Table1[[#This Row],[backers_count]]</f>
        <v>37.647058823529413</v>
      </c>
      <c r="Q2938" s="4" t="str">
        <f>MID(Table1[[#This Row],[Category and Sub-Category]],SEARCH("/", N2938) +1, 20)</f>
        <v>musical</v>
      </c>
      <c r="R2938" s="4" t="str">
        <f t="shared" si="90"/>
        <v>theater</v>
      </c>
      <c r="S2938" s="14">
        <f>Table1[[#This Row],[Date Ended Conversion]]+Table1[[#This Row],[Date Ended Conversion]]</f>
        <v>83850.415277777778</v>
      </c>
      <c r="T2938" s="14">
        <f t="shared" si="91"/>
        <v>41925.207638888889</v>
      </c>
    </row>
    <row r="2939" spans="1:20" ht="54" hidden="1" x14ac:dyDescent="0.6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>(Table1[[#This Row],[pledged]]/Table1[[#This Row],[goal]])*100</f>
        <v>133.33333333333331</v>
      </c>
      <c r="P2939" s="9">
        <f>Table1[[#This Row],[pledged]]/Table1[[#This Row],[backers_count]]</f>
        <v>36.363636363636367</v>
      </c>
      <c r="Q2939" s="4" t="str">
        <f>MID(Table1[[#This Row],[Category and Sub-Category]],SEARCH("/", N2939) +1, 20)</f>
        <v>musical</v>
      </c>
      <c r="R2939" s="4" t="str">
        <f t="shared" si="90"/>
        <v>theater</v>
      </c>
      <c r="S2939" s="14">
        <f>Table1[[#This Row],[Date Ended Conversion]]+Table1[[#This Row],[Date Ended Conversion]]</f>
        <v>83666.914652777778</v>
      </c>
      <c r="T2939" s="14">
        <f t="shared" si="91"/>
        <v>41833.457326388889</v>
      </c>
    </row>
    <row r="2940" spans="1:20" ht="72" hidden="1" x14ac:dyDescent="0.6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>(Table1[[#This Row],[pledged]]/Table1[[#This Row],[goal]])*100</f>
        <v>101.375</v>
      </c>
      <c r="P2940" s="9">
        <f>Table1[[#This Row],[pledged]]/Table1[[#This Row],[backers_count]]</f>
        <v>126.71875</v>
      </c>
      <c r="Q2940" s="4" t="str">
        <f>MID(Table1[[#This Row],[Category and Sub-Category]],SEARCH("/", N2940) +1, 20)</f>
        <v>musical</v>
      </c>
      <c r="R2940" s="4" t="str">
        <f t="shared" si="90"/>
        <v>theater</v>
      </c>
      <c r="S2940" s="14">
        <f>Table1[[#This Row],[Date Ended Conversion]]+Table1[[#This Row],[Date Ended Conversion]]</f>
        <v>84069.407731481479</v>
      </c>
      <c r="T2940" s="14">
        <f t="shared" si="91"/>
        <v>42034.703865740739</v>
      </c>
    </row>
    <row r="2941" spans="1:20" ht="72" hidden="1" x14ac:dyDescent="0.6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>(Table1[[#This Row],[pledged]]/Table1[[#This Row],[goal]])*100</f>
        <v>102.875</v>
      </c>
      <c r="P2941" s="9">
        <f>Table1[[#This Row],[pledged]]/Table1[[#This Row],[backers_count]]</f>
        <v>329.2</v>
      </c>
      <c r="Q2941" s="4" t="str">
        <f>MID(Table1[[#This Row],[Category and Sub-Category]],SEARCH("/", N2941) +1, 20)</f>
        <v>musical</v>
      </c>
      <c r="R2941" s="4" t="str">
        <f t="shared" si="90"/>
        <v>theater</v>
      </c>
      <c r="S2941" s="14">
        <f>Table1[[#This Row],[Date Ended Conversion]]+Table1[[#This Row],[Date Ended Conversion]]</f>
        <v>83758.083333333328</v>
      </c>
      <c r="T2941" s="14">
        <f t="shared" si="91"/>
        <v>41879.041666666664</v>
      </c>
    </row>
    <row r="2942" spans="1:20" ht="72" hidden="1" x14ac:dyDescent="0.6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>(Table1[[#This Row],[pledged]]/Table1[[#This Row],[goal]])*100</f>
        <v>107.24000000000001</v>
      </c>
      <c r="P2942" s="9">
        <f>Table1[[#This Row],[pledged]]/Table1[[#This Row],[backers_count]]</f>
        <v>81.242424242424249</v>
      </c>
      <c r="Q2942" s="4" t="str">
        <f>MID(Table1[[#This Row],[Category and Sub-Category]],SEARCH("/", N2942) +1, 20)</f>
        <v>musical</v>
      </c>
      <c r="R2942" s="4" t="str">
        <f t="shared" si="90"/>
        <v>theater</v>
      </c>
      <c r="S2942" s="14">
        <f>Table1[[#This Row],[Date Ended Conversion]]+Table1[[#This Row],[Date Ended Conversion]]</f>
        <v>84045.546712962969</v>
      </c>
      <c r="T2942" s="14">
        <f t="shared" si="91"/>
        <v>42022.773356481484</v>
      </c>
    </row>
    <row r="2943" spans="1:20" ht="72" hidden="1" x14ac:dyDescent="0.6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>(Table1[[#This Row],[pledged]]/Table1[[#This Row],[goal]])*100</f>
        <v>4.0000000000000001E-3</v>
      </c>
      <c r="P2943" s="9">
        <f>Table1[[#This Row],[pledged]]/Table1[[#This Row],[backers_count]]</f>
        <v>1</v>
      </c>
      <c r="Q2943" s="4" t="str">
        <f>MID(Table1[[#This Row],[Category and Sub-Category]],SEARCH("/", N2943) +1, 20)</f>
        <v>spaces</v>
      </c>
      <c r="R2943" s="4" t="str">
        <f t="shared" si="90"/>
        <v>theater</v>
      </c>
      <c r="S2943" s="14">
        <f>Table1[[#This Row],[Date Ended Conversion]]+Table1[[#This Row],[Date Ended Conversion]]</f>
        <v>84129.920254629629</v>
      </c>
      <c r="T2943" s="14">
        <f t="shared" si="91"/>
        <v>42064.960127314815</v>
      </c>
    </row>
    <row r="2944" spans="1:20" ht="72" hidden="1" x14ac:dyDescent="0.6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>(Table1[[#This Row],[pledged]]/Table1[[#This Row],[goal]])*100</f>
        <v>20.424999999999997</v>
      </c>
      <c r="P2944" s="9">
        <f>Table1[[#This Row],[pledged]]/Table1[[#This Row],[backers_count]]</f>
        <v>202.22772277227722</v>
      </c>
      <c r="Q2944" s="4" t="str">
        <f>MID(Table1[[#This Row],[Category and Sub-Category]],SEARCH("/", N2944) +1, 20)</f>
        <v>spaces</v>
      </c>
      <c r="R2944" s="4" t="str">
        <f t="shared" si="90"/>
        <v>theater</v>
      </c>
      <c r="S2944" s="14">
        <f>Table1[[#This Row],[Date Ended Conversion]]+Table1[[#This Row],[Date Ended Conversion]]</f>
        <v>84709.691666666666</v>
      </c>
      <c r="T2944" s="14">
        <f t="shared" si="91"/>
        <v>42354.845833333333</v>
      </c>
    </row>
    <row r="2945" spans="1:20" ht="72" hidden="1" x14ac:dyDescent="0.6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>(Table1[[#This Row],[pledged]]/Table1[[#This Row],[goal]])*100</f>
        <v>0</v>
      </c>
      <c r="P2945" s="9" t="e">
        <f>Table1[[#This Row],[pledged]]/Table1[[#This Row],[backers_count]]</f>
        <v>#DIV/0!</v>
      </c>
      <c r="Q2945" s="4" t="str">
        <f>MID(Table1[[#This Row],[Category and Sub-Category]],SEARCH("/", N2945) +1, 20)</f>
        <v>spaces</v>
      </c>
      <c r="R2945" s="4" t="str">
        <f t="shared" si="90"/>
        <v>theater</v>
      </c>
      <c r="S2945" s="14">
        <f>Table1[[#This Row],[Date Ended Conversion]]+Table1[[#This Row],[Date Ended Conversion]]</f>
        <v>84214.258796296286</v>
      </c>
      <c r="T2945" s="14">
        <f t="shared" si="91"/>
        <v>42107.129398148143</v>
      </c>
    </row>
    <row r="2946" spans="1:20" ht="54" hidden="1" x14ac:dyDescent="0.6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>(Table1[[#This Row],[pledged]]/Table1[[#This Row],[goal]])*100</f>
        <v>1</v>
      </c>
      <c r="P2946" s="9">
        <f>Table1[[#This Row],[pledged]]/Table1[[#This Row],[backers_count]]</f>
        <v>100</v>
      </c>
      <c r="Q2946" s="4" t="str">
        <f>MID(Table1[[#This Row],[Category and Sub-Category]],SEARCH("/", N2946) +1, 20)</f>
        <v>spaces</v>
      </c>
      <c r="R2946" s="4" t="str">
        <f t="shared" ref="R2946:R3009" si="92">LEFT(N2946,FIND("/",N2946,1)-1)</f>
        <v>theater</v>
      </c>
      <c r="S2946" s="14">
        <f>Table1[[#This Row],[Date Ended Conversion]]+Table1[[#This Row],[Date Ended Conversion]]</f>
        <v>84325.828657407401</v>
      </c>
      <c r="T2946" s="14">
        <f t="shared" ref="T2946:T3009" si="93">(((I2946/60)/60)/24)+DATE(1970,1,1)</f>
        <v>42162.9143287037</v>
      </c>
    </row>
    <row r="2947" spans="1:20" ht="72" hidden="1" x14ac:dyDescent="0.6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>(Table1[[#This Row],[pledged]]/Table1[[#This Row],[goal]])*100</f>
        <v>0</v>
      </c>
      <c r="P2947" s="9" t="e">
        <f>Table1[[#This Row],[pledged]]/Table1[[#This Row],[backers_count]]</f>
        <v>#DIV/0!</v>
      </c>
      <c r="Q2947" s="4" t="str">
        <f>MID(Table1[[#This Row],[Category and Sub-Category]],SEARCH("/", N2947) +1, 20)</f>
        <v>spaces</v>
      </c>
      <c r="R2947" s="4" t="str">
        <f t="shared" si="92"/>
        <v>theater</v>
      </c>
      <c r="S2947" s="14">
        <f>Table1[[#This Row],[Date Ended Conversion]]+Table1[[#This Row],[Date Ended Conversion]]</f>
        <v>84296.279166666674</v>
      </c>
      <c r="T2947" s="14">
        <f t="shared" si="93"/>
        <v>42148.139583333337</v>
      </c>
    </row>
    <row r="2948" spans="1:20" ht="72" hidden="1" x14ac:dyDescent="0.6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>(Table1[[#This Row],[pledged]]/Table1[[#This Row],[goal]])*100</f>
        <v>0.1</v>
      </c>
      <c r="P2948" s="9">
        <f>Table1[[#This Row],[pledged]]/Table1[[#This Row],[backers_count]]</f>
        <v>1</v>
      </c>
      <c r="Q2948" s="4" t="str">
        <f>MID(Table1[[#This Row],[Category and Sub-Category]],SEARCH("/", N2948) +1, 20)</f>
        <v>spaces</v>
      </c>
      <c r="R2948" s="4" t="str">
        <f t="shared" si="92"/>
        <v>theater</v>
      </c>
      <c r="S2948" s="14">
        <f>Table1[[#This Row],[Date Ended Conversion]]+Table1[[#This Row],[Date Ended Conversion]]</f>
        <v>85195.062314814815</v>
      </c>
      <c r="T2948" s="14">
        <f t="shared" si="93"/>
        <v>42597.531157407408</v>
      </c>
    </row>
    <row r="2949" spans="1:20" ht="72" hidden="1" x14ac:dyDescent="0.6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>(Table1[[#This Row],[pledged]]/Table1[[#This Row],[goal]])*100</f>
        <v>4.2880000000000003</v>
      </c>
      <c r="P2949" s="9">
        <f>Table1[[#This Row],[pledged]]/Table1[[#This Row],[backers_count]]</f>
        <v>82.461538461538467</v>
      </c>
      <c r="Q2949" s="4" t="str">
        <f>MID(Table1[[#This Row],[Category and Sub-Category]],SEARCH("/", N2949) +1, 20)</f>
        <v>spaces</v>
      </c>
      <c r="R2949" s="4" t="str">
        <f t="shared" si="92"/>
        <v>theater</v>
      </c>
      <c r="S2949" s="14">
        <f>Table1[[#This Row],[Date Ended Conversion]]+Table1[[#This Row],[Date Ended Conversion]]</f>
        <v>85397.431944444455</v>
      </c>
      <c r="T2949" s="14">
        <f t="shared" si="93"/>
        <v>42698.715972222228</v>
      </c>
    </row>
    <row r="2950" spans="1:20" ht="72" hidden="1" x14ac:dyDescent="0.6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>(Table1[[#This Row],[pledged]]/Table1[[#This Row],[goal]])*100</f>
        <v>4.8000000000000004E-3</v>
      </c>
      <c r="P2950" s="9">
        <f>Table1[[#This Row],[pledged]]/Table1[[#This Row],[backers_count]]</f>
        <v>2.6666666666666665</v>
      </c>
      <c r="Q2950" s="4" t="str">
        <f>MID(Table1[[#This Row],[Category and Sub-Category]],SEARCH("/", N2950) +1, 20)</f>
        <v>spaces</v>
      </c>
      <c r="R2950" s="4" t="str">
        <f t="shared" si="92"/>
        <v>theater</v>
      </c>
      <c r="S2950" s="14">
        <f>Table1[[#This Row],[Date Ended Conversion]]+Table1[[#This Row],[Date Ended Conversion]]</f>
        <v>84315.298449074064</v>
      </c>
      <c r="T2950" s="14">
        <f t="shared" si="93"/>
        <v>42157.649224537032</v>
      </c>
    </row>
    <row r="2951" spans="1:20" ht="72" hidden="1" x14ac:dyDescent="0.6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>(Table1[[#This Row],[pledged]]/Table1[[#This Row],[goal]])*100</f>
        <v>2.5</v>
      </c>
      <c r="P2951" s="9">
        <f>Table1[[#This Row],[pledged]]/Table1[[#This Row],[backers_count]]</f>
        <v>12.5</v>
      </c>
      <c r="Q2951" s="4" t="str">
        <f>MID(Table1[[#This Row],[Category and Sub-Category]],SEARCH("/", N2951) +1, 20)</f>
        <v>spaces</v>
      </c>
      <c r="R2951" s="4" t="str">
        <f t="shared" si="92"/>
        <v>theater</v>
      </c>
      <c r="S2951" s="14">
        <f>Table1[[#This Row],[Date Ended Conversion]]+Table1[[#This Row],[Date Ended Conversion]]</f>
        <v>84655.729560185195</v>
      </c>
      <c r="T2951" s="14">
        <f t="shared" si="93"/>
        <v>42327.864780092597</v>
      </c>
    </row>
    <row r="2952" spans="1:20" ht="72" hidden="1" x14ac:dyDescent="0.6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>(Table1[[#This Row],[pledged]]/Table1[[#This Row],[goal]])*100</f>
        <v>0</v>
      </c>
      <c r="P2952" s="9" t="e">
        <f>Table1[[#This Row],[pledged]]/Table1[[#This Row],[backers_count]]</f>
        <v>#DIV/0!</v>
      </c>
      <c r="Q2952" s="4" t="str">
        <f>MID(Table1[[#This Row],[Category and Sub-Category]],SEARCH("/", N2952) +1, 20)</f>
        <v>spaces</v>
      </c>
      <c r="R2952" s="4" t="str">
        <f t="shared" si="92"/>
        <v>theater</v>
      </c>
      <c r="S2952" s="14">
        <f>Table1[[#This Row],[Date Ended Conversion]]+Table1[[#This Row],[Date Ended Conversion]]</f>
        <v>84784.73037037038</v>
      </c>
      <c r="T2952" s="14">
        <f t="shared" si="93"/>
        <v>42392.36518518519</v>
      </c>
    </row>
    <row r="2953" spans="1:20" ht="90" hidden="1" x14ac:dyDescent="0.6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>(Table1[[#This Row],[pledged]]/Table1[[#This Row],[goal]])*100</f>
        <v>2.1919999999999997</v>
      </c>
      <c r="P2953" s="9">
        <f>Table1[[#This Row],[pledged]]/Table1[[#This Row],[backers_count]]</f>
        <v>18.896551724137932</v>
      </c>
      <c r="Q2953" s="4" t="str">
        <f>MID(Table1[[#This Row],[Category and Sub-Category]],SEARCH("/", N2953) +1, 20)</f>
        <v>spaces</v>
      </c>
      <c r="R2953" s="4" t="str">
        <f t="shared" si="92"/>
        <v>theater</v>
      </c>
      <c r="S2953" s="14">
        <f>Table1[[#This Row],[Date Ended Conversion]]+Table1[[#This Row],[Date Ended Conversion]]</f>
        <v>83835.605856481474</v>
      </c>
      <c r="T2953" s="14">
        <f t="shared" si="93"/>
        <v>41917.802928240737</v>
      </c>
    </row>
    <row r="2954" spans="1:20" ht="72" hidden="1" x14ac:dyDescent="0.6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>(Table1[[#This Row],[pledged]]/Table1[[#This Row],[goal]])*100</f>
        <v>8.0250000000000004</v>
      </c>
      <c r="P2954" s="9">
        <f>Table1[[#This Row],[pledged]]/Table1[[#This Row],[backers_count]]</f>
        <v>200.625</v>
      </c>
      <c r="Q2954" s="4" t="str">
        <f>MID(Table1[[#This Row],[Category and Sub-Category]],SEARCH("/", N2954) +1, 20)</f>
        <v>spaces</v>
      </c>
      <c r="R2954" s="4" t="str">
        <f t="shared" si="92"/>
        <v>theater</v>
      </c>
      <c r="S2954" s="14">
        <f>Table1[[#This Row],[Date Ended Conversion]]+Table1[[#This Row],[Date Ended Conversion]]</f>
        <v>85320.333333333343</v>
      </c>
      <c r="T2954" s="14">
        <f t="shared" si="93"/>
        <v>42660.166666666672</v>
      </c>
    </row>
    <row r="2955" spans="1:20" ht="72" hidden="1" x14ac:dyDescent="0.6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>(Table1[[#This Row],[pledged]]/Table1[[#This Row],[goal]])*100</f>
        <v>0.15125</v>
      </c>
      <c r="P2955" s="9">
        <f>Table1[[#This Row],[pledged]]/Table1[[#This Row],[backers_count]]</f>
        <v>201.66666666666666</v>
      </c>
      <c r="Q2955" s="4" t="str">
        <f>MID(Table1[[#This Row],[Category and Sub-Category]],SEARCH("/", N2955) +1, 20)</f>
        <v>spaces</v>
      </c>
      <c r="R2955" s="4" t="str">
        <f t="shared" si="92"/>
        <v>theater</v>
      </c>
      <c r="S2955" s="14">
        <f>Table1[[#This Row],[Date Ended Conversion]]+Table1[[#This Row],[Date Ended Conversion]]</f>
        <v>84571.583819444437</v>
      </c>
      <c r="T2955" s="14">
        <f t="shared" si="93"/>
        <v>42285.791909722218</v>
      </c>
    </row>
    <row r="2956" spans="1:20" ht="72" hidden="1" x14ac:dyDescent="0.6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>(Table1[[#This Row],[pledged]]/Table1[[#This Row],[goal]])*100</f>
        <v>0</v>
      </c>
      <c r="P2956" s="9" t="e">
        <f>Table1[[#This Row],[pledged]]/Table1[[#This Row],[backers_count]]</f>
        <v>#DIV/0!</v>
      </c>
      <c r="Q2956" s="4" t="str">
        <f>MID(Table1[[#This Row],[Category and Sub-Category]],SEARCH("/", N2956) +1, 20)</f>
        <v>spaces</v>
      </c>
      <c r="R2956" s="4" t="str">
        <f t="shared" si="92"/>
        <v>theater</v>
      </c>
      <c r="S2956" s="14">
        <f>Table1[[#This Row],[Date Ended Conversion]]+Table1[[#This Row],[Date Ended Conversion]]</f>
        <v>85621.083402777789</v>
      </c>
      <c r="T2956" s="14">
        <f t="shared" si="93"/>
        <v>42810.541701388895</v>
      </c>
    </row>
    <row r="2957" spans="1:20" ht="54" hidden="1" x14ac:dyDescent="0.6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>(Table1[[#This Row],[pledged]]/Table1[[#This Row],[goal]])*100</f>
        <v>59.583333333333336</v>
      </c>
      <c r="P2957" s="9">
        <f>Table1[[#This Row],[pledged]]/Table1[[#This Row],[backers_count]]</f>
        <v>65</v>
      </c>
      <c r="Q2957" s="4" t="str">
        <f>MID(Table1[[#This Row],[Category and Sub-Category]],SEARCH("/", N2957) +1, 20)</f>
        <v>spaces</v>
      </c>
      <c r="R2957" s="4" t="str">
        <f t="shared" si="92"/>
        <v>theater</v>
      </c>
      <c r="S2957" s="14">
        <f>Table1[[#This Row],[Date Ended Conversion]]+Table1[[#This Row],[Date Ended Conversion]]</f>
        <v>84343.482615740737</v>
      </c>
      <c r="T2957" s="14">
        <f t="shared" si="93"/>
        <v>42171.741307870368</v>
      </c>
    </row>
    <row r="2958" spans="1:20" ht="72" hidden="1" x14ac:dyDescent="0.6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>(Table1[[#This Row],[pledged]]/Table1[[#This Row],[goal]])*100</f>
        <v>16.734177215189874</v>
      </c>
      <c r="P2958" s="9">
        <f>Table1[[#This Row],[pledged]]/Table1[[#This Row],[backers_count]]</f>
        <v>66.099999999999994</v>
      </c>
      <c r="Q2958" s="4" t="str">
        <f>MID(Table1[[#This Row],[Category and Sub-Category]],SEARCH("/", N2958) +1, 20)</f>
        <v>spaces</v>
      </c>
      <c r="R2958" s="4" t="str">
        <f t="shared" si="92"/>
        <v>theater</v>
      </c>
      <c r="S2958" s="14">
        <f>Table1[[#This Row],[Date Ended Conversion]]+Table1[[#This Row],[Date Ended Conversion]]</f>
        <v>84989.917824074073</v>
      </c>
      <c r="T2958" s="14">
        <f t="shared" si="93"/>
        <v>42494.958912037036</v>
      </c>
    </row>
    <row r="2959" spans="1:20" ht="54" hidden="1" x14ac:dyDescent="0.6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>(Table1[[#This Row],[pledged]]/Table1[[#This Row],[goal]])*100</f>
        <v>1.8666666666666669</v>
      </c>
      <c r="P2959" s="9">
        <f>Table1[[#This Row],[pledged]]/Table1[[#This Row],[backers_count]]</f>
        <v>93.333333333333329</v>
      </c>
      <c r="Q2959" s="4" t="str">
        <f>MID(Table1[[#This Row],[Category and Sub-Category]],SEARCH("/", N2959) +1, 20)</f>
        <v>spaces</v>
      </c>
      <c r="R2959" s="4" t="str">
        <f t="shared" si="92"/>
        <v>theater</v>
      </c>
      <c r="S2959" s="14">
        <f>Table1[[#This Row],[Date Ended Conversion]]+Table1[[#This Row],[Date Ended Conversion]]</f>
        <v>84181.939166666663</v>
      </c>
      <c r="T2959" s="14">
        <f t="shared" si="93"/>
        <v>42090.969583333332</v>
      </c>
    </row>
    <row r="2960" spans="1:20" ht="72" hidden="1" x14ac:dyDescent="0.6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>(Table1[[#This Row],[pledged]]/Table1[[#This Row],[goal]])*100</f>
        <v>0</v>
      </c>
      <c r="P2960" s="9" t="e">
        <f>Table1[[#This Row],[pledged]]/Table1[[#This Row],[backers_count]]</f>
        <v>#DIV/0!</v>
      </c>
      <c r="Q2960" s="4" t="str">
        <f>MID(Table1[[#This Row],[Category and Sub-Category]],SEARCH("/", N2960) +1, 20)</f>
        <v>spaces</v>
      </c>
      <c r="R2960" s="4" t="str">
        <f t="shared" si="92"/>
        <v>theater</v>
      </c>
      <c r="S2960" s="14">
        <f>Table1[[#This Row],[Date Ended Conversion]]+Table1[[#This Row],[Date Ended Conversion]]</f>
        <v>84997.47493055556</v>
      </c>
      <c r="T2960" s="14">
        <f t="shared" si="93"/>
        <v>42498.73746527778</v>
      </c>
    </row>
    <row r="2961" spans="1:20" ht="72" hidden="1" x14ac:dyDescent="0.6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>(Table1[[#This Row],[pledged]]/Table1[[#This Row],[goal]])*100</f>
        <v>0</v>
      </c>
      <c r="P2961" s="9" t="e">
        <f>Table1[[#This Row],[pledged]]/Table1[[#This Row],[backers_count]]</f>
        <v>#DIV/0!</v>
      </c>
      <c r="Q2961" s="4" t="str">
        <f>MID(Table1[[#This Row],[Category and Sub-Category]],SEARCH("/", N2961) +1, 20)</f>
        <v>spaces</v>
      </c>
      <c r="R2961" s="4" t="str">
        <f t="shared" si="92"/>
        <v>theater</v>
      </c>
      <c r="S2961" s="14">
        <f>Table1[[#This Row],[Date Ended Conversion]]+Table1[[#This Row],[Date Ended Conversion]]</f>
        <v>85056.016782407416</v>
      </c>
      <c r="T2961" s="14">
        <f t="shared" si="93"/>
        <v>42528.008391203708</v>
      </c>
    </row>
    <row r="2962" spans="1:20" ht="72" hidden="1" x14ac:dyDescent="0.6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>(Table1[[#This Row],[pledged]]/Table1[[#This Row],[goal]])*100</f>
        <v>0</v>
      </c>
      <c r="P2962" s="9" t="e">
        <f>Table1[[#This Row],[pledged]]/Table1[[#This Row],[backers_count]]</f>
        <v>#DIV/0!</v>
      </c>
      <c r="Q2962" s="4" t="str">
        <f>MID(Table1[[#This Row],[Category and Sub-Category]],SEARCH("/", N2962) +1, 20)</f>
        <v>spaces</v>
      </c>
      <c r="R2962" s="4" t="str">
        <f t="shared" si="92"/>
        <v>theater</v>
      </c>
      <c r="S2962" s="14">
        <f>Table1[[#This Row],[Date Ended Conversion]]+Table1[[#This Row],[Date Ended Conversion]]</f>
        <v>83787.514421296291</v>
      </c>
      <c r="T2962" s="14">
        <f t="shared" si="93"/>
        <v>41893.757210648146</v>
      </c>
    </row>
    <row r="2963" spans="1:20" ht="72" hidden="1" x14ac:dyDescent="0.6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>(Table1[[#This Row],[pledged]]/Table1[[#This Row],[goal]])*100</f>
        <v>109.62</v>
      </c>
      <c r="P2963" s="9">
        <f>Table1[[#This Row],[pledged]]/Table1[[#This Row],[backers_count]]</f>
        <v>50.75</v>
      </c>
      <c r="Q2963" s="4" t="str">
        <f>MID(Table1[[#This Row],[Category and Sub-Category]],SEARCH("/", N2963) +1, 20)</f>
        <v>plays</v>
      </c>
      <c r="R2963" s="4" t="str">
        <f t="shared" si="92"/>
        <v>theater</v>
      </c>
      <c r="S2963" s="14">
        <f>Table1[[#This Row],[Date Ended Conversion]]+Table1[[#This Row],[Date Ended Conversion]]</f>
        <v>84178.333333333343</v>
      </c>
      <c r="T2963" s="14">
        <f t="shared" si="93"/>
        <v>42089.166666666672</v>
      </c>
    </row>
    <row r="2964" spans="1:20" ht="72" hidden="1" x14ac:dyDescent="0.6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>(Table1[[#This Row],[pledged]]/Table1[[#This Row],[goal]])*100</f>
        <v>121.8</v>
      </c>
      <c r="P2964" s="9">
        <f>Table1[[#This Row],[pledged]]/Table1[[#This Row],[backers_count]]</f>
        <v>60.9</v>
      </c>
      <c r="Q2964" s="4" t="str">
        <f>MID(Table1[[#This Row],[Category and Sub-Category]],SEARCH("/", N2964) +1, 20)</f>
        <v>plays</v>
      </c>
      <c r="R2964" s="4" t="str">
        <f t="shared" si="92"/>
        <v>theater</v>
      </c>
      <c r="S2964" s="14">
        <f>Table1[[#This Row],[Date Ended Conversion]]+Table1[[#This Row],[Date Ended Conversion]]</f>
        <v>84128.58194444445</v>
      </c>
      <c r="T2964" s="14">
        <f t="shared" si="93"/>
        <v>42064.290972222225</v>
      </c>
    </row>
    <row r="2965" spans="1:20" ht="72" hidden="1" x14ac:dyDescent="0.6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>(Table1[[#This Row],[pledged]]/Table1[[#This Row],[goal]])*100</f>
        <v>106.85</v>
      </c>
      <c r="P2965" s="9">
        <f>Table1[[#This Row],[pledged]]/Table1[[#This Row],[backers_count]]</f>
        <v>109.03061224489795</v>
      </c>
      <c r="Q2965" s="4" t="str">
        <f>MID(Table1[[#This Row],[Category and Sub-Category]],SEARCH("/", N2965) +1, 20)</f>
        <v>plays</v>
      </c>
      <c r="R2965" s="4" t="str">
        <f t="shared" si="92"/>
        <v>theater</v>
      </c>
      <c r="S2965" s="14">
        <f>Table1[[#This Row],[Date Ended Conversion]]+Table1[[#This Row],[Date Ended Conversion]]</f>
        <v>84374.940370370372</v>
      </c>
      <c r="T2965" s="14">
        <f t="shared" si="93"/>
        <v>42187.470185185186</v>
      </c>
    </row>
    <row r="2966" spans="1:20" ht="72" hidden="1" x14ac:dyDescent="0.6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>(Table1[[#This Row],[pledged]]/Table1[[#This Row],[goal]])*100</f>
        <v>100.71379999999999</v>
      </c>
      <c r="P2966" s="9">
        <f>Table1[[#This Row],[pledged]]/Table1[[#This Row],[backers_count]]</f>
        <v>25.692295918367346</v>
      </c>
      <c r="Q2966" s="4" t="str">
        <f>MID(Table1[[#This Row],[Category and Sub-Category]],SEARCH("/", N2966) +1, 20)</f>
        <v>plays</v>
      </c>
      <c r="R2966" s="4" t="str">
        <f t="shared" si="92"/>
        <v>theater</v>
      </c>
      <c r="S2966" s="14">
        <f>Table1[[#This Row],[Date Ended Conversion]]+Table1[[#This Row],[Date Ended Conversion]]</f>
        <v>83715.794444444444</v>
      </c>
      <c r="T2966" s="14">
        <f t="shared" si="93"/>
        <v>41857.897222222222</v>
      </c>
    </row>
    <row r="2967" spans="1:20" ht="72" hidden="1" x14ac:dyDescent="0.6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>(Table1[[#This Row],[pledged]]/Table1[[#This Row],[goal]])*100</f>
        <v>109.00000000000001</v>
      </c>
      <c r="P2967" s="9">
        <f>Table1[[#This Row],[pledged]]/Table1[[#This Row],[backers_count]]</f>
        <v>41.92307692307692</v>
      </c>
      <c r="Q2967" s="4" t="str">
        <f>MID(Table1[[#This Row],[Category and Sub-Category]],SEARCH("/", N2967) +1, 20)</f>
        <v>plays</v>
      </c>
      <c r="R2967" s="4" t="str">
        <f t="shared" si="92"/>
        <v>theater</v>
      </c>
      <c r="S2967" s="14">
        <f>Table1[[#This Row],[Date Ended Conversion]]+Table1[[#This Row],[Date Ended Conversion]]</f>
        <v>84385.459097222221</v>
      </c>
      <c r="T2967" s="14">
        <f t="shared" si="93"/>
        <v>42192.729548611111</v>
      </c>
    </row>
    <row r="2968" spans="1:20" ht="72" hidden="1" x14ac:dyDescent="0.6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>(Table1[[#This Row],[pledged]]/Table1[[#This Row],[goal]])*100</f>
        <v>113.63000000000001</v>
      </c>
      <c r="P2968" s="9">
        <f>Table1[[#This Row],[pledged]]/Table1[[#This Row],[backers_count]]</f>
        <v>88.7734375</v>
      </c>
      <c r="Q2968" s="4" t="str">
        <f>MID(Table1[[#This Row],[Category and Sub-Category]],SEARCH("/", N2968) +1, 20)</f>
        <v>plays</v>
      </c>
      <c r="R2968" s="4" t="str">
        <f t="shared" si="92"/>
        <v>theater</v>
      </c>
      <c r="S2968" s="14">
        <f>Table1[[#This Row],[Date Ended Conversion]]+Table1[[#This Row],[Date Ended Conversion]]</f>
        <v>84527.477129629639</v>
      </c>
      <c r="T2968" s="14">
        <f t="shared" si="93"/>
        <v>42263.738564814819</v>
      </c>
    </row>
    <row r="2969" spans="1:20" ht="54" hidden="1" x14ac:dyDescent="0.6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>(Table1[[#This Row],[pledged]]/Table1[[#This Row],[goal]])*100</f>
        <v>113.92</v>
      </c>
      <c r="P2969" s="9">
        <f>Table1[[#This Row],[pledged]]/Table1[[#This Row],[backers_count]]</f>
        <v>80.225352112676063</v>
      </c>
      <c r="Q2969" s="4" t="str">
        <f>MID(Table1[[#This Row],[Category and Sub-Category]],SEARCH("/", N2969) +1, 20)</f>
        <v>plays</v>
      </c>
      <c r="R2969" s="4" t="str">
        <f t="shared" si="92"/>
        <v>theater</v>
      </c>
      <c r="S2969" s="14">
        <f>Table1[[#This Row],[Date Ended Conversion]]+Table1[[#This Row],[Date Ended Conversion]]</f>
        <v>84144.312314814815</v>
      </c>
      <c r="T2969" s="14">
        <f t="shared" si="93"/>
        <v>42072.156157407408</v>
      </c>
    </row>
    <row r="2970" spans="1:20" ht="54" hidden="1" x14ac:dyDescent="0.6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>(Table1[[#This Row],[pledged]]/Table1[[#This Row],[goal]])*100</f>
        <v>106</v>
      </c>
      <c r="P2970" s="9">
        <f>Table1[[#This Row],[pledged]]/Table1[[#This Row],[backers_count]]</f>
        <v>78.936170212765958</v>
      </c>
      <c r="Q2970" s="4" t="str">
        <f>MID(Table1[[#This Row],[Category and Sub-Category]],SEARCH("/", N2970) +1, 20)</f>
        <v>plays</v>
      </c>
      <c r="R2970" s="4" t="str">
        <f t="shared" si="92"/>
        <v>theater</v>
      </c>
      <c r="S2970" s="14">
        <f>Table1[[#This Row],[Date Ended Conversion]]+Table1[[#This Row],[Date Ended Conversion]]</f>
        <v>85198.33194444445</v>
      </c>
      <c r="T2970" s="14">
        <f t="shared" si="93"/>
        <v>42599.165972222225</v>
      </c>
    </row>
    <row r="2971" spans="1:20" ht="72" hidden="1" x14ac:dyDescent="0.6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>(Table1[[#This Row],[pledged]]/Table1[[#This Row],[goal]])*100</f>
        <v>162.5</v>
      </c>
      <c r="P2971" s="9">
        <f>Table1[[#This Row],[pledged]]/Table1[[#This Row],[backers_count]]</f>
        <v>95.588235294117652</v>
      </c>
      <c r="Q2971" s="4" t="str">
        <f>MID(Table1[[#This Row],[Category and Sub-Category]],SEARCH("/", N2971) +1, 20)</f>
        <v>plays</v>
      </c>
      <c r="R2971" s="4" t="str">
        <f t="shared" si="92"/>
        <v>theater</v>
      </c>
      <c r="S2971" s="14">
        <f>Table1[[#This Row],[Date Ended Conversion]]+Table1[[#This Row],[Date Ended Conversion]]</f>
        <v>84255.904166666674</v>
      </c>
      <c r="T2971" s="14">
        <f t="shared" si="93"/>
        <v>42127.952083333337</v>
      </c>
    </row>
    <row r="2972" spans="1:20" ht="72" hidden="1" x14ac:dyDescent="0.6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>(Table1[[#This Row],[pledged]]/Table1[[#This Row],[goal]])*100</f>
        <v>106</v>
      </c>
      <c r="P2972" s="9">
        <f>Table1[[#This Row],[pledged]]/Table1[[#This Row],[backers_count]]</f>
        <v>69.890109890109883</v>
      </c>
      <c r="Q2972" s="4" t="str">
        <f>MID(Table1[[#This Row],[Category and Sub-Category]],SEARCH("/", N2972) +1, 20)</f>
        <v>plays</v>
      </c>
      <c r="R2972" s="4" t="str">
        <f t="shared" si="92"/>
        <v>theater</v>
      </c>
      <c r="S2972" s="14">
        <f>Table1[[#This Row],[Date Ended Conversion]]+Table1[[#This Row],[Date Ended Conversion]]</f>
        <v>83677.339143518519</v>
      </c>
      <c r="T2972" s="14">
        <f t="shared" si="93"/>
        <v>41838.669571759259</v>
      </c>
    </row>
    <row r="2973" spans="1:20" ht="72" hidden="1" x14ac:dyDescent="0.6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>(Table1[[#This Row],[pledged]]/Table1[[#This Row],[goal]])*100</f>
        <v>100.15624999999999</v>
      </c>
      <c r="P2973" s="9">
        <f>Table1[[#This Row],[pledged]]/Table1[[#This Row],[backers_count]]</f>
        <v>74.534883720930239</v>
      </c>
      <c r="Q2973" s="4" t="str">
        <f>MID(Table1[[#This Row],[Category and Sub-Category]],SEARCH("/", N2973) +1, 20)</f>
        <v>plays</v>
      </c>
      <c r="R2973" s="4" t="str">
        <f t="shared" si="92"/>
        <v>theater</v>
      </c>
      <c r="S2973" s="14">
        <f>Table1[[#This Row],[Date Ended Conversion]]+Table1[[#This Row],[Date Ended Conversion]]</f>
        <v>83765.316620370373</v>
      </c>
      <c r="T2973" s="14">
        <f t="shared" si="93"/>
        <v>41882.658310185187</v>
      </c>
    </row>
    <row r="2974" spans="1:20" ht="54" hidden="1" x14ac:dyDescent="0.6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>(Table1[[#This Row],[pledged]]/Table1[[#This Row],[goal]])*100</f>
        <v>105.35000000000001</v>
      </c>
      <c r="P2974" s="9">
        <f>Table1[[#This Row],[pledged]]/Table1[[#This Row],[backers_count]]</f>
        <v>123.94117647058823</v>
      </c>
      <c r="Q2974" s="4" t="str">
        <f>MID(Table1[[#This Row],[Category and Sub-Category]],SEARCH("/", N2974) +1, 20)</f>
        <v>plays</v>
      </c>
      <c r="R2974" s="4" t="str">
        <f t="shared" si="92"/>
        <v>theater</v>
      </c>
      <c r="S2974" s="14">
        <f>Table1[[#This Row],[Date Ended Conversion]]+Table1[[#This Row],[Date Ended Conversion]]</f>
        <v>85418.083333333343</v>
      </c>
      <c r="T2974" s="14">
        <f t="shared" si="93"/>
        <v>42709.041666666672</v>
      </c>
    </row>
    <row r="2975" spans="1:20" ht="72" hidden="1" x14ac:dyDescent="0.6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>(Table1[[#This Row],[pledged]]/Table1[[#This Row],[goal]])*100</f>
        <v>174.8</v>
      </c>
      <c r="P2975" s="9">
        <f>Table1[[#This Row],[pledged]]/Table1[[#This Row],[backers_count]]</f>
        <v>264.84848484848487</v>
      </c>
      <c r="Q2975" s="4" t="str">
        <f>MID(Table1[[#This Row],[Category and Sub-Category]],SEARCH("/", N2975) +1, 20)</f>
        <v>plays</v>
      </c>
      <c r="R2975" s="4" t="str">
        <f t="shared" si="92"/>
        <v>theater</v>
      </c>
      <c r="S2975" s="14">
        <f>Table1[[#This Row],[Date Ended Conversion]]+Table1[[#This Row],[Date Ended Conversion]]</f>
        <v>84740.333333333343</v>
      </c>
      <c r="T2975" s="14">
        <f t="shared" si="93"/>
        <v>42370.166666666672</v>
      </c>
    </row>
    <row r="2976" spans="1:20" ht="72" hidden="1" x14ac:dyDescent="0.6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>(Table1[[#This Row],[pledged]]/Table1[[#This Row],[goal]])*100</f>
        <v>102</v>
      </c>
      <c r="P2976" s="9">
        <f>Table1[[#This Row],[pledged]]/Table1[[#This Row],[backers_count]]</f>
        <v>58.620689655172413</v>
      </c>
      <c r="Q2976" s="4" t="str">
        <f>MID(Table1[[#This Row],[Category and Sub-Category]],SEARCH("/", N2976) +1, 20)</f>
        <v>plays</v>
      </c>
      <c r="R2976" s="4" t="str">
        <f t="shared" si="92"/>
        <v>theater</v>
      </c>
      <c r="S2976" s="14">
        <f>Table1[[#This Row],[Date Ended Conversion]]+Table1[[#This Row],[Date Ended Conversion]]</f>
        <v>83816.131944444438</v>
      </c>
      <c r="T2976" s="14">
        <f t="shared" si="93"/>
        <v>41908.065972222219</v>
      </c>
    </row>
    <row r="2977" spans="1:20" ht="72" hidden="1" x14ac:dyDescent="0.6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>(Table1[[#This Row],[pledged]]/Table1[[#This Row],[goal]])*100</f>
        <v>100.125</v>
      </c>
      <c r="P2977" s="9">
        <f>Table1[[#This Row],[pledged]]/Table1[[#This Row],[backers_count]]</f>
        <v>70.884955752212392</v>
      </c>
      <c r="Q2977" s="4" t="str">
        <f>MID(Table1[[#This Row],[Category and Sub-Category]],SEARCH("/", N2977) +1, 20)</f>
        <v>plays</v>
      </c>
      <c r="R2977" s="4" t="str">
        <f t="shared" si="92"/>
        <v>theater</v>
      </c>
      <c r="S2977" s="14">
        <f>Table1[[#This Row],[Date Ended Conversion]]+Table1[[#This Row],[Date Ended Conversion]]</f>
        <v>83940.25</v>
      </c>
      <c r="T2977" s="14">
        <f t="shared" si="93"/>
        <v>41970.125</v>
      </c>
    </row>
    <row r="2978" spans="1:20" ht="54" hidden="1" x14ac:dyDescent="0.6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>(Table1[[#This Row],[pledged]]/Table1[[#This Row],[goal]])*100</f>
        <v>171.42857142857142</v>
      </c>
      <c r="P2978" s="9">
        <f>Table1[[#This Row],[pledged]]/Table1[[#This Row],[backers_count]]</f>
        <v>8.5714285714285712</v>
      </c>
      <c r="Q2978" s="4" t="str">
        <f>MID(Table1[[#This Row],[Category and Sub-Category]],SEARCH("/", N2978) +1, 20)</f>
        <v>plays</v>
      </c>
      <c r="R2978" s="4" t="str">
        <f t="shared" si="92"/>
        <v>theater</v>
      </c>
      <c r="S2978" s="14">
        <f>Table1[[#This Row],[Date Ended Conversion]]+Table1[[#This Row],[Date Ended Conversion]]</f>
        <v>84885</v>
      </c>
      <c r="T2978" s="14">
        <f t="shared" si="93"/>
        <v>42442.5</v>
      </c>
    </row>
    <row r="2979" spans="1:20" ht="90" hidden="1" x14ac:dyDescent="0.6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>(Table1[[#This Row],[pledged]]/Table1[[#This Row],[goal]])*100</f>
        <v>113.56666666666666</v>
      </c>
      <c r="P2979" s="9">
        <f>Table1[[#This Row],[pledged]]/Table1[[#This Row],[backers_count]]</f>
        <v>113.56666666666666</v>
      </c>
      <c r="Q2979" s="4" t="str">
        <f>MID(Table1[[#This Row],[Category and Sub-Category]],SEARCH("/", N2979) +1, 20)</f>
        <v>plays</v>
      </c>
      <c r="R2979" s="4" t="str">
        <f t="shared" si="92"/>
        <v>theater</v>
      </c>
      <c r="S2979" s="14">
        <f>Table1[[#This Row],[Date Ended Conversion]]+Table1[[#This Row],[Date Ended Conversion]]</f>
        <v>84172.186111111107</v>
      </c>
      <c r="T2979" s="14">
        <f t="shared" si="93"/>
        <v>42086.093055555553</v>
      </c>
    </row>
    <row r="2980" spans="1:20" ht="72" hidden="1" x14ac:dyDescent="0.6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>(Table1[[#This Row],[pledged]]/Table1[[#This Row],[goal]])*100</f>
        <v>129.46666666666667</v>
      </c>
      <c r="P2980" s="9">
        <f>Table1[[#This Row],[pledged]]/Table1[[#This Row],[backers_count]]</f>
        <v>60.6875</v>
      </c>
      <c r="Q2980" s="4" t="str">
        <f>MID(Table1[[#This Row],[Category and Sub-Category]],SEARCH("/", N2980) +1, 20)</f>
        <v>plays</v>
      </c>
      <c r="R2980" s="4" t="str">
        <f t="shared" si="92"/>
        <v>theater</v>
      </c>
      <c r="S2980" s="14">
        <f>Table1[[#This Row],[Date Ended Conversion]]+Table1[[#This Row],[Date Ended Conversion]]</f>
        <v>83864.498611111107</v>
      </c>
      <c r="T2980" s="14">
        <f t="shared" si="93"/>
        <v>41932.249305555553</v>
      </c>
    </row>
    <row r="2981" spans="1:20" ht="72" hidden="1" x14ac:dyDescent="0.6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>(Table1[[#This Row],[pledged]]/Table1[[#This Row],[goal]])*100</f>
        <v>101.4</v>
      </c>
      <c r="P2981" s="9">
        <f>Table1[[#This Row],[pledged]]/Table1[[#This Row],[backers_count]]</f>
        <v>110.21739130434783</v>
      </c>
      <c r="Q2981" s="4" t="str">
        <f>MID(Table1[[#This Row],[Category and Sub-Category]],SEARCH("/", N2981) +1, 20)</f>
        <v>plays</v>
      </c>
      <c r="R2981" s="4" t="str">
        <f t="shared" si="92"/>
        <v>theater</v>
      </c>
      <c r="S2981" s="14">
        <f>Table1[[#This Row],[Date Ended Conversion]]+Table1[[#This Row],[Date Ended Conversion]]</f>
        <v>84020.5</v>
      </c>
      <c r="T2981" s="14">
        <f t="shared" si="93"/>
        <v>42010.25</v>
      </c>
    </row>
    <row r="2982" spans="1:20" ht="54" hidden="1" x14ac:dyDescent="0.6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>(Table1[[#This Row],[pledged]]/Table1[[#This Row],[goal]])*100</f>
        <v>109.16666666666666</v>
      </c>
      <c r="P2982" s="9">
        <f>Table1[[#This Row],[pledged]]/Table1[[#This Row],[backers_count]]</f>
        <v>136.45833333333334</v>
      </c>
      <c r="Q2982" s="4" t="str">
        <f>MID(Table1[[#This Row],[Category and Sub-Category]],SEARCH("/", N2982) +1, 20)</f>
        <v>plays</v>
      </c>
      <c r="R2982" s="4" t="str">
        <f t="shared" si="92"/>
        <v>theater</v>
      </c>
      <c r="S2982" s="14">
        <f>Table1[[#This Row],[Date Ended Conversion]]+Table1[[#This Row],[Date Ended Conversion]]</f>
        <v>84480.166666666657</v>
      </c>
      <c r="T2982" s="14">
        <f t="shared" si="93"/>
        <v>42240.083333333328</v>
      </c>
    </row>
    <row r="2983" spans="1:20" ht="72" hidden="1" x14ac:dyDescent="0.6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>(Table1[[#This Row],[pledged]]/Table1[[#This Row],[goal]])*100</f>
        <v>128.92500000000001</v>
      </c>
      <c r="P2983" s="9">
        <f>Table1[[#This Row],[pledged]]/Table1[[#This Row],[backers_count]]</f>
        <v>53.164948453608247</v>
      </c>
      <c r="Q2983" s="4" t="str">
        <f>MID(Table1[[#This Row],[Category and Sub-Category]],SEARCH("/", N2983) +1, 20)</f>
        <v>spaces</v>
      </c>
      <c r="R2983" s="4" t="str">
        <f t="shared" si="92"/>
        <v>theater</v>
      </c>
      <c r="S2983" s="14">
        <f>Table1[[#This Row],[Date Ended Conversion]]+Table1[[#This Row],[Date Ended Conversion]]</f>
        <v>84541.119351851841</v>
      </c>
      <c r="T2983" s="14">
        <f t="shared" si="93"/>
        <v>42270.559675925921</v>
      </c>
    </row>
    <row r="2984" spans="1:20" ht="54" hidden="1" x14ac:dyDescent="0.6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>(Table1[[#This Row],[pledged]]/Table1[[#This Row],[goal]])*100</f>
        <v>102.06</v>
      </c>
      <c r="P2984" s="9">
        <f>Table1[[#This Row],[pledged]]/Table1[[#This Row],[backers_count]]</f>
        <v>86.491525423728817</v>
      </c>
      <c r="Q2984" s="4" t="str">
        <f>MID(Table1[[#This Row],[Category and Sub-Category]],SEARCH("/", N2984) +1, 20)</f>
        <v>spaces</v>
      </c>
      <c r="R2984" s="4" t="str">
        <f t="shared" si="92"/>
        <v>theater</v>
      </c>
      <c r="S2984" s="14">
        <f>Table1[[#This Row],[Date Ended Conversion]]+Table1[[#This Row],[Date Ended Conversion]]</f>
        <v>84823.373680555553</v>
      </c>
      <c r="T2984" s="14">
        <f t="shared" si="93"/>
        <v>42411.686840277776</v>
      </c>
    </row>
    <row r="2985" spans="1:20" ht="72" hidden="1" x14ac:dyDescent="0.6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>(Table1[[#This Row],[pledged]]/Table1[[#This Row],[goal]])*100</f>
        <v>146.53957758620692</v>
      </c>
      <c r="P2985" s="9">
        <f>Table1[[#This Row],[pledged]]/Table1[[#This Row],[backers_count]]</f>
        <v>155.23827397260274</v>
      </c>
      <c r="Q2985" s="4" t="str">
        <f>MID(Table1[[#This Row],[Category and Sub-Category]],SEARCH("/", N2985) +1, 20)</f>
        <v>spaces</v>
      </c>
      <c r="R2985" s="4" t="str">
        <f t="shared" si="92"/>
        <v>theater</v>
      </c>
      <c r="S2985" s="14">
        <f>Table1[[#This Row],[Date Ended Conversion]]+Table1[[#This Row],[Date Ended Conversion]]</f>
        <v>83909.348055555558</v>
      </c>
      <c r="T2985" s="14">
        <f t="shared" si="93"/>
        <v>41954.674027777779</v>
      </c>
    </row>
    <row r="2986" spans="1:20" ht="90" hidden="1" x14ac:dyDescent="0.6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>(Table1[[#This Row],[pledged]]/Table1[[#This Row],[goal]])*100</f>
        <v>100.352</v>
      </c>
      <c r="P2986" s="9">
        <f>Table1[[#This Row],[pledged]]/Table1[[#This Row],[backers_count]]</f>
        <v>115.08256880733946</v>
      </c>
      <c r="Q2986" s="4" t="str">
        <f>MID(Table1[[#This Row],[Category and Sub-Category]],SEARCH("/", N2986) +1, 20)</f>
        <v>spaces</v>
      </c>
      <c r="R2986" s="4" t="str">
        <f t="shared" si="92"/>
        <v>theater</v>
      </c>
      <c r="S2986" s="14">
        <f>Table1[[#This Row],[Date Ended Conversion]]+Table1[[#This Row],[Date Ended Conversion]]</f>
        <v>85212.557430555549</v>
      </c>
      <c r="T2986" s="14">
        <f t="shared" si="93"/>
        <v>42606.278715277775</v>
      </c>
    </row>
    <row r="2987" spans="1:20" ht="72" hidden="1" x14ac:dyDescent="0.6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>(Table1[[#This Row],[pledged]]/Table1[[#This Row],[goal]])*100</f>
        <v>121.64999999999999</v>
      </c>
      <c r="P2987" s="9">
        <f>Table1[[#This Row],[pledged]]/Table1[[#This Row],[backers_count]]</f>
        <v>109.5945945945946</v>
      </c>
      <c r="Q2987" s="4" t="str">
        <f>MID(Table1[[#This Row],[Category and Sub-Category]],SEARCH("/", N2987) +1, 20)</f>
        <v>spaces</v>
      </c>
      <c r="R2987" s="4" t="str">
        <f t="shared" si="92"/>
        <v>theater</v>
      </c>
      <c r="S2987" s="14">
        <f>Table1[[#This Row],[Date Ended Conversion]]+Table1[[#This Row],[Date Ended Conversion]]</f>
        <v>85348.333333333343</v>
      </c>
      <c r="T2987" s="14">
        <f t="shared" si="93"/>
        <v>42674.166666666672</v>
      </c>
    </row>
    <row r="2988" spans="1:20" ht="72" hidden="1" x14ac:dyDescent="0.6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>(Table1[[#This Row],[pledged]]/Table1[[#This Row],[goal]])*100</f>
        <v>105.5</v>
      </c>
      <c r="P2988" s="9">
        <f>Table1[[#This Row],[pledged]]/Table1[[#This Row],[backers_count]]</f>
        <v>45.214285714285715</v>
      </c>
      <c r="Q2988" s="4" t="str">
        <f>MID(Table1[[#This Row],[Category and Sub-Category]],SEARCH("/", N2988) +1, 20)</f>
        <v>spaces</v>
      </c>
      <c r="R2988" s="4" t="str">
        <f t="shared" si="92"/>
        <v>theater</v>
      </c>
      <c r="S2988" s="14">
        <f>Table1[[#This Row],[Date Ended Conversion]]+Table1[[#This Row],[Date Ended Conversion]]</f>
        <v>84982.916805555549</v>
      </c>
      <c r="T2988" s="14">
        <f t="shared" si="93"/>
        <v>42491.458402777775</v>
      </c>
    </row>
    <row r="2989" spans="1:20" ht="72" hidden="1" x14ac:dyDescent="0.6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>(Table1[[#This Row],[pledged]]/Table1[[#This Row],[goal]])*100</f>
        <v>110.4008</v>
      </c>
      <c r="P2989" s="9">
        <f>Table1[[#This Row],[pledged]]/Table1[[#This Row],[backers_count]]</f>
        <v>104.15169811320754</v>
      </c>
      <c r="Q2989" s="4" t="str">
        <f>MID(Table1[[#This Row],[Category and Sub-Category]],SEARCH("/", N2989) +1, 20)</f>
        <v>spaces</v>
      </c>
      <c r="R2989" s="4" t="str">
        <f t="shared" si="92"/>
        <v>theater</v>
      </c>
      <c r="S2989" s="14">
        <f>Table1[[#This Row],[Date Ended Conversion]]+Table1[[#This Row],[Date Ended Conversion]]</f>
        <v>85312</v>
      </c>
      <c r="T2989" s="14">
        <f t="shared" si="93"/>
        <v>42656</v>
      </c>
    </row>
    <row r="2990" spans="1:20" ht="72" hidden="1" x14ac:dyDescent="0.6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>(Table1[[#This Row],[pledged]]/Table1[[#This Row],[goal]])*100</f>
        <v>100</v>
      </c>
      <c r="P2990" s="9">
        <f>Table1[[#This Row],[pledged]]/Table1[[#This Row],[backers_count]]</f>
        <v>35.714285714285715</v>
      </c>
      <c r="Q2990" s="4" t="str">
        <f>MID(Table1[[#This Row],[Category and Sub-Category]],SEARCH("/", N2990) +1, 20)</f>
        <v>spaces</v>
      </c>
      <c r="R2990" s="4" t="str">
        <f t="shared" si="92"/>
        <v>theater</v>
      </c>
      <c r="S2990" s="14">
        <f>Table1[[#This Row],[Date Ended Conversion]]+Table1[[#This Row],[Date Ended Conversion]]</f>
        <v>85082.724097222235</v>
      </c>
      <c r="T2990" s="14">
        <f t="shared" si="93"/>
        <v>42541.362048611118</v>
      </c>
    </row>
    <row r="2991" spans="1:20" ht="36" hidden="1" x14ac:dyDescent="0.6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>(Table1[[#This Row],[pledged]]/Table1[[#This Row],[goal]])*100</f>
        <v>176.535</v>
      </c>
      <c r="P2991" s="9">
        <f>Table1[[#This Row],[pledged]]/Table1[[#This Row],[backers_count]]</f>
        <v>96.997252747252745</v>
      </c>
      <c r="Q2991" s="4" t="str">
        <f>MID(Table1[[#This Row],[Category and Sub-Category]],SEARCH("/", N2991) +1, 20)</f>
        <v>spaces</v>
      </c>
      <c r="R2991" s="4" t="str">
        <f t="shared" si="92"/>
        <v>theater</v>
      </c>
      <c r="S2991" s="14">
        <f>Table1[[#This Row],[Date Ended Conversion]]+Table1[[#This Row],[Date Ended Conversion]]</f>
        <v>84718.415277777778</v>
      </c>
      <c r="T2991" s="14">
        <f t="shared" si="93"/>
        <v>42359.207638888889</v>
      </c>
    </row>
    <row r="2992" spans="1:20" ht="72" hidden="1" x14ac:dyDescent="0.6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>(Table1[[#This Row],[pledged]]/Table1[[#This Row],[goal]])*100</f>
        <v>100</v>
      </c>
      <c r="P2992" s="9">
        <f>Table1[[#This Row],[pledged]]/Table1[[#This Row],[backers_count]]</f>
        <v>370.37037037037038</v>
      </c>
      <c r="Q2992" s="4" t="str">
        <f>MID(Table1[[#This Row],[Category and Sub-Category]],SEARCH("/", N2992) +1, 20)</f>
        <v>spaces</v>
      </c>
      <c r="R2992" s="4" t="str">
        <f t="shared" si="92"/>
        <v>theater</v>
      </c>
      <c r="S2992" s="14">
        <f>Table1[[#This Row],[Date Ended Conversion]]+Table1[[#This Row],[Date Ended Conversion]]</f>
        <v>84753.148611111101</v>
      </c>
      <c r="T2992" s="14">
        <f t="shared" si="93"/>
        <v>42376.57430555555</v>
      </c>
    </row>
    <row r="2993" spans="1:20" ht="72" hidden="1" x14ac:dyDescent="0.6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>(Table1[[#This Row],[pledged]]/Table1[[#This Row],[goal]])*100</f>
        <v>103.29411764705883</v>
      </c>
      <c r="P2993" s="9">
        <f>Table1[[#This Row],[pledged]]/Table1[[#This Row],[backers_count]]</f>
        <v>94.408602150537632</v>
      </c>
      <c r="Q2993" s="4" t="str">
        <f>MID(Table1[[#This Row],[Category and Sub-Category]],SEARCH("/", N2993) +1, 20)</f>
        <v>spaces</v>
      </c>
      <c r="R2993" s="4" t="str">
        <f t="shared" si="92"/>
        <v>theater</v>
      </c>
      <c r="S2993" s="14">
        <f>Table1[[#This Row],[Date Ended Conversion]]+Table1[[#This Row],[Date Ended Conversion]]</f>
        <v>85525.674305555556</v>
      </c>
      <c r="T2993" s="14">
        <f t="shared" si="93"/>
        <v>42762.837152777778</v>
      </c>
    </row>
    <row r="2994" spans="1:20" ht="72" hidden="1" x14ac:dyDescent="0.6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>(Table1[[#This Row],[pledged]]/Table1[[#This Row],[goal]])*100</f>
        <v>104.5</v>
      </c>
      <c r="P2994" s="9">
        <f>Table1[[#This Row],[pledged]]/Table1[[#This Row],[backers_count]]</f>
        <v>48.984375</v>
      </c>
      <c r="Q2994" s="4" t="str">
        <f>MID(Table1[[#This Row],[Category and Sub-Category]],SEARCH("/", N2994) +1, 20)</f>
        <v>spaces</v>
      </c>
      <c r="R2994" s="4" t="str">
        <f t="shared" si="92"/>
        <v>theater</v>
      </c>
      <c r="S2994" s="14">
        <f>Table1[[#This Row],[Date Ended Conversion]]+Table1[[#This Row],[Date Ended Conversion]]</f>
        <v>85305.534953703696</v>
      </c>
      <c r="T2994" s="14">
        <f t="shared" si="93"/>
        <v>42652.767476851848</v>
      </c>
    </row>
    <row r="2995" spans="1:20" ht="18" hidden="1" x14ac:dyDescent="0.6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>(Table1[[#This Row],[pledged]]/Table1[[#This Row],[goal]])*100</f>
        <v>100.29999999999998</v>
      </c>
      <c r="P2995" s="9">
        <f>Table1[[#This Row],[pledged]]/Table1[[#This Row],[backers_count]]</f>
        <v>45.590909090909093</v>
      </c>
      <c r="Q2995" s="4" t="str">
        <f>MID(Table1[[#This Row],[Category and Sub-Category]],SEARCH("/", N2995) +1, 20)</f>
        <v>spaces</v>
      </c>
      <c r="R2995" s="4" t="str">
        <f t="shared" si="92"/>
        <v>theater</v>
      </c>
      <c r="S2995" s="14">
        <f>Table1[[#This Row],[Date Ended Conversion]]+Table1[[#This Row],[Date Ended Conversion]]</f>
        <v>84841.677476851852</v>
      </c>
      <c r="T2995" s="14">
        <f t="shared" si="93"/>
        <v>42420.838738425926</v>
      </c>
    </row>
    <row r="2996" spans="1:20" ht="72" hidden="1" x14ac:dyDescent="0.6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>(Table1[[#This Row],[pledged]]/Table1[[#This Row],[goal]])*100</f>
        <v>457.74666666666673</v>
      </c>
      <c r="P2996" s="9">
        <f>Table1[[#This Row],[pledged]]/Table1[[#This Row],[backers_count]]</f>
        <v>23.275254237288134</v>
      </c>
      <c r="Q2996" s="4" t="str">
        <f>MID(Table1[[#This Row],[Category and Sub-Category]],SEARCH("/", N2996) +1, 20)</f>
        <v>spaces</v>
      </c>
      <c r="R2996" s="4" t="str">
        <f t="shared" si="92"/>
        <v>theater</v>
      </c>
      <c r="S2996" s="14">
        <f>Table1[[#This Row],[Date Ended Conversion]]+Table1[[#This Row],[Date Ended Conversion]]</f>
        <v>83830.957685185189</v>
      </c>
      <c r="T2996" s="14">
        <f t="shared" si="93"/>
        <v>41915.478842592594</v>
      </c>
    </row>
    <row r="2997" spans="1:20" ht="72" hidden="1" x14ac:dyDescent="0.6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>(Table1[[#This Row],[pledged]]/Table1[[#This Row],[goal]])*100</f>
        <v>104.96000000000001</v>
      </c>
      <c r="P2997" s="9">
        <f>Table1[[#This Row],[pledged]]/Table1[[#This Row],[backers_count]]</f>
        <v>63.2289156626506</v>
      </c>
      <c r="Q2997" s="4" t="str">
        <f>MID(Table1[[#This Row],[Category and Sub-Category]],SEARCH("/", N2997) +1, 20)</f>
        <v>spaces</v>
      </c>
      <c r="R2997" s="4" t="str">
        <f t="shared" si="92"/>
        <v>theater</v>
      </c>
      <c r="S2997" s="14">
        <f>Table1[[#This Row],[Date Ended Conversion]]+Table1[[#This Row],[Date Ended Conversion]]</f>
        <v>85509.330347222218</v>
      </c>
      <c r="T2997" s="14">
        <f t="shared" si="93"/>
        <v>42754.665173611109</v>
      </c>
    </row>
    <row r="2998" spans="1:20" ht="54" hidden="1" x14ac:dyDescent="0.6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>(Table1[[#This Row],[pledged]]/Table1[[#This Row],[goal]])*100</f>
        <v>171.94285714285715</v>
      </c>
      <c r="P2998" s="9">
        <f>Table1[[#This Row],[pledged]]/Table1[[#This Row],[backers_count]]</f>
        <v>153.5204081632653</v>
      </c>
      <c r="Q2998" s="4" t="str">
        <f>MID(Table1[[#This Row],[Category and Sub-Category]],SEARCH("/", N2998) +1, 20)</f>
        <v>spaces</v>
      </c>
      <c r="R2998" s="4" t="str">
        <f t="shared" si="92"/>
        <v>theater</v>
      </c>
      <c r="S2998" s="14">
        <f>Table1[[#This Row],[Date Ended Conversion]]+Table1[[#This Row],[Date Ended Conversion]]</f>
        <v>84301.825000000012</v>
      </c>
      <c r="T2998" s="14">
        <f t="shared" si="93"/>
        <v>42150.912500000006</v>
      </c>
    </row>
    <row r="2999" spans="1:20" ht="72" hidden="1" x14ac:dyDescent="0.6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>(Table1[[#This Row],[pledged]]/Table1[[#This Row],[goal]])*100</f>
        <v>103.73000000000002</v>
      </c>
      <c r="P2999" s="9">
        <f>Table1[[#This Row],[pledged]]/Table1[[#This Row],[backers_count]]</f>
        <v>90.2</v>
      </c>
      <c r="Q2999" s="4" t="str">
        <f>MID(Table1[[#This Row],[Category and Sub-Category]],SEARCH("/", N2999) +1, 20)</f>
        <v>spaces</v>
      </c>
      <c r="R2999" s="4" t="str">
        <f t="shared" si="92"/>
        <v>theater</v>
      </c>
      <c r="S2999" s="14">
        <f>Table1[[#This Row],[Date Ended Conversion]]+Table1[[#This Row],[Date Ended Conversion]]</f>
        <v>85586.415277777778</v>
      </c>
      <c r="T2999" s="14">
        <f t="shared" si="93"/>
        <v>42793.207638888889</v>
      </c>
    </row>
    <row r="3000" spans="1:20" ht="72" hidden="1" x14ac:dyDescent="0.6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>(Table1[[#This Row],[pledged]]/Table1[[#This Row],[goal]])*100</f>
        <v>103.029</v>
      </c>
      <c r="P3000" s="9">
        <f>Table1[[#This Row],[pledged]]/Table1[[#This Row],[backers_count]]</f>
        <v>118.97113163972287</v>
      </c>
      <c r="Q3000" s="4" t="str">
        <f>MID(Table1[[#This Row],[Category and Sub-Category]],SEARCH("/", N3000) +1, 20)</f>
        <v>spaces</v>
      </c>
      <c r="R3000" s="4" t="str">
        <f t="shared" si="92"/>
        <v>theater</v>
      </c>
      <c r="S3000" s="14">
        <f>Table1[[#This Row],[Date Ended Conversion]]+Table1[[#This Row],[Date Ended Conversion]]</f>
        <v>83612.368055555562</v>
      </c>
      <c r="T3000" s="14">
        <f t="shared" si="93"/>
        <v>41806.184027777781</v>
      </c>
    </row>
    <row r="3001" spans="1:20" ht="72" hidden="1" x14ac:dyDescent="0.6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>(Table1[[#This Row],[pledged]]/Table1[[#This Row],[goal]])*100</f>
        <v>118.88888888888889</v>
      </c>
      <c r="P3001" s="9">
        <f>Table1[[#This Row],[pledged]]/Table1[[#This Row],[backers_count]]</f>
        <v>80.25</v>
      </c>
      <c r="Q3001" s="4" t="str">
        <f>MID(Table1[[#This Row],[Category and Sub-Category]],SEARCH("/", N3001) +1, 20)</f>
        <v>spaces</v>
      </c>
      <c r="R3001" s="4" t="str">
        <f t="shared" si="92"/>
        <v>theater</v>
      </c>
      <c r="S3001" s="14">
        <f>Table1[[#This Row],[Date Ended Conversion]]+Table1[[#This Row],[Date Ended Conversion]]</f>
        <v>85590.166666666657</v>
      </c>
      <c r="T3001" s="14">
        <f t="shared" si="93"/>
        <v>42795.083333333328</v>
      </c>
    </row>
    <row r="3002" spans="1:20" ht="72" hidden="1" x14ac:dyDescent="0.6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>(Table1[[#This Row],[pledged]]/Table1[[#This Row],[goal]])*100</f>
        <v>100</v>
      </c>
      <c r="P3002" s="9">
        <f>Table1[[#This Row],[pledged]]/Table1[[#This Row],[backers_count]]</f>
        <v>62.5</v>
      </c>
      <c r="Q3002" s="4" t="str">
        <f>MID(Table1[[#This Row],[Category and Sub-Category]],SEARCH("/", N3002) +1, 20)</f>
        <v>spaces</v>
      </c>
      <c r="R3002" s="4" t="str">
        <f t="shared" si="92"/>
        <v>theater</v>
      </c>
      <c r="S3002" s="14">
        <f>Table1[[#This Row],[Date Ended Conversion]]+Table1[[#This Row],[Date Ended Conversion]]</f>
        <v>85533.5</v>
      </c>
      <c r="T3002" s="14">
        <f t="shared" si="93"/>
        <v>42766.75</v>
      </c>
    </row>
    <row r="3003" spans="1:20" ht="72" hidden="1" x14ac:dyDescent="0.6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>(Table1[[#This Row],[pledged]]/Table1[[#This Row],[goal]])*100</f>
        <v>318.69988910451895</v>
      </c>
      <c r="P3003" s="9">
        <f>Table1[[#This Row],[pledged]]/Table1[[#This Row],[backers_count]]</f>
        <v>131.37719999999999</v>
      </c>
      <c r="Q3003" s="4" t="str">
        <f>MID(Table1[[#This Row],[Category and Sub-Category]],SEARCH("/", N3003) +1, 20)</f>
        <v>spaces</v>
      </c>
      <c r="R3003" s="4" t="str">
        <f t="shared" si="92"/>
        <v>theater</v>
      </c>
      <c r="S3003" s="14">
        <f>Table1[[#This Row],[Date Ended Conversion]]+Table1[[#This Row],[Date Ended Conversion]]</f>
        <v>85129.791250000009</v>
      </c>
      <c r="T3003" s="14">
        <f t="shared" si="93"/>
        <v>42564.895625000005</v>
      </c>
    </row>
    <row r="3004" spans="1:20" ht="54" hidden="1" x14ac:dyDescent="0.6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>(Table1[[#This Row],[pledged]]/Table1[[#This Row],[goal]])*100</f>
        <v>108.50614285714286</v>
      </c>
      <c r="P3004" s="9">
        <f>Table1[[#This Row],[pledged]]/Table1[[#This Row],[backers_count]]</f>
        <v>73.032980769230775</v>
      </c>
      <c r="Q3004" s="4" t="str">
        <f>MID(Table1[[#This Row],[Category and Sub-Category]],SEARCH("/", N3004) +1, 20)</f>
        <v>spaces</v>
      </c>
      <c r="R3004" s="4" t="str">
        <f t="shared" si="92"/>
        <v>theater</v>
      </c>
      <c r="S3004" s="14">
        <f>Table1[[#This Row],[Date Ended Conversion]]+Table1[[#This Row],[Date Ended Conversion]]</f>
        <v>82539.672500000001</v>
      </c>
      <c r="T3004" s="14">
        <f t="shared" si="93"/>
        <v>41269.83625</v>
      </c>
    </row>
    <row r="3005" spans="1:20" ht="72" hidden="1" x14ac:dyDescent="0.6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>(Table1[[#This Row],[pledged]]/Table1[[#This Row],[goal]])*100</f>
        <v>101.16666666666667</v>
      </c>
      <c r="P3005" s="9">
        <f>Table1[[#This Row],[pledged]]/Table1[[#This Row],[backers_count]]</f>
        <v>178.52941176470588</v>
      </c>
      <c r="Q3005" s="4" t="str">
        <f>MID(Table1[[#This Row],[Category and Sub-Category]],SEARCH("/", N3005) +1, 20)</f>
        <v>spaces</v>
      </c>
      <c r="R3005" s="4" t="str">
        <f t="shared" si="92"/>
        <v>theater</v>
      </c>
      <c r="S3005" s="14">
        <f>Table1[[#This Row],[Date Ended Conversion]]+Table1[[#This Row],[Date Ended Conversion]]</f>
        <v>84860.498611111107</v>
      </c>
      <c r="T3005" s="14">
        <f t="shared" si="93"/>
        <v>42430.249305555553</v>
      </c>
    </row>
    <row r="3006" spans="1:20" ht="72" hidden="1" x14ac:dyDescent="0.6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>(Table1[[#This Row],[pledged]]/Table1[[#This Row],[goal]])*100</f>
        <v>112.815</v>
      </c>
      <c r="P3006" s="9">
        <f>Table1[[#This Row],[pledged]]/Table1[[#This Row],[backers_count]]</f>
        <v>162.90974729241879</v>
      </c>
      <c r="Q3006" s="4" t="str">
        <f>MID(Table1[[#This Row],[Category and Sub-Category]],SEARCH("/", N3006) +1, 20)</f>
        <v>spaces</v>
      </c>
      <c r="R3006" s="4" t="str">
        <f t="shared" si="92"/>
        <v>theater</v>
      </c>
      <c r="S3006" s="14">
        <f>Table1[[#This Row],[Date Ended Conversion]]+Table1[[#This Row],[Date Ended Conversion]]</f>
        <v>83917.845462962956</v>
      </c>
      <c r="T3006" s="14">
        <f t="shared" si="93"/>
        <v>41958.922731481478</v>
      </c>
    </row>
    <row r="3007" spans="1:20" ht="72" hidden="1" x14ac:dyDescent="0.6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>(Table1[[#This Row],[pledged]]/Table1[[#This Row],[goal]])*100</f>
        <v>120.49622641509434</v>
      </c>
      <c r="P3007" s="9">
        <f>Table1[[#This Row],[pledged]]/Table1[[#This Row],[backers_count]]</f>
        <v>108.24237288135593</v>
      </c>
      <c r="Q3007" s="4" t="str">
        <f>MID(Table1[[#This Row],[Category and Sub-Category]],SEARCH("/", N3007) +1, 20)</f>
        <v>spaces</v>
      </c>
      <c r="R3007" s="4" t="str">
        <f t="shared" si="92"/>
        <v>theater</v>
      </c>
      <c r="S3007" s="14">
        <f>Table1[[#This Row],[Date Ended Conversion]]+Table1[[#This Row],[Date Ended Conversion]]</f>
        <v>83837.349652777775</v>
      </c>
      <c r="T3007" s="14">
        <f t="shared" si="93"/>
        <v>41918.674826388888</v>
      </c>
    </row>
    <row r="3008" spans="1:20" ht="54" hidden="1" x14ac:dyDescent="0.6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>(Table1[[#This Row],[pledged]]/Table1[[#This Row],[goal]])*100</f>
        <v>107.74999999999999</v>
      </c>
      <c r="P3008" s="9">
        <f>Table1[[#This Row],[pledged]]/Table1[[#This Row],[backers_count]]</f>
        <v>88.865979381443296</v>
      </c>
      <c r="Q3008" s="4" t="str">
        <f>MID(Table1[[#This Row],[Category and Sub-Category]],SEARCH("/", N3008) +1, 20)</f>
        <v>spaces</v>
      </c>
      <c r="R3008" s="4" t="str">
        <f t="shared" si="92"/>
        <v>theater</v>
      </c>
      <c r="S3008" s="14">
        <f>Table1[[#This Row],[Date Ended Conversion]]+Table1[[#This Row],[Date Ended Conversion]]</f>
        <v>83975.513680555567</v>
      </c>
      <c r="T3008" s="14">
        <f t="shared" si="93"/>
        <v>41987.756840277783</v>
      </c>
    </row>
    <row r="3009" spans="1:20" ht="36" hidden="1" x14ac:dyDescent="0.6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>(Table1[[#This Row],[pledged]]/Table1[[#This Row],[goal]])*100</f>
        <v>180</v>
      </c>
      <c r="P3009" s="9">
        <f>Table1[[#This Row],[pledged]]/Table1[[#This Row],[backers_count]]</f>
        <v>54</v>
      </c>
      <c r="Q3009" s="4" t="str">
        <f>MID(Table1[[#This Row],[Category and Sub-Category]],SEARCH("/", N3009) +1, 20)</f>
        <v>spaces</v>
      </c>
      <c r="R3009" s="4" t="str">
        <f t="shared" si="92"/>
        <v>theater</v>
      </c>
      <c r="S3009" s="14">
        <f>Table1[[#This Row],[Date Ended Conversion]]+Table1[[#This Row],[Date Ended Conversion]]</f>
        <v>84238.432476851856</v>
      </c>
      <c r="T3009" s="14">
        <f t="shared" si="93"/>
        <v>42119.216238425928</v>
      </c>
    </row>
    <row r="3010" spans="1:20" ht="72" hidden="1" x14ac:dyDescent="0.6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>(Table1[[#This Row],[pledged]]/Table1[[#This Row],[goal]])*100</f>
        <v>101.16666666666667</v>
      </c>
      <c r="P3010" s="9">
        <f>Table1[[#This Row],[pledged]]/Table1[[#This Row],[backers_count]]</f>
        <v>116.73076923076923</v>
      </c>
      <c r="Q3010" s="4" t="str">
        <f>MID(Table1[[#This Row],[Category and Sub-Category]],SEARCH("/", N3010) +1, 20)</f>
        <v>spaces</v>
      </c>
      <c r="R3010" s="4" t="str">
        <f t="shared" ref="R3010:R3073" si="94">LEFT(N3010,FIND("/",N3010,1)-1)</f>
        <v>theater</v>
      </c>
      <c r="S3010" s="14">
        <f>Table1[[#This Row],[Date Ended Conversion]]+Table1[[#This Row],[Date Ended Conversion]]</f>
        <v>84780.424050925925</v>
      </c>
      <c r="T3010" s="14">
        <f t="shared" ref="T3010:T3073" si="95">(((I3010/60)/60)/24)+DATE(1970,1,1)</f>
        <v>42390.212025462963</v>
      </c>
    </row>
    <row r="3011" spans="1:20" ht="72" hidden="1" x14ac:dyDescent="0.6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>(Table1[[#This Row],[pledged]]/Table1[[#This Row],[goal]])*100</f>
        <v>119.756</v>
      </c>
      <c r="P3011" s="9">
        <f>Table1[[#This Row],[pledged]]/Table1[[#This Row],[backers_count]]</f>
        <v>233.8984375</v>
      </c>
      <c r="Q3011" s="4" t="str">
        <f>MID(Table1[[#This Row],[Category and Sub-Category]],SEARCH("/", N3011) +1, 20)</f>
        <v>spaces</v>
      </c>
      <c r="R3011" s="4" t="str">
        <f t="shared" si="94"/>
        <v>theater</v>
      </c>
      <c r="S3011" s="14">
        <f>Table1[[#This Row],[Date Ended Conversion]]+Table1[[#This Row],[Date Ended Conversion]]</f>
        <v>83939.223148148158</v>
      </c>
      <c r="T3011" s="14">
        <f t="shared" si="95"/>
        <v>41969.611574074079</v>
      </c>
    </row>
    <row r="3012" spans="1:20" ht="72" hidden="1" x14ac:dyDescent="0.6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>(Table1[[#This Row],[pledged]]/Table1[[#This Row],[goal]])*100</f>
        <v>158</v>
      </c>
      <c r="P3012" s="9">
        <f>Table1[[#This Row],[pledged]]/Table1[[#This Row],[backers_count]]</f>
        <v>158</v>
      </c>
      <c r="Q3012" s="4" t="str">
        <f>MID(Table1[[#This Row],[Category and Sub-Category]],SEARCH("/", N3012) +1, 20)</f>
        <v>spaces</v>
      </c>
      <c r="R3012" s="4" t="str">
        <f t="shared" si="94"/>
        <v>theater</v>
      </c>
      <c r="S3012" s="14">
        <f>Table1[[#This Row],[Date Ended Conversion]]+Table1[[#This Row],[Date Ended Conversion]]</f>
        <v>84113.66479166667</v>
      </c>
      <c r="T3012" s="14">
        <f t="shared" si="95"/>
        <v>42056.832395833335</v>
      </c>
    </row>
    <row r="3013" spans="1:20" ht="72" hidden="1" x14ac:dyDescent="0.6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>(Table1[[#This Row],[pledged]]/Table1[[#This Row],[goal]])*100</f>
        <v>123.66666666666666</v>
      </c>
      <c r="P3013" s="9">
        <f>Table1[[#This Row],[pledged]]/Table1[[#This Row],[backers_count]]</f>
        <v>14.84</v>
      </c>
      <c r="Q3013" s="4" t="str">
        <f>MID(Table1[[#This Row],[Category and Sub-Category]],SEARCH("/", N3013) +1, 20)</f>
        <v>spaces</v>
      </c>
      <c r="R3013" s="4" t="str">
        <f t="shared" si="94"/>
        <v>theater</v>
      </c>
      <c r="S3013" s="14">
        <f>Table1[[#This Row],[Date Ended Conversion]]+Table1[[#This Row],[Date Ended Conversion]]</f>
        <v>84723.915277777778</v>
      </c>
      <c r="T3013" s="14">
        <f t="shared" si="95"/>
        <v>42361.957638888889</v>
      </c>
    </row>
    <row r="3014" spans="1:20" ht="72" hidden="1" x14ac:dyDescent="0.6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>(Table1[[#This Row],[pledged]]/Table1[[#This Row],[goal]])*100</f>
        <v>117.12499999999999</v>
      </c>
      <c r="P3014" s="9">
        <f>Table1[[#This Row],[pledged]]/Table1[[#This Row],[backers_count]]</f>
        <v>85.181818181818187</v>
      </c>
      <c r="Q3014" s="4" t="str">
        <f>MID(Table1[[#This Row],[Category and Sub-Category]],SEARCH("/", N3014) +1, 20)</f>
        <v>spaces</v>
      </c>
      <c r="R3014" s="4" t="str">
        <f t="shared" si="94"/>
        <v>theater</v>
      </c>
      <c r="S3014" s="14">
        <f>Table1[[#This Row],[Date Ended Conversion]]+Table1[[#This Row],[Date Ended Conversion]]</f>
        <v>84091.405787037045</v>
      </c>
      <c r="T3014" s="14">
        <f t="shared" si="95"/>
        <v>42045.702893518523</v>
      </c>
    </row>
    <row r="3015" spans="1:20" ht="72" hidden="1" x14ac:dyDescent="0.6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>(Table1[[#This Row],[pledged]]/Table1[[#This Row],[goal]])*100</f>
        <v>156.96</v>
      </c>
      <c r="P3015" s="9">
        <f>Table1[[#This Row],[pledged]]/Table1[[#This Row],[backers_count]]</f>
        <v>146.69158878504672</v>
      </c>
      <c r="Q3015" s="4" t="str">
        <f>MID(Table1[[#This Row],[Category and Sub-Category]],SEARCH("/", N3015) +1, 20)</f>
        <v>spaces</v>
      </c>
      <c r="R3015" s="4" t="str">
        <f t="shared" si="94"/>
        <v>theater</v>
      </c>
      <c r="S3015" s="14">
        <f>Table1[[#This Row],[Date Ended Conversion]]+Table1[[#This Row],[Date Ended Conversion]]</f>
        <v>84353.672430555554</v>
      </c>
      <c r="T3015" s="14">
        <f t="shared" si="95"/>
        <v>42176.836215277777</v>
      </c>
    </row>
    <row r="3016" spans="1:20" ht="72" hidden="1" x14ac:dyDescent="0.6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>(Table1[[#This Row],[pledged]]/Table1[[#This Row],[goal]])*100</f>
        <v>113.104</v>
      </c>
      <c r="P3016" s="9">
        <f>Table1[[#This Row],[pledged]]/Table1[[#This Row],[backers_count]]</f>
        <v>50.764811490125673</v>
      </c>
      <c r="Q3016" s="4" t="str">
        <f>MID(Table1[[#This Row],[Category and Sub-Category]],SEARCH("/", N3016) +1, 20)</f>
        <v>spaces</v>
      </c>
      <c r="R3016" s="4" t="str">
        <f t="shared" si="94"/>
        <v>theater</v>
      </c>
      <c r="S3016" s="14">
        <f>Table1[[#This Row],[Date Ended Conversion]]+Table1[[#This Row],[Date Ended Conversion]]</f>
        <v>83896.416666666672</v>
      </c>
      <c r="T3016" s="14">
        <f t="shared" si="95"/>
        <v>41948.208333333336</v>
      </c>
    </row>
    <row r="3017" spans="1:20" ht="72" hidden="1" x14ac:dyDescent="0.6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>(Table1[[#This Row],[pledged]]/Table1[[#This Row],[goal]])*100</f>
        <v>103.17647058823529</v>
      </c>
      <c r="P3017" s="9">
        <f>Table1[[#This Row],[pledged]]/Table1[[#This Row],[backers_count]]</f>
        <v>87.7</v>
      </c>
      <c r="Q3017" s="4" t="str">
        <f>MID(Table1[[#This Row],[Category and Sub-Category]],SEARCH("/", N3017) +1, 20)</f>
        <v>spaces</v>
      </c>
      <c r="R3017" s="4" t="str">
        <f t="shared" si="94"/>
        <v>theater</v>
      </c>
      <c r="S3017" s="14">
        <f>Table1[[#This Row],[Date Ended Conversion]]+Table1[[#This Row],[Date Ended Conversion]]</f>
        <v>83602.333333333328</v>
      </c>
      <c r="T3017" s="14">
        <f t="shared" si="95"/>
        <v>41801.166666666664</v>
      </c>
    </row>
    <row r="3018" spans="1:20" ht="72" hidden="1" x14ac:dyDescent="0.6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>(Table1[[#This Row],[pledged]]/Table1[[#This Row],[goal]])*100</f>
        <v>102.61176470588236</v>
      </c>
      <c r="P3018" s="9">
        <f>Table1[[#This Row],[pledged]]/Table1[[#This Row],[backers_count]]</f>
        <v>242.27777777777777</v>
      </c>
      <c r="Q3018" s="4" t="str">
        <f>MID(Table1[[#This Row],[Category and Sub-Category]],SEARCH("/", N3018) +1, 20)</f>
        <v>spaces</v>
      </c>
      <c r="R3018" s="4" t="str">
        <f t="shared" si="94"/>
        <v>theater</v>
      </c>
      <c r="S3018" s="14">
        <f>Table1[[#This Row],[Date Ended Conversion]]+Table1[[#This Row],[Date Ended Conversion]]</f>
        <v>83677.09611111111</v>
      </c>
      <c r="T3018" s="14">
        <f t="shared" si="95"/>
        <v>41838.548055555555</v>
      </c>
    </row>
    <row r="3019" spans="1:20" ht="72" hidden="1" x14ac:dyDescent="0.6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>(Table1[[#This Row],[pledged]]/Table1[[#This Row],[goal]])*100</f>
        <v>105.84090909090908</v>
      </c>
      <c r="P3019" s="9">
        <f>Table1[[#This Row],[pledged]]/Table1[[#This Row],[backers_count]]</f>
        <v>146.44654088050314</v>
      </c>
      <c r="Q3019" s="4" t="str">
        <f>MID(Table1[[#This Row],[Category and Sub-Category]],SEARCH("/", N3019) +1, 20)</f>
        <v>spaces</v>
      </c>
      <c r="R3019" s="4" t="str">
        <f t="shared" si="94"/>
        <v>theater</v>
      </c>
      <c r="S3019" s="14">
        <f>Table1[[#This Row],[Date Ended Conversion]]+Table1[[#This Row],[Date Ended Conversion]]</f>
        <v>83743.700069444443</v>
      </c>
      <c r="T3019" s="14">
        <f t="shared" si="95"/>
        <v>41871.850034722222</v>
      </c>
    </row>
    <row r="3020" spans="1:20" ht="72" hidden="1" x14ac:dyDescent="0.6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>(Table1[[#This Row],[pledged]]/Table1[[#This Row],[goal]])*100</f>
        <v>100.71428571428571</v>
      </c>
      <c r="P3020" s="9">
        <f>Table1[[#This Row],[pledged]]/Table1[[#This Row],[backers_count]]</f>
        <v>103.17073170731707</v>
      </c>
      <c r="Q3020" s="4" t="str">
        <f>MID(Table1[[#This Row],[Category and Sub-Category]],SEARCH("/", N3020) +1, 20)</f>
        <v>spaces</v>
      </c>
      <c r="R3020" s="4" t="str">
        <f t="shared" si="94"/>
        <v>theater</v>
      </c>
      <c r="S3020" s="14">
        <f>Table1[[#This Row],[Date Ended Conversion]]+Table1[[#This Row],[Date Ended Conversion]]</f>
        <v>84411.833333333343</v>
      </c>
      <c r="T3020" s="14">
        <f t="shared" si="95"/>
        <v>42205.916666666672</v>
      </c>
    </row>
    <row r="3021" spans="1:20" ht="72" hidden="1" x14ac:dyDescent="0.6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>(Table1[[#This Row],[pledged]]/Table1[[#This Row],[goal]])*100</f>
        <v>121.23333333333332</v>
      </c>
      <c r="P3021" s="9">
        <f>Table1[[#This Row],[pledged]]/Table1[[#This Row],[backers_count]]</f>
        <v>80.464601769911511</v>
      </c>
      <c r="Q3021" s="4" t="str">
        <f>MID(Table1[[#This Row],[Category and Sub-Category]],SEARCH("/", N3021) +1, 20)</f>
        <v>spaces</v>
      </c>
      <c r="R3021" s="4" t="str">
        <f t="shared" si="94"/>
        <v>theater</v>
      </c>
      <c r="S3021" s="14">
        <f>Table1[[#This Row],[Date Ended Conversion]]+Table1[[#This Row],[Date Ended Conversion]]</f>
        <v>83572.25</v>
      </c>
      <c r="T3021" s="14">
        <f t="shared" si="95"/>
        <v>41786.125</v>
      </c>
    </row>
    <row r="3022" spans="1:20" ht="72" hidden="1" x14ac:dyDescent="0.6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>(Table1[[#This Row],[pledged]]/Table1[[#This Row],[goal]])*100</f>
        <v>100.57142857142858</v>
      </c>
      <c r="P3022" s="9">
        <f>Table1[[#This Row],[pledged]]/Table1[[#This Row],[backers_count]]</f>
        <v>234.66666666666666</v>
      </c>
      <c r="Q3022" s="4" t="str">
        <f>MID(Table1[[#This Row],[Category and Sub-Category]],SEARCH("/", N3022) +1, 20)</f>
        <v>spaces</v>
      </c>
      <c r="R3022" s="4" t="str">
        <f t="shared" si="94"/>
        <v>theater</v>
      </c>
      <c r="S3022" s="14">
        <f>Table1[[#This Row],[Date Ended Conversion]]+Table1[[#This Row],[Date Ended Conversion]]</f>
        <v>84461.692893518513</v>
      </c>
      <c r="T3022" s="14">
        <f t="shared" si="95"/>
        <v>42230.846446759257</v>
      </c>
    </row>
    <row r="3023" spans="1:20" ht="72" hidden="1" x14ac:dyDescent="0.6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>(Table1[[#This Row],[pledged]]/Table1[[#This Row],[goal]])*100</f>
        <v>116.02222222222223</v>
      </c>
      <c r="P3023" s="9">
        <f>Table1[[#This Row],[pledged]]/Table1[[#This Row],[backers_count]]</f>
        <v>50.689320388349515</v>
      </c>
      <c r="Q3023" s="4" t="str">
        <f>MID(Table1[[#This Row],[Category and Sub-Category]],SEARCH("/", N3023) +1, 20)</f>
        <v>spaces</v>
      </c>
      <c r="R3023" s="4" t="str">
        <f t="shared" si="94"/>
        <v>theater</v>
      </c>
      <c r="S3023" s="14">
        <f>Table1[[#This Row],[Date Ended Conversion]]+Table1[[#This Row],[Date Ended Conversion]]</f>
        <v>85392.498611111107</v>
      </c>
      <c r="T3023" s="14">
        <f t="shared" si="95"/>
        <v>42696.249305555553</v>
      </c>
    </row>
    <row r="3024" spans="1:20" ht="72" hidden="1" x14ac:dyDescent="0.6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>(Table1[[#This Row],[pledged]]/Table1[[#This Row],[goal]])*100</f>
        <v>100.88</v>
      </c>
      <c r="P3024" s="9">
        <f>Table1[[#This Row],[pledged]]/Table1[[#This Row],[backers_count]]</f>
        <v>162.70967741935485</v>
      </c>
      <c r="Q3024" s="4" t="str">
        <f>MID(Table1[[#This Row],[Category and Sub-Category]],SEARCH("/", N3024) +1, 20)</f>
        <v>spaces</v>
      </c>
      <c r="R3024" s="4" t="str">
        <f t="shared" si="94"/>
        <v>theater</v>
      </c>
      <c r="S3024" s="14">
        <f>Table1[[#This Row],[Date Ended Conversion]]+Table1[[#This Row],[Date Ended Conversion]]</f>
        <v>85219.90761574074</v>
      </c>
      <c r="T3024" s="14">
        <f t="shared" si="95"/>
        <v>42609.95380787037</v>
      </c>
    </row>
    <row r="3025" spans="1:20" ht="90" hidden="1" x14ac:dyDescent="0.6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>(Table1[[#This Row],[pledged]]/Table1[[#This Row],[goal]])*100</f>
        <v>103</v>
      </c>
      <c r="P3025" s="9">
        <f>Table1[[#This Row],[pledged]]/Table1[[#This Row],[backers_count]]</f>
        <v>120.16666666666667</v>
      </c>
      <c r="Q3025" s="4" t="str">
        <f>MID(Table1[[#This Row],[Category and Sub-Category]],SEARCH("/", N3025) +1, 20)</f>
        <v>spaces</v>
      </c>
      <c r="R3025" s="4" t="str">
        <f t="shared" si="94"/>
        <v>theater</v>
      </c>
      <c r="S3025" s="14">
        <f>Table1[[#This Row],[Date Ended Conversion]]+Table1[[#This Row],[Date Ended Conversion]]</f>
        <v>84333.351527777791</v>
      </c>
      <c r="T3025" s="14">
        <f t="shared" si="95"/>
        <v>42166.675763888896</v>
      </c>
    </row>
    <row r="3026" spans="1:20" ht="72" hidden="1" x14ac:dyDescent="0.6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>(Table1[[#This Row],[pledged]]/Table1[[#This Row],[goal]])*100</f>
        <v>246.42</v>
      </c>
      <c r="P3026" s="9">
        <f>Table1[[#This Row],[pledged]]/Table1[[#This Row],[backers_count]]</f>
        <v>67.697802197802204</v>
      </c>
      <c r="Q3026" s="4" t="str">
        <f>MID(Table1[[#This Row],[Category and Sub-Category]],SEARCH("/", N3026) +1, 20)</f>
        <v>spaces</v>
      </c>
      <c r="R3026" s="4" t="str">
        <f t="shared" si="94"/>
        <v>theater</v>
      </c>
      <c r="S3026" s="14">
        <f>Table1[[#This Row],[Date Ended Conversion]]+Table1[[#This Row],[Date Ended Conversion]]</f>
        <v>82377.987847222219</v>
      </c>
      <c r="T3026" s="14">
        <f t="shared" si="95"/>
        <v>41188.993923611109</v>
      </c>
    </row>
    <row r="3027" spans="1:20" ht="54" hidden="1" x14ac:dyDescent="0.6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>(Table1[[#This Row],[pledged]]/Table1[[#This Row],[goal]])*100</f>
        <v>302.2</v>
      </c>
      <c r="P3027" s="9">
        <f>Table1[[#This Row],[pledged]]/Table1[[#This Row],[backers_count]]</f>
        <v>52.103448275862071</v>
      </c>
      <c r="Q3027" s="4" t="str">
        <f>MID(Table1[[#This Row],[Category and Sub-Category]],SEARCH("/", N3027) +1, 20)</f>
        <v>spaces</v>
      </c>
      <c r="R3027" s="4" t="str">
        <f t="shared" si="94"/>
        <v>theater</v>
      </c>
      <c r="S3027" s="14">
        <f>Table1[[#This Row],[Date Ended Conversion]]+Table1[[#This Row],[Date Ended Conversion]]</f>
        <v>83579.333333333328</v>
      </c>
      <c r="T3027" s="14">
        <f t="shared" si="95"/>
        <v>41789.666666666664</v>
      </c>
    </row>
    <row r="3028" spans="1:20" ht="72" hidden="1" x14ac:dyDescent="0.6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>(Table1[[#This Row],[pledged]]/Table1[[#This Row],[goal]])*100</f>
        <v>143.33333333333334</v>
      </c>
      <c r="P3028" s="9">
        <f>Table1[[#This Row],[pledged]]/Table1[[#This Row],[backers_count]]</f>
        <v>51.6</v>
      </c>
      <c r="Q3028" s="4" t="str">
        <f>MID(Table1[[#This Row],[Category and Sub-Category]],SEARCH("/", N3028) +1, 20)</f>
        <v>spaces</v>
      </c>
      <c r="R3028" s="4" t="str">
        <f t="shared" si="94"/>
        <v>theater</v>
      </c>
      <c r="S3028" s="14">
        <f>Table1[[#This Row],[Date Ended Conversion]]+Table1[[#This Row],[Date Ended Conversion]]</f>
        <v>85594.91879629629</v>
      </c>
      <c r="T3028" s="14">
        <f t="shared" si="95"/>
        <v>42797.459398148145</v>
      </c>
    </row>
    <row r="3029" spans="1:20" ht="54" hidden="1" x14ac:dyDescent="0.6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>(Table1[[#This Row],[pledged]]/Table1[[#This Row],[goal]])*100</f>
        <v>131.44</v>
      </c>
      <c r="P3029" s="9">
        <f>Table1[[#This Row],[pledged]]/Table1[[#This Row],[backers_count]]</f>
        <v>164.3</v>
      </c>
      <c r="Q3029" s="4" t="str">
        <f>MID(Table1[[#This Row],[Category and Sub-Category]],SEARCH("/", N3029) +1, 20)</f>
        <v>spaces</v>
      </c>
      <c r="R3029" s="4" t="str">
        <f t="shared" si="94"/>
        <v>theater</v>
      </c>
      <c r="S3029" s="14">
        <f>Table1[[#This Row],[Date Ended Conversion]]+Table1[[#This Row],[Date Ended Conversion]]</f>
        <v>84167.325254629628</v>
      </c>
      <c r="T3029" s="14">
        <f t="shared" si="95"/>
        <v>42083.662627314814</v>
      </c>
    </row>
    <row r="3030" spans="1:20" ht="54" hidden="1" x14ac:dyDescent="0.6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>(Table1[[#This Row],[pledged]]/Table1[[#This Row],[goal]])*100</f>
        <v>168.01999999999998</v>
      </c>
      <c r="P3030" s="9">
        <f>Table1[[#This Row],[pledged]]/Table1[[#This Row],[backers_count]]</f>
        <v>84.858585858585855</v>
      </c>
      <c r="Q3030" s="4" t="str">
        <f>MID(Table1[[#This Row],[Category and Sub-Category]],SEARCH("/", N3030) +1, 20)</f>
        <v>spaces</v>
      </c>
      <c r="R3030" s="4" t="str">
        <f t="shared" si="94"/>
        <v>theater</v>
      </c>
      <c r="S3030" s="14">
        <f>Table1[[#This Row],[Date Ended Conversion]]+Table1[[#This Row],[Date Ended Conversion]]</f>
        <v>85194.528356481489</v>
      </c>
      <c r="T3030" s="14">
        <f t="shared" si="95"/>
        <v>42597.264178240745</v>
      </c>
    </row>
    <row r="3031" spans="1:20" ht="72" hidden="1" x14ac:dyDescent="0.6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>(Table1[[#This Row],[pledged]]/Table1[[#This Row],[goal]])*100</f>
        <v>109.67666666666666</v>
      </c>
      <c r="P3031" s="9">
        <f>Table1[[#This Row],[pledged]]/Table1[[#This Row],[backers_count]]</f>
        <v>94.548850574712645</v>
      </c>
      <c r="Q3031" s="4" t="str">
        <f>MID(Table1[[#This Row],[Category and Sub-Category]],SEARCH("/", N3031) +1, 20)</f>
        <v>spaces</v>
      </c>
      <c r="R3031" s="4" t="str">
        <f t="shared" si="94"/>
        <v>theater</v>
      </c>
      <c r="S3031" s="14">
        <f>Table1[[#This Row],[Date Ended Conversion]]+Table1[[#This Row],[Date Ended Conversion]]</f>
        <v>83922.381944444438</v>
      </c>
      <c r="T3031" s="14">
        <f t="shared" si="95"/>
        <v>41961.190972222219</v>
      </c>
    </row>
    <row r="3032" spans="1:20" ht="72" hidden="1" x14ac:dyDescent="0.6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>(Table1[[#This Row],[pledged]]/Table1[[#This Row],[goal]])*100</f>
        <v>106.6857142857143</v>
      </c>
      <c r="P3032" s="9">
        <f>Table1[[#This Row],[pledged]]/Table1[[#This Row],[backers_count]]</f>
        <v>45.536585365853661</v>
      </c>
      <c r="Q3032" s="4" t="str">
        <f>MID(Table1[[#This Row],[Category and Sub-Category]],SEARCH("/", N3032) +1, 20)</f>
        <v>spaces</v>
      </c>
      <c r="R3032" s="4" t="str">
        <f t="shared" si="94"/>
        <v>theater</v>
      </c>
      <c r="S3032" s="14">
        <f>Table1[[#This Row],[Date Ended Conversion]]+Table1[[#This Row],[Date Ended Conversion]]</f>
        <v>84527.494699074072</v>
      </c>
      <c r="T3032" s="14">
        <f t="shared" si="95"/>
        <v>42263.747349537036</v>
      </c>
    </row>
    <row r="3033" spans="1:20" ht="90" hidden="1" x14ac:dyDescent="0.6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>(Table1[[#This Row],[pledged]]/Table1[[#This Row],[goal]])*100</f>
        <v>100</v>
      </c>
      <c r="P3033" s="9">
        <f>Table1[[#This Row],[pledged]]/Table1[[#This Row],[backers_count]]</f>
        <v>51.724137931034484</v>
      </c>
      <c r="Q3033" s="4" t="str">
        <f>MID(Table1[[#This Row],[Category and Sub-Category]],SEARCH("/", N3033) +1, 20)</f>
        <v>spaces</v>
      </c>
      <c r="R3033" s="4" t="str">
        <f t="shared" si="94"/>
        <v>theater</v>
      </c>
      <c r="S3033" s="14">
        <f>Table1[[#This Row],[Date Ended Conversion]]+Table1[[#This Row],[Date Ended Conversion]]</f>
        <v>85315.764976851846</v>
      </c>
      <c r="T3033" s="14">
        <f t="shared" si="95"/>
        <v>42657.882488425923</v>
      </c>
    </row>
    <row r="3034" spans="1:20" ht="72" hidden="1" x14ac:dyDescent="0.6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>(Table1[[#This Row],[pledged]]/Table1[[#This Row],[goal]])*100</f>
        <v>127.2</v>
      </c>
      <c r="P3034" s="9">
        <f>Table1[[#This Row],[pledged]]/Table1[[#This Row],[backers_count]]</f>
        <v>50.88</v>
      </c>
      <c r="Q3034" s="4" t="str">
        <f>MID(Table1[[#This Row],[Category and Sub-Category]],SEARCH("/", N3034) +1, 20)</f>
        <v>spaces</v>
      </c>
      <c r="R3034" s="4" t="str">
        <f t="shared" si="94"/>
        <v>theater</v>
      </c>
      <c r="S3034" s="14">
        <f>Table1[[#This Row],[Date Ended Conversion]]+Table1[[#This Row],[Date Ended Conversion]]</f>
        <v>84516.089328703703</v>
      </c>
      <c r="T3034" s="14">
        <f t="shared" si="95"/>
        <v>42258.044664351852</v>
      </c>
    </row>
    <row r="3035" spans="1:20" ht="72" hidden="1" x14ac:dyDescent="0.6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>(Table1[[#This Row],[pledged]]/Table1[[#This Row],[goal]])*100</f>
        <v>146.53333333333333</v>
      </c>
      <c r="P3035" s="9">
        <f>Table1[[#This Row],[pledged]]/Table1[[#This Row],[backers_count]]</f>
        <v>191.13043478260869</v>
      </c>
      <c r="Q3035" s="4" t="str">
        <f>MID(Table1[[#This Row],[Category and Sub-Category]],SEARCH("/", N3035) +1, 20)</f>
        <v>spaces</v>
      </c>
      <c r="R3035" s="4" t="str">
        <f t="shared" si="94"/>
        <v>theater</v>
      </c>
      <c r="S3035" s="14">
        <f>Table1[[#This Row],[Date Ended Conversion]]+Table1[[#This Row],[Date Ended Conversion]]</f>
        <v>85200.220486111109</v>
      </c>
      <c r="T3035" s="14">
        <f t="shared" si="95"/>
        <v>42600.110243055555</v>
      </c>
    </row>
    <row r="3036" spans="1:20" ht="108" hidden="1" x14ac:dyDescent="0.6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>(Table1[[#This Row],[pledged]]/Table1[[#This Row],[goal]])*100</f>
        <v>112.53599999999999</v>
      </c>
      <c r="P3036" s="9">
        <f>Table1[[#This Row],[pledged]]/Table1[[#This Row],[backers_count]]</f>
        <v>89.314285714285717</v>
      </c>
      <c r="Q3036" s="4" t="str">
        <f>MID(Table1[[#This Row],[Category and Sub-Category]],SEARCH("/", N3036) +1, 20)</f>
        <v>spaces</v>
      </c>
      <c r="R3036" s="4" t="str">
        <f t="shared" si="94"/>
        <v>theater</v>
      </c>
      <c r="S3036" s="14">
        <f>Table1[[#This Row],[Date Ended Conversion]]+Table1[[#This Row],[Date Ended Conversion]]</f>
        <v>85350.33194444445</v>
      </c>
      <c r="T3036" s="14">
        <f t="shared" si="95"/>
        <v>42675.165972222225</v>
      </c>
    </row>
    <row r="3037" spans="1:20" ht="54" hidden="1" x14ac:dyDescent="0.6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>(Table1[[#This Row],[pledged]]/Table1[[#This Row],[goal]])*100</f>
        <v>108.78684000000001</v>
      </c>
      <c r="P3037" s="9">
        <f>Table1[[#This Row],[pledged]]/Table1[[#This Row],[backers_count]]</f>
        <v>88.588631921824103</v>
      </c>
      <c r="Q3037" s="4" t="str">
        <f>MID(Table1[[#This Row],[Category and Sub-Category]],SEARCH("/", N3037) +1, 20)</f>
        <v>spaces</v>
      </c>
      <c r="R3037" s="4" t="str">
        <f t="shared" si="94"/>
        <v>theater</v>
      </c>
      <c r="S3037" s="14">
        <f>Table1[[#This Row],[Date Ended Conversion]]+Table1[[#This Row],[Date Ended Conversion]]</f>
        <v>82797.120578703703</v>
      </c>
      <c r="T3037" s="14">
        <f t="shared" si="95"/>
        <v>41398.560289351852</v>
      </c>
    </row>
    <row r="3038" spans="1:20" ht="72" hidden="1" x14ac:dyDescent="0.6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>(Table1[[#This Row],[pledged]]/Table1[[#This Row],[goal]])*100</f>
        <v>126.732</v>
      </c>
      <c r="P3038" s="9">
        <f>Table1[[#This Row],[pledged]]/Table1[[#This Row],[backers_count]]</f>
        <v>96.300911854103347</v>
      </c>
      <c r="Q3038" s="4" t="str">
        <f>MID(Table1[[#This Row],[Category and Sub-Category]],SEARCH("/", N3038) +1, 20)</f>
        <v>spaces</v>
      </c>
      <c r="R3038" s="4" t="str">
        <f t="shared" si="94"/>
        <v>theater</v>
      </c>
      <c r="S3038" s="14">
        <f>Table1[[#This Row],[Date Ended Conversion]]+Table1[[#This Row],[Date Ended Conversion]]</f>
        <v>83004.998611111107</v>
      </c>
      <c r="T3038" s="14">
        <f t="shared" si="95"/>
        <v>41502.499305555553</v>
      </c>
    </row>
    <row r="3039" spans="1:20" ht="90" hidden="1" x14ac:dyDescent="0.6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>(Table1[[#This Row],[pledged]]/Table1[[#This Row],[goal]])*100</f>
        <v>213.20000000000002</v>
      </c>
      <c r="P3039" s="9">
        <f>Table1[[#This Row],[pledged]]/Table1[[#This Row],[backers_count]]</f>
        <v>33.3125</v>
      </c>
      <c r="Q3039" s="4" t="str">
        <f>MID(Table1[[#This Row],[Category and Sub-Category]],SEARCH("/", N3039) +1, 20)</f>
        <v>spaces</v>
      </c>
      <c r="R3039" s="4" t="str">
        <f t="shared" si="94"/>
        <v>theater</v>
      </c>
      <c r="S3039" s="14">
        <f>Table1[[#This Row],[Date Ended Conversion]]+Table1[[#This Row],[Date Ended Conversion]]</f>
        <v>80906.415277777778</v>
      </c>
      <c r="T3039" s="14">
        <f t="shared" si="95"/>
        <v>40453.207638888889</v>
      </c>
    </row>
    <row r="3040" spans="1:20" ht="72" hidden="1" x14ac:dyDescent="0.6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>(Table1[[#This Row],[pledged]]/Table1[[#This Row],[goal]])*100</f>
        <v>100.49999999999999</v>
      </c>
      <c r="P3040" s="9">
        <f>Table1[[#This Row],[pledged]]/Table1[[#This Row],[backers_count]]</f>
        <v>37.222222222222221</v>
      </c>
      <c r="Q3040" s="4" t="str">
        <f>MID(Table1[[#This Row],[Category and Sub-Category]],SEARCH("/", N3040) +1, 20)</f>
        <v>spaces</v>
      </c>
      <c r="R3040" s="4" t="str">
        <f t="shared" si="94"/>
        <v>theater</v>
      </c>
      <c r="S3040" s="14">
        <f>Table1[[#This Row],[Date Ended Conversion]]+Table1[[#This Row],[Date Ended Conversion]]</f>
        <v>84866.504560185189</v>
      </c>
      <c r="T3040" s="14">
        <f t="shared" si="95"/>
        <v>42433.252280092594</v>
      </c>
    </row>
    <row r="3041" spans="1:20" ht="72" hidden="1" x14ac:dyDescent="0.6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>(Table1[[#This Row],[pledged]]/Table1[[#This Row],[goal]])*100</f>
        <v>108.71389999999998</v>
      </c>
      <c r="P3041" s="9">
        <f>Table1[[#This Row],[pledged]]/Table1[[#This Row],[backers_count]]</f>
        <v>92.130423728813554</v>
      </c>
      <c r="Q3041" s="4" t="str">
        <f>MID(Table1[[#This Row],[Category and Sub-Category]],SEARCH("/", N3041) +1, 20)</f>
        <v>spaces</v>
      </c>
      <c r="R3041" s="4" t="str">
        <f t="shared" si="94"/>
        <v>theater</v>
      </c>
      <c r="S3041" s="14">
        <f>Table1[[#This Row],[Date Ended Conversion]]+Table1[[#This Row],[Date Ended Conversion]]</f>
        <v>83274.665277777778</v>
      </c>
      <c r="T3041" s="14">
        <f t="shared" si="95"/>
        <v>41637.332638888889</v>
      </c>
    </row>
    <row r="3042" spans="1:20" ht="54" hidden="1" x14ac:dyDescent="0.6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>(Table1[[#This Row],[pledged]]/Table1[[#This Row],[goal]])*100</f>
        <v>107.5</v>
      </c>
      <c r="P3042" s="9">
        <f>Table1[[#This Row],[pledged]]/Table1[[#This Row],[backers_count]]</f>
        <v>76.785714285714292</v>
      </c>
      <c r="Q3042" s="4" t="str">
        <f>MID(Table1[[#This Row],[Category and Sub-Category]],SEARCH("/", N3042) +1, 20)</f>
        <v>spaces</v>
      </c>
      <c r="R3042" s="4" t="str">
        <f t="shared" si="94"/>
        <v>theater</v>
      </c>
      <c r="S3042" s="14">
        <f>Table1[[#This Row],[Date Ended Conversion]]+Table1[[#This Row],[Date Ended Conversion]]</f>
        <v>84363.916666666657</v>
      </c>
      <c r="T3042" s="14">
        <f t="shared" si="95"/>
        <v>42181.958333333328</v>
      </c>
    </row>
    <row r="3043" spans="1:20" ht="54" hidden="1" x14ac:dyDescent="0.6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>(Table1[[#This Row],[pledged]]/Table1[[#This Row],[goal]])*100</f>
        <v>110.48192771084338</v>
      </c>
      <c r="P3043" s="9">
        <f>Table1[[#This Row],[pledged]]/Table1[[#This Row],[backers_count]]</f>
        <v>96.526315789473685</v>
      </c>
      <c r="Q3043" s="4" t="str">
        <f>MID(Table1[[#This Row],[Category and Sub-Category]],SEARCH("/", N3043) +1, 20)</f>
        <v>spaces</v>
      </c>
      <c r="R3043" s="4" t="str">
        <f t="shared" si="94"/>
        <v>theater</v>
      </c>
      <c r="S3043" s="14">
        <f>Table1[[#This Row],[Date Ended Conversion]]+Table1[[#This Row],[Date Ended Conversion]]</f>
        <v>84779.737222222233</v>
      </c>
      <c r="T3043" s="14">
        <f t="shared" si="95"/>
        <v>42389.868611111116</v>
      </c>
    </row>
    <row r="3044" spans="1:20" ht="72" hidden="1" x14ac:dyDescent="0.6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>(Table1[[#This Row],[pledged]]/Table1[[#This Row],[goal]])*100</f>
        <v>128</v>
      </c>
      <c r="P3044" s="9">
        <f>Table1[[#This Row],[pledged]]/Table1[[#This Row],[backers_count]]</f>
        <v>51.891891891891895</v>
      </c>
      <c r="Q3044" s="4" t="str">
        <f>MID(Table1[[#This Row],[Category and Sub-Category]],SEARCH("/", N3044) +1, 20)</f>
        <v>spaces</v>
      </c>
      <c r="R3044" s="4" t="str">
        <f t="shared" si="94"/>
        <v>theater</v>
      </c>
      <c r="S3044" s="14">
        <f>Table1[[#This Row],[Date Ended Conversion]]+Table1[[#This Row],[Date Ended Conversion]]</f>
        <v>84567.37608796297</v>
      </c>
      <c r="T3044" s="14">
        <f t="shared" si="95"/>
        <v>42283.688043981485</v>
      </c>
    </row>
    <row r="3045" spans="1:20" ht="72" hidden="1" x14ac:dyDescent="0.6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>(Table1[[#This Row],[pledged]]/Table1[[#This Row],[goal]])*100</f>
        <v>110.00666666666667</v>
      </c>
      <c r="P3045" s="9">
        <f>Table1[[#This Row],[pledged]]/Table1[[#This Row],[backers_count]]</f>
        <v>128.9140625</v>
      </c>
      <c r="Q3045" s="4" t="str">
        <f>MID(Table1[[#This Row],[Category and Sub-Category]],SEARCH("/", N3045) +1, 20)</f>
        <v>spaces</v>
      </c>
      <c r="R3045" s="4" t="str">
        <f t="shared" si="94"/>
        <v>theater</v>
      </c>
      <c r="S3045" s="14">
        <f>Table1[[#This Row],[Date Ended Conversion]]+Table1[[#This Row],[Date Ended Conversion]]</f>
        <v>84220.236111111109</v>
      </c>
      <c r="T3045" s="14">
        <f t="shared" si="95"/>
        <v>42110.118055555555</v>
      </c>
    </row>
    <row r="3046" spans="1:20" ht="72" hidden="1" x14ac:dyDescent="0.6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>(Table1[[#This Row],[pledged]]/Table1[[#This Row],[goal]])*100</f>
        <v>109.34166666666667</v>
      </c>
      <c r="P3046" s="9">
        <f>Table1[[#This Row],[pledged]]/Table1[[#This Row],[backers_count]]</f>
        <v>84.108974358974365</v>
      </c>
      <c r="Q3046" s="4" t="str">
        <f>MID(Table1[[#This Row],[Category and Sub-Category]],SEARCH("/", N3046) +1, 20)</f>
        <v>spaces</v>
      </c>
      <c r="R3046" s="4" t="str">
        <f t="shared" si="94"/>
        <v>theater</v>
      </c>
      <c r="S3046" s="14">
        <f>Table1[[#This Row],[Date Ended Conversion]]+Table1[[#This Row],[Date Ended Conversion]]</f>
        <v>84805.453657407401</v>
      </c>
      <c r="T3046" s="14">
        <f t="shared" si="95"/>
        <v>42402.7268287037</v>
      </c>
    </row>
    <row r="3047" spans="1:20" ht="72" hidden="1" x14ac:dyDescent="0.6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>(Table1[[#This Row],[pledged]]/Table1[[#This Row],[goal]])*100</f>
        <v>132.70650000000001</v>
      </c>
      <c r="P3047" s="9">
        <f>Table1[[#This Row],[pledged]]/Table1[[#This Row],[backers_count]]</f>
        <v>82.941562500000003</v>
      </c>
      <c r="Q3047" s="4" t="str">
        <f>MID(Table1[[#This Row],[Category and Sub-Category]],SEARCH("/", N3047) +1, 20)</f>
        <v>spaces</v>
      </c>
      <c r="R3047" s="4" t="str">
        <f t="shared" si="94"/>
        <v>theater</v>
      </c>
      <c r="S3047" s="14">
        <f>Table1[[#This Row],[Date Ended Conversion]]+Table1[[#This Row],[Date Ended Conversion]]</f>
        <v>83746.311458333337</v>
      </c>
      <c r="T3047" s="14">
        <f t="shared" si="95"/>
        <v>41873.155729166669</v>
      </c>
    </row>
    <row r="3048" spans="1:20" ht="90" hidden="1" x14ac:dyDescent="0.6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>(Table1[[#This Row],[pledged]]/Table1[[#This Row],[goal]])*100</f>
        <v>190.84810126582278</v>
      </c>
      <c r="P3048" s="9">
        <f>Table1[[#This Row],[pledged]]/Table1[[#This Row],[backers_count]]</f>
        <v>259.94827586206895</v>
      </c>
      <c r="Q3048" s="4" t="str">
        <f>MID(Table1[[#This Row],[Category and Sub-Category]],SEARCH("/", N3048) +1, 20)</f>
        <v>spaces</v>
      </c>
      <c r="R3048" s="4" t="str">
        <f t="shared" si="94"/>
        <v>theater</v>
      </c>
      <c r="S3048" s="14">
        <f>Table1[[#This Row],[Date Ended Conversion]]+Table1[[#This Row],[Date Ended Conversion]]</f>
        <v>83784.405555555553</v>
      </c>
      <c r="T3048" s="14">
        <f t="shared" si="95"/>
        <v>41892.202777777777</v>
      </c>
    </row>
    <row r="3049" spans="1:20" ht="54" hidden="1" x14ac:dyDescent="0.6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>(Table1[[#This Row],[pledged]]/Table1[[#This Row],[goal]])*100</f>
        <v>149</v>
      </c>
      <c r="P3049" s="9">
        <f>Table1[[#This Row],[pledged]]/Table1[[#This Row],[backers_count]]</f>
        <v>37.25</v>
      </c>
      <c r="Q3049" s="4" t="str">
        <f>MID(Table1[[#This Row],[Category and Sub-Category]],SEARCH("/", N3049) +1, 20)</f>
        <v>spaces</v>
      </c>
      <c r="R3049" s="4" t="str">
        <f t="shared" si="94"/>
        <v>theater</v>
      </c>
      <c r="S3049" s="14">
        <f>Table1[[#This Row],[Date Ended Conversion]]+Table1[[#This Row],[Date Ended Conversion]]</f>
        <v>84975.10555555555</v>
      </c>
      <c r="T3049" s="14">
        <f t="shared" si="95"/>
        <v>42487.552777777775</v>
      </c>
    </row>
    <row r="3050" spans="1:20" ht="72" hidden="1" x14ac:dyDescent="0.6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>(Table1[[#This Row],[pledged]]/Table1[[#This Row],[goal]])*100</f>
        <v>166.4</v>
      </c>
      <c r="P3050" s="9">
        <f>Table1[[#This Row],[pledged]]/Table1[[#This Row],[backers_count]]</f>
        <v>177.02127659574469</v>
      </c>
      <c r="Q3050" s="4" t="str">
        <f>MID(Table1[[#This Row],[Category and Sub-Category]],SEARCH("/", N3050) +1, 20)</f>
        <v>spaces</v>
      </c>
      <c r="R3050" s="4" t="str">
        <f t="shared" si="94"/>
        <v>theater</v>
      </c>
      <c r="S3050" s="14">
        <f>Table1[[#This Row],[Date Ended Conversion]]+Table1[[#This Row],[Date Ended Conversion]]</f>
        <v>84009.780555555553</v>
      </c>
      <c r="T3050" s="14">
        <f t="shared" si="95"/>
        <v>42004.890277777777</v>
      </c>
    </row>
    <row r="3051" spans="1:20" ht="72" hidden="1" x14ac:dyDescent="0.6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>(Table1[[#This Row],[pledged]]/Table1[[#This Row],[goal]])*100</f>
        <v>106.66666666666667</v>
      </c>
      <c r="P3051" s="9">
        <f>Table1[[#This Row],[pledged]]/Table1[[#This Row],[backers_count]]</f>
        <v>74.074074074074076</v>
      </c>
      <c r="Q3051" s="4" t="str">
        <f>MID(Table1[[#This Row],[Category and Sub-Category]],SEARCH("/", N3051) +1, 20)</f>
        <v>spaces</v>
      </c>
      <c r="R3051" s="4" t="str">
        <f t="shared" si="94"/>
        <v>theater</v>
      </c>
      <c r="S3051" s="14">
        <f>Table1[[#This Row],[Date Ended Conversion]]+Table1[[#This Row],[Date Ended Conversion]]</f>
        <v>84338.029050925921</v>
      </c>
      <c r="T3051" s="14">
        <f t="shared" si="95"/>
        <v>42169.014525462961</v>
      </c>
    </row>
    <row r="3052" spans="1:20" ht="36" hidden="1" x14ac:dyDescent="0.6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>(Table1[[#This Row],[pledged]]/Table1[[#This Row],[goal]])*100</f>
        <v>106</v>
      </c>
      <c r="P3052" s="9">
        <f>Table1[[#This Row],[pledged]]/Table1[[#This Row],[backers_count]]</f>
        <v>70.666666666666671</v>
      </c>
      <c r="Q3052" s="4" t="str">
        <f>MID(Table1[[#This Row],[Category and Sub-Category]],SEARCH("/", N3052) +1, 20)</f>
        <v>spaces</v>
      </c>
      <c r="R3052" s="4" t="str">
        <f t="shared" si="94"/>
        <v>theater</v>
      </c>
      <c r="S3052" s="14">
        <f>Table1[[#This Row],[Date Ended Conversion]]+Table1[[#This Row],[Date Ended Conversion]]</f>
        <v>84990.337037037039</v>
      </c>
      <c r="T3052" s="14">
        <f t="shared" si="95"/>
        <v>42495.16851851852</v>
      </c>
    </row>
    <row r="3053" spans="1:20" ht="72" hidden="1" x14ac:dyDescent="0.6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>(Table1[[#This Row],[pledged]]/Table1[[#This Row],[goal]])*100</f>
        <v>23.62857142857143</v>
      </c>
      <c r="P3053" s="9">
        <f>Table1[[#This Row],[pledged]]/Table1[[#This Row],[backers_count]]</f>
        <v>23.62857142857143</v>
      </c>
      <c r="Q3053" s="4" t="str">
        <f>MID(Table1[[#This Row],[Category and Sub-Category]],SEARCH("/", N3053) +1, 20)</f>
        <v>spaces</v>
      </c>
      <c r="R3053" s="4" t="str">
        <f t="shared" si="94"/>
        <v>theater</v>
      </c>
      <c r="S3053" s="14">
        <f>Table1[[#This Row],[Date Ended Conversion]]+Table1[[#This Row],[Date Ended Conversion]]</f>
        <v>85548.832060185174</v>
      </c>
      <c r="T3053" s="14">
        <f t="shared" si="95"/>
        <v>42774.416030092587</v>
      </c>
    </row>
    <row r="3054" spans="1:20" ht="54" hidden="1" x14ac:dyDescent="0.6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>(Table1[[#This Row],[pledged]]/Table1[[#This Row],[goal]])*100</f>
        <v>0.15</v>
      </c>
      <c r="P3054" s="9">
        <f>Table1[[#This Row],[pledged]]/Table1[[#This Row],[backers_count]]</f>
        <v>37.5</v>
      </c>
      <c r="Q3054" s="4" t="str">
        <f>MID(Table1[[#This Row],[Category and Sub-Category]],SEARCH("/", N3054) +1, 20)</f>
        <v>spaces</v>
      </c>
      <c r="R3054" s="4" t="str">
        <f t="shared" si="94"/>
        <v>theater</v>
      </c>
      <c r="S3054" s="14">
        <f>Table1[[#This Row],[Date Ended Conversion]]+Table1[[#This Row],[Date Ended Conversion]]</f>
        <v>84305.33194444445</v>
      </c>
      <c r="T3054" s="14">
        <f t="shared" si="95"/>
        <v>42152.665972222225</v>
      </c>
    </row>
    <row r="3055" spans="1:20" ht="72" hidden="1" x14ac:dyDescent="0.6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>(Table1[[#This Row],[pledged]]/Table1[[#This Row],[goal]])*100</f>
        <v>0.4</v>
      </c>
      <c r="P3055" s="9">
        <f>Table1[[#This Row],[pledged]]/Table1[[#This Row],[backers_count]]</f>
        <v>13.333333333333334</v>
      </c>
      <c r="Q3055" s="4" t="str">
        <f>MID(Table1[[#This Row],[Category and Sub-Category]],SEARCH("/", N3055) +1, 20)</f>
        <v>spaces</v>
      </c>
      <c r="R3055" s="4" t="str">
        <f t="shared" si="94"/>
        <v>theater</v>
      </c>
      <c r="S3055" s="14">
        <f>Table1[[#This Row],[Date Ended Conversion]]+Table1[[#This Row],[Date Ended Conversion]]</f>
        <v>83828.33194444445</v>
      </c>
      <c r="T3055" s="14">
        <f t="shared" si="95"/>
        <v>41914.165972222225</v>
      </c>
    </row>
    <row r="3056" spans="1:20" ht="72" hidden="1" x14ac:dyDescent="0.6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>(Table1[[#This Row],[pledged]]/Table1[[#This Row],[goal]])*100</f>
        <v>0</v>
      </c>
      <c r="P3056" s="9" t="e">
        <f>Table1[[#This Row],[pledged]]/Table1[[#This Row],[backers_count]]</f>
        <v>#DIV/0!</v>
      </c>
      <c r="Q3056" s="4" t="str">
        <f>MID(Table1[[#This Row],[Category and Sub-Category]],SEARCH("/", N3056) +1, 20)</f>
        <v>spaces</v>
      </c>
      <c r="R3056" s="4" t="str">
        <f t="shared" si="94"/>
        <v>theater</v>
      </c>
      <c r="S3056" s="14">
        <f>Table1[[#This Row],[Date Ended Conversion]]+Table1[[#This Row],[Date Ended Conversion]]</f>
        <v>84130.088888888888</v>
      </c>
      <c r="T3056" s="14">
        <f t="shared" si="95"/>
        <v>42065.044444444444</v>
      </c>
    </row>
    <row r="3057" spans="1:20" ht="72" hidden="1" x14ac:dyDescent="0.6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>(Table1[[#This Row],[pledged]]/Table1[[#This Row],[goal]])*100</f>
        <v>5.0000000000000001E-3</v>
      </c>
      <c r="P3057" s="9">
        <f>Table1[[#This Row],[pledged]]/Table1[[#This Row],[backers_count]]</f>
        <v>1</v>
      </c>
      <c r="Q3057" s="4" t="str">
        <f>MID(Table1[[#This Row],[Category and Sub-Category]],SEARCH("/", N3057) +1, 20)</f>
        <v>spaces</v>
      </c>
      <c r="R3057" s="4" t="str">
        <f t="shared" si="94"/>
        <v>theater</v>
      </c>
      <c r="S3057" s="14">
        <f>Table1[[#This Row],[Date Ended Conversion]]+Table1[[#This Row],[Date Ended Conversion]]</f>
        <v>84027.91643518518</v>
      </c>
      <c r="T3057" s="14">
        <f t="shared" si="95"/>
        <v>42013.95821759259</v>
      </c>
    </row>
    <row r="3058" spans="1:20" ht="72" hidden="1" x14ac:dyDescent="0.6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>(Table1[[#This Row],[pledged]]/Table1[[#This Row],[goal]])*100</f>
        <v>0</v>
      </c>
      <c r="P3058" s="9" t="e">
        <f>Table1[[#This Row],[pledged]]/Table1[[#This Row],[backers_count]]</f>
        <v>#DIV/0!</v>
      </c>
      <c r="Q3058" s="4" t="str">
        <f>MID(Table1[[#This Row],[Category and Sub-Category]],SEARCH("/", N3058) +1, 20)</f>
        <v>spaces</v>
      </c>
      <c r="R3058" s="4" t="str">
        <f t="shared" si="94"/>
        <v>theater</v>
      </c>
      <c r="S3058" s="14">
        <f>Table1[[#This Row],[Date Ended Conversion]]+Table1[[#This Row],[Date Ended Conversion]]</f>
        <v>83823.272777777776</v>
      </c>
      <c r="T3058" s="14">
        <f t="shared" si="95"/>
        <v>41911.636388888888</v>
      </c>
    </row>
    <row r="3059" spans="1:20" ht="72" hidden="1" x14ac:dyDescent="0.6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>(Table1[[#This Row],[pledged]]/Table1[[#This Row],[goal]])*100</f>
        <v>0</v>
      </c>
      <c r="P3059" s="9" t="e">
        <f>Table1[[#This Row],[pledged]]/Table1[[#This Row],[backers_count]]</f>
        <v>#DIV/0!</v>
      </c>
      <c r="Q3059" s="4" t="str">
        <f>MID(Table1[[#This Row],[Category and Sub-Category]],SEARCH("/", N3059) +1, 20)</f>
        <v>spaces</v>
      </c>
      <c r="R3059" s="4" t="str">
        <f t="shared" si="94"/>
        <v>theater</v>
      </c>
      <c r="S3059" s="14">
        <f>Table1[[#This Row],[Date Ended Conversion]]+Table1[[#This Row],[Date Ended Conversion]]</f>
        <v>84927.217847222229</v>
      </c>
      <c r="T3059" s="14">
        <f t="shared" si="95"/>
        <v>42463.608923611115</v>
      </c>
    </row>
    <row r="3060" spans="1:20" ht="72" hidden="1" x14ac:dyDescent="0.6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>(Table1[[#This Row],[pledged]]/Table1[[#This Row],[goal]])*100</f>
        <v>1.6666666666666666E-2</v>
      </c>
      <c r="P3060" s="9">
        <f>Table1[[#This Row],[pledged]]/Table1[[#This Row],[backers_count]]</f>
        <v>1</v>
      </c>
      <c r="Q3060" s="4" t="str">
        <f>MID(Table1[[#This Row],[Category and Sub-Category]],SEARCH("/", N3060) +1, 20)</f>
        <v>spaces</v>
      </c>
      <c r="R3060" s="4" t="str">
        <f t="shared" si="94"/>
        <v>theater</v>
      </c>
      <c r="S3060" s="14">
        <f>Table1[[#This Row],[Date Ended Conversion]]+Table1[[#This Row],[Date Ended Conversion]]</f>
        <v>85020.748611111107</v>
      </c>
      <c r="T3060" s="14">
        <f t="shared" si="95"/>
        <v>42510.374305555553</v>
      </c>
    </row>
    <row r="3061" spans="1:20" ht="72" hidden="1" x14ac:dyDescent="0.6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>(Table1[[#This Row],[pledged]]/Table1[[#This Row],[goal]])*100</f>
        <v>3.0066666666666664</v>
      </c>
      <c r="P3061" s="9">
        <f>Table1[[#This Row],[pledged]]/Table1[[#This Row],[backers_count]]</f>
        <v>41</v>
      </c>
      <c r="Q3061" s="4" t="str">
        <f>MID(Table1[[#This Row],[Category and Sub-Category]],SEARCH("/", N3061) +1, 20)</f>
        <v>spaces</v>
      </c>
      <c r="R3061" s="4" t="str">
        <f t="shared" si="94"/>
        <v>theater</v>
      </c>
      <c r="S3061" s="14">
        <f>Table1[[#This Row],[Date Ended Conversion]]+Table1[[#This Row],[Date Ended Conversion]]</f>
        <v>83719.871435185181</v>
      </c>
      <c r="T3061" s="14">
        <f t="shared" si="95"/>
        <v>41859.935717592591</v>
      </c>
    </row>
    <row r="3062" spans="1:20" ht="54" hidden="1" x14ac:dyDescent="0.6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>(Table1[[#This Row],[pledged]]/Table1[[#This Row],[goal]])*100</f>
        <v>0.15227272727272728</v>
      </c>
      <c r="P3062" s="9">
        <f>Table1[[#This Row],[pledged]]/Table1[[#This Row],[backers_count]]</f>
        <v>55.833333333333336</v>
      </c>
      <c r="Q3062" s="4" t="str">
        <f>MID(Table1[[#This Row],[Category and Sub-Category]],SEARCH("/", N3062) +1, 20)</f>
        <v>spaces</v>
      </c>
      <c r="R3062" s="4" t="str">
        <f t="shared" si="94"/>
        <v>theater</v>
      </c>
      <c r="S3062" s="14">
        <f>Table1[[#This Row],[Date Ended Conversion]]+Table1[[#This Row],[Date Ended Conversion]]</f>
        <v>84550.549398148141</v>
      </c>
      <c r="T3062" s="14">
        <f t="shared" si="95"/>
        <v>42275.274699074071</v>
      </c>
    </row>
    <row r="3063" spans="1:20" ht="18" hidden="1" x14ac:dyDescent="0.6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>(Table1[[#This Row],[pledged]]/Table1[[#This Row],[goal]])*100</f>
        <v>0</v>
      </c>
      <c r="P3063" s="9" t="e">
        <f>Table1[[#This Row],[pledged]]/Table1[[#This Row],[backers_count]]</f>
        <v>#DIV/0!</v>
      </c>
      <c r="Q3063" s="4" t="str">
        <f>MID(Table1[[#This Row],[Category and Sub-Category]],SEARCH("/", N3063) +1, 20)</f>
        <v>spaces</v>
      </c>
      <c r="R3063" s="4" t="str">
        <f t="shared" si="94"/>
        <v>theater</v>
      </c>
      <c r="S3063" s="14">
        <f>Table1[[#This Row],[Date Ended Conversion]]+Table1[[#This Row],[Date Ended Conversion]]</f>
        <v>83729.568240740744</v>
      </c>
      <c r="T3063" s="14">
        <f t="shared" si="95"/>
        <v>41864.784120370372</v>
      </c>
    </row>
    <row r="3064" spans="1:20" ht="72" hidden="1" x14ac:dyDescent="0.6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>(Table1[[#This Row],[pledged]]/Table1[[#This Row],[goal]])*100</f>
        <v>66.84</v>
      </c>
      <c r="P3064" s="9">
        <f>Table1[[#This Row],[pledged]]/Table1[[#This Row],[backers_count]]</f>
        <v>99.761194029850742</v>
      </c>
      <c r="Q3064" s="4" t="str">
        <f>MID(Table1[[#This Row],[Category and Sub-Category]],SEARCH("/", N3064) +1, 20)</f>
        <v>spaces</v>
      </c>
      <c r="R3064" s="4" t="str">
        <f t="shared" si="94"/>
        <v>theater</v>
      </c>
      <c r="S3064" s="14">
        <f>Table1[[#This Row],[Date Ended Conversion]]+Table1[[#This Row],[Date Ended Conversion]]</f>
        <v>84555.5</v>
      </c>
      <c r="T3064" s="14">
        <f t="shared" si="95"/>
        <v>42277.75</v>
      </c>
    </row>
    <row r="3065" spans="1:20" ht="54" hidden="1" x14ac:dyDescent="0.6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>(Table1[[#This Row],[pledged]]/Table1[[#This Row],[goal]])*100</f>
        <v>19.566666666666666</v>
      </c>
      <c r="P3065" s="9">
        <f>Table1[[#This Row],[pledged]]/Table1[[#This Row],[backers_count]]</f>
        <v>25.521739130434781</v>
      </c>
      <c r="Q3065" s="4" t="str">
        <f>MID(Table1[[#This Row],[Category and Sub-Category]],SEARCH("/", N3065) +1, 20)</f>
        <v>spaces</v>
      </c>
      <c r="R3065" s="4" t="str">
        <f t="shared" si="94"/>
        <v>theater</v>
      </c>
      <c r="S3065" s="14">
        <f>Table1[[#This Row],[Date Ended Conversion]]+Table1[[#This Row],[Date Ended Conversion]]</f>
        <v>85331.845787037033</v>
      </c>
      <c r="T3065" s="14">
        <f t="shared" si="95"/>
        <v>42665.922893518517</v>
      </c>
    </row>
    <row r="3066" spans="1:20" ht="36" hidden="1" x14ac:dyDescent="0.6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>(Table1[[#This Row],[pledged]]/Table1[[#This Row],[goal]])*100</f>
        <v>11.294666666666666</v>
      </c>
      <c r="P3066" s="9">
        <f>Table1[[#This Row],[pledged]]/Table1[[#This Row],[backers_count]]</f>
        <v>117.65277777777777</v>
      </c>
      <c r="Q3066" s="4" t="str">
        <f>MID(Table1[[#This Row],[Category and Sub-Category]],SEARCH("/", N3066) +1, 20)</f>
        <v>spaces</v>
      </c>
      <c r="R3066" s="4" t="str">
        <f t="shared" si="94"/>
        <v>theater</v>
      </c>
      <c r="S3066" s="14">
        <f>Table1[[#This Row],[Date Ended Conversion]]+Table1[[#This Row],[Date Ended Conversion]]</f>
        <v>84660.58194444445</v>
      </c>
      <c r="T3066" s="14">
        <f t="shared" si="95"/>
        <v>42330.290972222225</v>
      </c>
    </row>
    <row r="3067" spans="1:20" ht="72" hidden="1" x14ac:dyDescent="0.6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>(Table1[[#This Row],[pledged]]/Table1[[#This Row],[goal]])*100</f>
        <v>0.04</v>
      </c>
      <c r="P3067" s="9">
        <f>Table1[[#This Row],[pledged]]/Table1[[#This Row],[backers_count]]</f>
        <v>5</v>
      </c>
      <c r="Q3067" s="4" t="str">
        <f>MID(Table1[[#This Row],[Category and Sub-Category]],SEARCH("/", N3067) +1, 20)</f>
        <v>spaces</v>
      </c>
      <c r="R3067" s="4" t="str">
        <f t="shared" si="94"/>
        <v>theater</v>
      </c>
      <c r="S3067" s="14">
        <f>Table1[[#This Row],[Date Ended Conversion]]+Table1[[#This Row],[Date Ended Conversion]]</f>
        <v>83700.11046296297</v>
      </c>
      <c r="T3067" s="14">
        <f t="shared" si="95"/>
        <v>41850.055231481485</v>
      </c>
    </row>
    <row r="3068" spans="1:20" ht="72" hidden="1" x14ac:dyDescent="0.6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>(Table1[[#This Row],[pledged]]/Table1[[#This Row],[goal]])*100</f>
        <v>11.985714285714286</v>
      </c>
      <c r="P3068" s="9">
        <f>Table1[[#This Row],[pledged]]/Table1[[#This Row],[backers_count]]</f>
        <v>2796.6666666666665</v>
      </c>
      <c r="Q3068" s="4" t="str">
        <f>MID(Table1[[#This Row],[Category and Sub-Category]],SEARCH("/", N3068) +1, 20)</f>
        <v>spaces</v>
      </c>
      <c r="R3068" s="4" t="str">
        <f t="shared" si="94"/>
        <v>theater</v>
      </c>
      <c r="S3068" s="14">
        <f>Table1[[#This Row],[Date Ended Conversion]]+Table1[[#This Row],[Date Ended Conversion]]</f>
        <v>85122.456875000003</v>
      </c>
      <c r="T3068" s="14">
        <f t="shared" si="95"/>
        <v>42561.228437500002</v>
      </c>
    </row>
    <row r="3069" spans="1:20" ht="72" hidden="1" x14ac:dyDescent="0.6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>(Table1[[#This Row],[pledged]]/Table1[[#This Row],[goal]])*100</f>
        <v>2.5</v>
      </c>
      <c r="P3069" s="9">
        <f>Table1[[#This Row],[pledged]]/Table1[[#This Row],[backers_count]]</f>
        <v>200</v>
      </c>
      <c r="Q3069" s="4" t="str">
        <f>MID(Table1[[#This Row],[Category and Sub-Category]],SEARCH("/", N3069) +1, 20)</f>
        <v>spaces</v>
      </c>
      <c r="R3069" s="4" t="str">
        <f t="shared" si="94"/>
        <v>theater</v>
      </c>
      <c r="S3069" s="14">
        <f>Table1[[#This Row],[Date Ended Conversion]]+Table1[[#This Row],[Date Ended Conversion]]</f>
        <v>84513.876828703709</v>
      </c>
      <c r="T3069" s="14">
        <f t="shared" si="95"/>
        <v>42256.938414351855</v>
      </c>
    </row>
    <row r="3070" spans="1:20" ht="72" hidden="1" x14ac:dyDescent="0.6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>(Table1[[#This Row],[pledged]]/Table1[[#This Row],[goal]])*100</f>
        <v>6.9999999999999993E-2</v>
      </c>
      <c r="P3070" s="9">
        <f>Table1[[#This Row],[pledged]]/Table1[[#This Row],[backers_count]]</f>
        <v>87.5</v>
      </c>
      <c r="Q3070" s="4" t="str">
        <f>MID(Table1[[#This Row],[Category and Sub-Category]],SEARCH("/", N3070) +1, 20)</f>
        <v>spaces</v>
      </c>
      <c r="R3070" s="4" t="str">
        <f t="shared" si="94"/>
        <v>theater</v>
      </c>
      <c r="S3070" s="14">
        <f>Table1[[#This Row],[Date Ended Conversion]]+Table1[[#This Row],[Date Ended Conversion]]</f>
        <v>84587.383148148147</v>
      </c>
      <c r="T3070" s="14">
        <f t="shared" si="95"/>
        <v>42293.691574074073</v>
      </c>
    </row>
    <row r="3071" spans="1:20" ht="72" hidden="1" x14ac:dyDescent="0.6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>(Table1[[#This Row],[pledged]]/Table1[[#This Row],[goal]])*100</f>
        <v>14.099999999999998</v>
      </c>
      <c r="P3071" s="9">
        <f>Table1[[#This Row],[pledged]]/Table1[[#This Row],[backers_count]]</f>
        <v>20.142857142857142</v>
      </c>
      <c r="Q3071" s="4" t="str">
        <f>MID(Table1[[#This Row],[Category and Sub-Category]],SEARCH("/", N3071) +1, 20)</f>
        <v>spaces</v>
      </c>
      <c r="R3071" s="4" t="str">
        <f t="shared" si="94"/>
        <v>theater</v>
      </c>
      <c r="S3071" s="14">
        <f>Table1[[#This Row],[Date Ended Conversion]]+Table1[[#This Row],[Date Ended Conversion]]</f>
        <v>83975.667453703703</v>
      </c>
      <c r="T3071" s="14">
        <f t="shared" si="95"/>
        <v>41987.833726851852</v>
      </c>
    </row>
    <row r="3072" spans="1:20" ht="54" hidden="1" x14ac:dyDescent="0.6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>(Table1[[#This Row],[pledged]]/Table1[[#This Row],[goal]])*100</f>
        <v>3.34</v>
      </c>
      <c r="P3072" s="9">
        <f>Table1[[#This Row],[pledged]]/Table1[[#This Row],[backers_count]]</f>
        <v>20.875</v>
      </c>
      <c r="Q3072" s="4" t="str">
        <f>MID(Table1[[#This Row],[Category and Sub-Category]],SEARCH("/", N3072) +1, 20)</f>
        <v>spaces</v>
      </c>
      <c r="R3072" s="4" t="str">
        <f t="shared" si="94"/>
        <v>theater</v>
      </c>
      <c r="S3072" s="14">
        <f>Table1[[#This Row],[Date Ended Conversion]]+Table1[[#This Row],[Date Ended Conversion]]</f>
        <v>85423.466874999998</v>
      </c>
      <c r="T3072" s="14">
        <f t="shared" si="95"/>
        <v>42711.733437499999</v>
      </c>
    </row>
    <row r="3073" spans="1:20" ht="72" hidden="1" x14ac:dyDescent="0.6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>(Table1[[#This Row],[pledged]]/Table1[[#This Row],[goal]])*100</f>
        <v>59.774999999999999</v>
      </c>
      <c r="P3073" s="9">
        <f>Table1[[#This Row],[pledged]]/Table1[[#This Row],[backers_count]]</f>
        <v>61.307692307692307</v>
      </c>
      <c r="Q3073" s="4" t="str">
        <f>MID(Table1[[#This Row],[Category and Sub-Category]],SEARCH("/", N3073) +1, 20)</f>
        <v>spaces</v>
      </c>
      <c r="R3073" s="4" t="str">
        <f t="shared" si="94"/>
        <v>theater</v>
      </c>
      <c r="S3073" s="14">
        <f>Table1[[#This Row],[Date Ended Conversion]]+Table1[[#This Row],[Date Ended Conversion]]</f>
        <v>84230.498611111107</v>
      </c>
      <c r="T3073" s="14">
        <f t="shared" si="95"/>
        <v>42115.249305555553</v>
      </c>
    </row>
    <row r="3074" spans="1:20" ht="72" hidden="1" x14ac:dyDescent="0.6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>(Table1[[#This Row],[pledged]]/Table1[[#This Row],[goal]])*100</f>
        <v>1.6666666666666666E-2</v>
      </c>
      <c r="P3074" s="9">
        <f>Table1[[#This Row],[pledged]]/Table1[[#This Row],[backers_count]]</f>
        <v>1</v>
      </c>
      <c r="Q3074" s="4" t="str">
        <f>MID(Table1[[#This Row],[Category and Sub-Category]],SEARCH("/", N3074) +1, 20)</f>
        <v>spaces</v>
      </c>
      <c r="R3074" s="4" t="str">
        <f t="shared" ref="R3074:R3137" si="96">LEFT(N3074,FIND("/",N3074,1)-1)</f>
        <v>theater</v>
      </c>
      <c r="S3074" s="14">
        <f>Table1[[#This Row],[Date Ended Conversion]]+Table1[[#This Row],[Date Ended Conversion]]</f>
        <v>85346.147222222222</v>
      </c>
      <c r="T3074" s="14">
        <f t="shared" ref="T3074:T3137" si="97">(((I3074/60)/60)/24)+DATE(1970,1,1)</f>
        <v>42673.073611111111</v>
      </c>
    </row>
    <row r="3075" spans="1:20" ht="72" hidden="1" x14ac:dyDescent="0.6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>(Table1[[#This Row],[pledged]]/Table1[[#This Row],[goal]])*100</f>
        <v>2.3035714285714284E-2</v>
      </c>
      <c r="P3075" s="9">
        <f>Table1[[#This Row],[pledged]]/Table1[[#This Row],[backers_count]]</f>
        <v>92.142857142857139</v>
      </c>
      <c r="Q3075" s="4" t="str">
        <f>MID(Table1[[#This Row],[Category and Sub-Category]],SEARCH("/", N3075) +1, 20)</f>
        <v>spaces</v>
      </c>
      <c r="R3075" s="4" t="str">
        <f t="shared" si="96"/>
        <v>theater</v>
      </c>
      <c r="S3075" s="14">
        <f>Table1[[#This Row],[Date Ended Conversion]]+Table1[[#This Row],[Date Ended Conversion]]</f>
        <v>84339.609722222231</v>
      </c>
      <c r="T3075" s="14">
        <f t="shared" si="97"/>
        <v>42169.804861111115</v>
      </c>
    </row>
    <row r="3076" spans="1:20" ht="90" hidden="1" x14ac:dyDescent="0.6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>(Table1[[#This Row],[pledged]]/Table1[[#This Row],[goal]])*100</f>
        <v>8.8000000000000009E-2</v>
      </c>
      <c r="P3076" s="9">
        <f>Table1[[#This Row],[pledged]]/Table1[[#This Row],[backers_count]]</f>
        <v>7.333333333333333</v>
      </c>
      <c r="Q3076" s="4" t="str">
        <f>MID(Table1[[#This Row],[Category and Sub-Category]],SEARCH("/", N3076) +1, 20)</f>
        <v>spaces</v>
      </c>
      <c r="R3076" s="4" t="str">
        <f t="shared" si="96"/>
        <v>theater</v>
      </c>
      <c r="S3076" s="14">
        <f>Table1[[#This Row],[Date Ended Conversion]]+Table1[[#This Row],[Date Ended Conversion]]</f>
        <v>84879.142569444433</v>
      </c>
      <c r="T3076" s="14">
        <f t="shared" si="97"/>
        <v>42439.571284722217</v>
      </c>
    </row>
    <row r="3077" spans="1:20" ht="54" hidden="1" x14ac:dyDescent="0.6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>(Table1[[#This Row],[pledged]]/Table1[[#This Row],[goal]])*100</f>
        <v>8.64</v>
      </c>
      <c r="P3077" s="9">
        <f>Table1[[#This Row],[pledged]]/Table1[[#This Row],[backers_count]]</f>
        <v>64.8</v>
      </c>
      <c r="Q3077" s="4" t="str">
        <f>MID(Table1[[#This Row],[Category and Sub-Category]],SEARCH("/", N3077) +1, 20)</f>
        <v>spaces</v>
      </c>
      <c r="R3077" s="4" t="str">
        <f t="shared" si="96"/>
        <v>theater</v>
      </c>
      <c r="S3077" s="14">
        <f>Table1[[#This Row],[Date Ended Conversion]]+Table1[[#This Row],[Date Ended Conversion]]</f>
        <v>85202.204629629618</v>
      </c>
      <c r="T3077" s="14">
        <f t="shared" si="97"/>
        <v>42601.102314814809</v>
      </c>
    </row>
    <row r="3078" spans="1:20" ht="36" hidden="1" x14ac:dyDescent="0.6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>(Table1[[#This Row],[pledged]]/Table1[[#This Row],[goal]])*100</f>
        <v>15.06</v>
      </c>
      <c r="P3078" s="9">
        <f>Table1[[#This Row],[pledged]]/Table1[[#This Row],[backers_count]]</f>
        <v>30.12</v>
      </c>
      <c r="Q3078" s="4" t="str">
        <f>MID(Table1[[#This Row],[Category and Sub-Category]],SEARCH("/", N3078) +1, 20)</f>
        <v>spaces</v>
      </c>
      <c r="R3078" s="4" t="str">
        <f t="shared" si="96"/>
        <v>theater</v>
      </c>
      <c r="S3078" s="14">
        <f>Table1[[#This Row],[Date Ended Conversion]]+Table1[[#This Row],[Date Ended Conversion]]</f>
        <v>84573.303773148145</v>
      </c>
      <c r="T3078" s="14">
        <f t="shared" si="97"/>
        <v>42286.651886574073</v>
      </c>
    </row>
    <row r="3079" spans="1:20" ht="72" hidden="1" x14ac:dyDescent="0.6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>(Table1[[#This Row],[pledged]]/Table1[[#This Row],[goal]])*100</f>
        <v>0.47727272727272729</v>
      </c>
      <c r="P3079" s="9">
        <f>Table1[[#This Row],[pledged]]/Table1[[#This Row],[backers_count]]</f>
        <v>52.5</v>
      </c>
      <c r="Q3079" s="4" t="str">
        <f>MID(Table1[[#This Row],[Category and Sub-Category]],SEARCH("/", N3079) +1, 20)</f>
        <v>spaces</v>
      </c>
      <c r="R3079" s="4" t="str">
        <f t="shared" si="96"/>
        <v>theater</v>
      </c>
      <c r="S3079" s="14">
        <f>Table1[[#This Row],[Date Ended Conversion]]+Table1[[#This Row],[Date Ended Conversion]]</f>
        <v>85593.913842592592</v>
      </c>
      <c r="T3079" s="14">
        <f t="shared" si="97"/>
        <v>42796.956921296296</v>
      </c>
    </row>
    <row r="3080" spans="1:20" ht="72" hidden="1" x14ac:dyDescent="0.6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>(Table1[[#This Row],[pledged]]/Table1[[#This Row],[goal]])*100</f>
        <v>0.11833333333333333</v>
      </c>
      <c r="P3080" s="9">
        <f>Table1[[#This Row],[pledged]]/Table1[[#This Row],[backers_count]]</f>
        <v>23.666666666666668</v>
      </c>
      <c r="Q3080" s="4" t="str">
        <f>MID(Table1[[#This Row],[Category and Sub-Category]],SEARCH("/", N3080) +1, 20)</f>
        <v>spaces</v>
      </c>
      <c r="R3080" s="4" t="str">
        <f t="shared" si="96"/>
        <v>theater</v>
      </c>
      <c r="S3080" s="14">
        <f>Table1[[#This Row],[Date Ended Conversion]]+Table1[[#This Row],[Date Ended Conversion]]</f>
        <v>84122.277662037028</v>
      </c>
      <c r="T3080" s="14">
        <f t="shared" si="97"/>
        <v>42061.138831018514</v>
      </c>
    </row>
    <row r="3081" spans="1:20" ht="72" hidden="1" x14ac:dyDescent="0.6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>(Table1[[#This Row],[pledged]]/Table1[[#This Row],[goal]])*100</f>
        <v>0.8417399858735245</v>
      </c>
      <c r="P3081" s="9">
        <f>Table1[[#This Row],[pledged]]/Table1[[#This Row],[backers_count]]</f>
        <v>415.77777777777777</v>
      </c>
      <c r="Q3081" s="4" t="str">
        <f>MID(Table1[[#This Row],[Category and Sub-Category]],SEARCH("/", N3081) +1, 20)</f>
        <v>spaces</v>
      </c>
      <c r="R3081" s="4" t="str">
        <f t="shared" si="96"/>
        <v>theater</v>
      </c>
      <c r="S3081" s="14">
        <f>Table1[[#This Row],[Date Ended Conversion]]+Table1[[#This Row],[Date Ended Conversion]]</f>
        <v>84171.343402777769</v>
      </c>
      <c r="T3081" s="14">
        <f t="shared" si="97"/>
        <v>42085.671701388885</v>
      </c>
    </row>
    <row r="3082" spans="1:20" ht="72" hidden="1" x14ac:dyDescent="0.6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>(Table1[[#This Row],[pledged]]/Table1[[#This Row],[goal]])*100</f>
        <v>1.8799999999999997E-2</v>
      </c>
      <c r="P3082" s="9">
        <f>Table1[[#This Row],[pledged]]/Table1[[#This Row],[backers_count]]</f>
        <v>53.714285714285715</v>
      </c>
      <c r="Q3082" s="4" t="str">
        <f>MID(Table1[[#This Row],[Category and Sub-Category]],SEARCH("/", N3082) +1, 20)</f>
        <v>spaces</v>
      </c>
      <c r="R3082" s="4" t="str">
        <f t="shared" si="96"/>
        <v>theater</v>
      </c>
      <c r="S3082" s="14">
        <f>Table1[[#This Row],[Date Ended Conversion]]+Table1[[#This Row],[Date Ended Conversion]]</f>
        <v>84000.1399074074</v>
      </c>
      <c r="T3082" s="14">
        <f t="shared" si="97"/>
        <v>42000.0699537037</v>
      </c>
    </row>
    <row r="3083" spans="1:20" ht="72" hidden="1" x14ac:dyDescent="0.6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>(Table1[[#This Row],[pledged]]/Table1[[#This Row],[goal]])*100</f>
        <v>0.21029999999999999</v>
      </c>
      <c r="P3083" s="9">
        <f>Table1[[#This Row],[pledged]]/Table1[[#This Row],[backers_count]]</f>
        <v>420.6</v>
      </c>
      <c r="Q3083" s="4" t="str">
        <f>MID(Table1[[#This Row],[Category and Sub-Category]],SEARCH("/", N3083) +1, 20)</f>
        <v>spaces</v>
      </c>
      <c r="R3083" s="4" t="str">
        <f t="shared" si="96"/>
        <v>theater</v>
      </c>
      <c r="S3083" s="14">
        <f>Table1[[#This Row],[Date Ended Conversion]]+Table1[[#This Row],[Date Ended Conversion]]</f>
        <v>84534.363217592589</v>
      </c>
      <c r="T3083" s="14">
        <f t="shared" si="97"/>
        <v>42267.181608796294</v>
      </c>
    </row>
    <row r="3084" spans="1:20" ht="72" hidden="1" x14ac:dyDescent="0.6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>(Table1[[#This Row],[pledged]]/Table1[[#This Row],[goal]])*100</f>
        <v>0</v>
      </c>
      <c r="P3084" s="9" t="e">
        <f>Table1[[#This Row],[pledged]]/Table1[[#This Row],[backers_count]]</f>
        <v>#DIV/0!</v>
      </c>
      <c r="Q3084" s="4" t="str">
        <f>MID(Table1[[#This Row],[Category and Sub-Category]],SEARCH("/", N3084) +1, 20)</f>
        <v>spaces</v>
      </c>
      <c r="R3084" s="4" t="str">
        <f t="shared" si="96"/>
        <v>theater</v>
      </c>
      <c r="S3084" s="14">
        <f>Table1[[#This Row],[Date Ended Conversion]]+Table1[[#This Row],[Date Ended Conversion]]</f>
        <v>84647.929305555561</v>
      </c>
      <c r="T3084" s="14">
        <f t="shared" si="97"/>
        <v>42323.96465277778</v>
      </c>
    </row>
    <row r="3085" spans="1:20" ht="90" hidden="1" x14ac:dyDescent="0.6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>(Table1[[#This Row],[pledged]]/Table1[[#This Row],[goal]])*100</f>
        <v>0.27999999999999997</v>
      </c>
      <c r="P3085" s="9">
        <f>Table1[[#This Row],[pledged]]/Table1[[#This Row],[backers_count]]</f>
        <v>18.666666666666668</v>
      </c>
      <c r="Q3085" s="4" t="str">
        <f>MID(Table1[[#This Row],[Category and Sub-Category]],SEARCH("/", N3085) +1, 20)</f>
        <v>spaces</v>
      </c>
      <c r="R3085" s="4" t="str">
        <f t="shared" si="96"/>
        <v>theater</v>
      </c>
      <c r="S3085" s="14">
        <f>Table1[[#This Row],[Date Ended Conversion]]+Table1[[#This Row],[Date Ended Conversion]]</f>
        <v>83766.416666666672</v>
      </c>
      <c r="T3085" s="14">
        <f t="shared" si="97"/>
        <v>41883.208333333336</v>
      </c>
    </row>
    <row r="3086" spans="1:20" ht="72" hidden="1" x14ac:dyDescent="0.6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>(Table1[[#This Row],[pledged]]/Table1[[#This Row],[goal]])*100</f>
        <v>11.57920670115792</v>
      </c>
      <c r="P3086" s="9">
        <f>Table1[[#This Row],[pledged]]/Table1[[#This Row],[backers_count]]</f>
        <v>78.333333333333329</v>
      </c>
      <c r="Q3086" s="4" t="str">
        <f>MID(Table1[[#This Row],[Category and Sub-Category]],SEARCH("/", N3086) +1, 20)</f>
        <v>spaces</v>
      </c>
      <c r="R3086" s="4" t="str">
        <f t="shared" si="96"/>
        <v>theater</v>
      </c>
      <c r="S3086" s="14">
        <f>Table1[[#This Row],[Date Ended Conversion]]+Table1[[#This Row],[Date Ended Conversion]]</f>
        <v>84259.566666666666</v>
      </c>
      <c r="T3086" s="14">
        <f t="shared" si="97"/>
        <v>42129.783333333333</v>
      </c>
    </row>
    <row r="3087" spans="1:20" ht="72" hidden="1" x14ac:dyDescent="0.6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>(Table1[[#This Row],[pledged]]/Table1[[#This Row],[goal]])*100</f>
        <v>2.44</v>
      </c>
      <c r="P3087" s="9">
        <f>Table1[[#This Row],[pledged]]/Table1[[#This Row],[backers_count]]</f>
        <v>67.777777777777771</v>
      </c>
      <c r="Q3087" s="4" t="str">
        <f>MID(Table1[[#This Row],[Category and Sub-Category]],SEARCH("/", N3087) +1, 20)</f>
        <v>spaces</v>
      </c>
      <c r="R3087" s="4" t="str">
        <f t="shared" si="96"/>
        <v>theater</v>
      </c>
      <c r="S3087" s="14">
        <f>Table1[[#This Row],[Date Ended Conversion]]+Table1[[#This Row],[Date Ended Conversion]]</f>
        <v>84553.767569444433</v>
      </c>
      <c r="T3087" s="14">
        <f t="shared" si="97"/>
        <v>42276.883784722217</v>
      </c>
    </row>
    <row r="3088" spans="1:20" ht="72" hidden="1" x14ac:dyDescent="0.6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>(Table1[[#This Row],[pledged]]/Table1[[#This Row],[goal]])*100</f>
        <v>0.25</v>
      </c>
      <c r="P3088" s="9">
        <f>Table1[[#This Row],[pledged]]/Table1[[#This Row],[backers_count]]</f>
        <v>16.666666666666668</v>
      </c>
      <c r="Q3088" s="4" t="str">
        <f>MID(Table1[[#This Row],[Category and Sub-Category]],SEARCH("/", N3088) +1, 20)</f>
        <v>spaces</v>
      </c>
      <c r="R3088" s="4" t="str">
        <f t="shared" si="96"/>
        <v>theater</v>
      </c>
      <c r="S3088" s="14">
        <f>Table1[[#This Row],[Date Ended Conversion]]+Table1[[#This Row],[Date Ended Conversion]]</f>
        <v>84467.341643518521</v>
      </c>
      <c r="T3088" s="14">
        <f t="shared" si="97"/>
        <v>42233.67082175926</v>
      </c>
    </row>
    <row r="3089" spans="1:20" ht="72" hidden="1" x14ac:dyDescent="0.6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>(Table1[[#This Row],[pledged]]/Table1[[#This Row],[goal]])*100</f>
        <v>0.625</v>
      </c>
      <c r="P3089" s="9">
        <f>Table1[[#This Row],[pledged]]/Table1[[#This Row],[backers_count]]</f>
        <v>62.5</v>
      </c>
      <c r="Q3089" s="4" t="str">
        <f>MID(Table1[[#This Row],[Category and Sub-Category]],SEARCH("/", N3089) +1, 20)</f>
        <v>spaces</v>
      </c>
      <c r="R3089" s="4" t="str">
        <f t="shared" si="96"/>
        <v>theater</v>
      </c>
      <c r="S3089" s="14">
        <f>Table1[[#This Row],[Date Ended Conversion]]+Table1[[#This Row],[Date Ended Conversion]]</f>
        <v>85450.384027777778</v>
      </c>
      <c r="T3089" s="14">
        <f t="shared" si="97"/>
        <v>42725.192013888889</v>
      </c>
    </row>
    <row r="3090" spans="1:20" ht="54" hidden="1" x14ac:dyDescent="0.6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>(Table1[[#This Row],[pledged]]/Table1[[#This Row],[goal]])*100</f>
        <v>0.19384615384615383</v>
      </c>
      <c r="P3090" s="9">
        <f>Table1[[#This Row],[pledged]]/Table1[[#This Row],[backers_count]]</f>
        <v>42</v>
      </c>
      <c r="Q3090" s="4" t="str">
        <f>MID(Table1[[#This Row],[Category and Sub-Category]],SEARCH("/", N3090) +1, 20)</f>
        <v>spaces</v>
      </c>
      <c r="R3090" s="4" t="str">
        <f t="shared" si="96"/>
        <v>theater</v>
      </c>
      <c r="S3090" s="14">
        <f>Table1[[#This Row],[Date Ended Conversion]]+Table1[[#This Row],[Date Ended Conversion]]</f>
        <v>84025.140277777769</v>
      </c>
      <c r="T3090" s="14">
        <f t="shared" si="97"/>
        <v>42012.570138888885</v>
      </c>
    </row>
    <row r="3091" spans="1:20" ht="54" hidden="1" x14ac:dyDescent="0.6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>(Table1[[#This Row],[pledged]]/Table1[[#This Row],[goal]])*100</f>
        <v>23.416</v>
      </c>
      <c r="P3091" s="9">
        <f>Table1[[#This Row],[pledged]]/Table1[[#This Row],[backers_count]]</f>
        <v>130.0888888888889</v>
      </c>
      <c r="Q3091" s="4" t="str">
        <f>MID(Table1[[#This Row],[Category and Sub-Category]],SEARCH("/", N3091) +1, 20)</f>
        <v>spaces</v>
      </c>
      <c r="R3091" s="4" t="str">
        <f t="shared" si="96"/>
        <v>theater</v>
      </c>
      <c r="S3091" s="14">
        <f>Table1[[#This Row],[Date Ended Conversion]]+Table1[[#This Row],[Date Ended Conversion]]</f>
        <v>85120.165277777778</v>
      </c>
      <c r="T3091" s="14">
        <f t="shared" si="97"/>
        <v>42560.082638888889</v>
      </c>
    </row>
    <row r="3092" spans="1:20" ht="72" hidden="1" x14ac:dyDescent="0.6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>(Table1[[#This Row],[pledged]]/Table1[[#This Row],[goal]])*100</f>
        <v>5.0808888888888886</v>
      </c>
      <c r="P3092" s="9">
        <f>Table1[[#This Row],[pledged]]/Table1[[#This Row],[backers_count]]</f>
        <v>1270.2222222222222</v>
      </c>
      <c r="Q3092" s="4" t="str">
        <f>MID(Table1[[#This Row],[Category and Sub-Category]],SEARCH("/", N3092) +1, 20)</f>
        <v>spaces</v>
      </c>
      <c r="R3092" s="4" t="str">
        <f t="shared" si="96"/>
        <v>theater</v>
      </c>
      <c r="S3092" s="14">
        <f>Table1[[#This Row],[Date Ended Conversion]]+Table1[[#This Row],[Date Ended Conversion]]</f>
        <v>84251.554282407407</v>
      </c>
      <c r="T3092" s="14">
        <f t="shared" si="97"/>
        <v>42125.777141203704</v>
      </c>
    </row>
    <row r="3093" spans="1:20" ht="72" hidden="1" x14ac:dyDescent="0.6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>(Table1[[#This Row],[pledged]]/Table1[[#This Row],[goal]])*100</f>
        <v>15.920000000000002</v>
      </c>
      <c r="P3093" s="9">
        <f>Table1[[#This Row],[pledged]]/Table1[[#This Row],[backers_count]]</f>
        <v>88.444444444444443</v>
      </c>
      <c r="Q3093" s="4" t="str">
        <f>MID(Table1[[#This Row],[Category and Sub-Category]],SEARCH("/", N3093) +1, 20)</f>
        <v>spaces</v>
      </c>
      <c r="R3093" s="4" t="str">
        <f t="shared" si="96"/>
        <v>theater</v>
      </c>
      <c r="S3093" s="14">
        <f>Table1[[#This Row],[Date Ended Conversion]]+Table1[[#This Row],[Date Ended Conversion]]</f>
        <v>85193.896828703699</v>
      </c>
      <c r="T3093" s="14">
        <f t="shared" si="97"/>
        <v>42596.948414351849</v>
      </c>
    </row>
    <row r="3094" spans="1:20" ht="72" hidden="1" x14ac:dyDescent="0.6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>(Table1[[#This Row],[pledged]]/Table1[[#This Row],[goal]])*100</f>
        <v>1.1831900000000002</v>
      </c>
      <c r="P3094" s="9">
        <f>Table1[[#This Row],[pledged]]/Table1[[#This Row],[backers_count]]</f>
        <v>56.342380952380957</v>
      </c>
      <c r="Q3094" s="4" t="str">
        <f>MID(Table1[[#This Row],[Category and Sub-Category]],SEARCH("/", N3094) +1, 20)</f>
        <v>spaces</v>
      </c>
      <c r="R3094" s="4" t="str">
        <f t="shared" si="96"/>
        <v>theater</v>
      </c>
      <c r="S3094" s="14">
        <f>Table1[[#This Row],[Date Ended Conversion]]+Table1[[#This Row],[Date Ended Conversion]]</f>
        <v>84585.833333333343</v>
      </c>
      <c r="T3094" s="14">
        <f t="shared" si="97"/>
        <v>42292.916666666672</v>
      </c>
    </row>
    <row r="3095" spans="1:20" ht="72" hidden="1" x14ac:dyDescent="0.6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>(Table1[[#This Row],[pledged]]/Table1[[#This Row],[goal]])*100</f>
        <v>22.75</v>
      </c>
      <c r="P3095" s="9">
        <f>Table1[[#This Row],[pledged]]/Table1[[#This Row],[backers_count]]</f>
        <v>53.529411764705884</v>
      </c>
      <c r="Q3095" s="4" t="str">
        <f>MID(Table1[[#This Row],[Category and Sub-Category]],SEARCH("/", N3095) +1, 20)</f>
        <v>spaces</v>
      </c>
      <c r="R3095" s="4" t="str">
        <f t="shared" si="96"/>
        <v>theater</v>
      </c>
      <c r="S3095" s="14">
        <f>Table1[[#This Row],[Date Ended Conversion]]+Table1[[#This Row],[Date Ended Conversion]]</f>
        <v>83582.33194444445</v>
      </c>
      <c r="T3095" s="14">
        <f t="shared" si="97"/>
        <v>41791.165972222225</v>
      </c>
    </row>
    <row r="3096" spans="1:20" ht="54" hidden="1" x14ac:dyDescent="0.6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>(Table1[[#This Row],[pledged]]/Table1[[#This Row],[goal]])*100</f>
        <v>2.5000000000000001E-2</v>
      </c>
      <c r="P3096" s="9">
        <f>Table1[[#This Row],[pledged]]/Table1[[#This Row],[backers_count]]</f>
        <v>25</v>
      </c>
      <c r="Q3096" s="4" t="str">
        <f>MID(Table1[[#This Row],[Category and Sub-Category]],SEARCH("/", N3096) +1, 20)</f>
        <v>spaces</v>
      </c>
      <c r="R3096" s="4" t="str">
        <f t="shared" si="96"/>
        <v>theater</v>
      </c>
      <c r="S3096" s="14">
        <f>Table1[[#This Row],[Date Ended Conversion]]+Table1[[#This Row],[Date Ended Conversion]]</f>
        <v>84535.591574074075</v>
      </c>
      <c r="T3096" s="14">
        <f t="shared" si="97"/>
        <v>42267.795787037037</v>
      </c>
    </row>
    <row r="3097" spans="1:20" ht="72" hidden="1" x14ac:dyDescent="0.6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>(Table1[[#This Row],[pledged]]/Table1[[#This Row],[goal]])*100</f>
        <v>0.33512064343163539</v>
      </c>
      <c r="P3097" s="9">
        <f>Table1[[#This Row],[pledged]]/Table1[[#This Row],[backers_count]]</f>
        <v>50</v>
      </c>
      <c r="Q3097" s="4" t="str">
        <f>MID(Table1[[#This Row],[Category and Sub-Category]],SEARCH("/", N3097) +1, 20)</f>
        <v>spaces</v>
      </c>
      <c r="R3097" s="4" t="str">
        <f t="shared" si="96"/>
        <v>theater</v>
      </c>
      <c r="S3097" s="14">
        <f>Table1[[#This Row],[Date Ended Conversion]]+Table1[[#This Row],[Date Ended Conversion]]</f>
        <v>85166.050462962972</v>
      </c>
      <c r="T3097" s="14">
        <f t="shared" si="97"/>
        <v>42583.025231481486</v>
      </c>
    </row>
    <row r="3098" spans="1:20" ht="72" hidden="1" x14ac:dyDescent="0.6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>(Table1[[#This Row],[pledged]]/Table1[[#This Row],[goal]])*100</f>
        <v>3.9750000000000001</v>
      </c>
      <c r="P3098" s="9">
        <f>Table1[[#This Row],[pledged]]/Table1[[#This Row],[backers_count]]</f>
        <v>56.785714285714285</v>
      </c>
      <c r="Q3098" s="4" t="str">
        <f>MID(Table1[[#This Row],[Category and Sub-Category]],SEARCH("/", N3098) +1, 20)</f>
        <v>spaces</v>
      </c>
      <c r="R3098" s="4" t="str">
        <f t="shared" si="96"/>
        <v>theater</v>
      </c>
      <c r="S3098" s="14">
        <f>Table1[[#This Row],[Date Ended Conversion]]+Table1[[#This Row],[Date Ended Conversion]]</f>
        <v>84289.651064814825</v>
      </c>
      <c r="T3098" s="14">
        <f t="shared" si="97"/>
        <v>42144.825532407413</v>
      </c>
    </row>
    <row r="3099" spans="1:20" ht="72" hidden="1" x14ac:dyDescent="0.6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>(Table1[[#This Row],[pledged]]/Table1[[#This Row],[goal]])*100</f>
        <v>17.150000000000002</v>
      </c>
      <c r="P3099" s="9">
        <f>Table1[[#This Row],[pledged]]/Table1[[#This Row],[backers_count]]</f>
        <v>40.833333333333336</v>
      </c>
      <c r="Q3099" s="4" t="str">
        <f>MID(Table1[[#This Row],[Category and Sub-Category]],SEARCH("/", N3099) +1, 20)</f>
        <v>spaces</v>
      </c>
      <c r="R3099" s="4" t="str">
        <f t="shared" si="96"/>
        <v>theater</v>
      </c>
      <c r="S3099" s="14">
        <f>Table1[[#This Row],[Date Ended Conversion]]+Table1[[#This Row],[Date Ended Conversion]]</f>
        <v>85301.166666666657</v>
      </c>
      <c r="T3099" s="14">
        <f t="shared" si="97"/>
        <v>42650.583333333328</v>
      </c>
    </row>
    <row r="3100" spans="1:20" ht="72" hidden="1" x14ac:dyDescent="0.6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>(Table1[[#This Row],[pledged]]/Table1[[#This Row],[goal]])*100</f>
        <v>3.6080041046690612</v>
      </c>
      <c r="P3100" s="9">
        <f>Table1[[#This Row],[pledged]]/Table1[[#This Row],[backers_count]]</f>
        <v>65.111111111111114</v>
      </c>
      <c r="Q3100" s="4" t="str">
        <f>MID(Table1[[#This Row],[Category and Sub-Category]],SEARCH("/", N3100) +1, 20)</f>
        <v>spaces</v>
      </c>
      <c r="R3100" s="4" t="str">
        <f t="shared" si="96"/>
        <v>theater</v>
      </c>
      <c r="S3100" s="14">
        <f>Table1[[#This Row],[Date Ended Conversion]]+Table1[[#This Row],[Date Ended Conversion]]</f>
        <v>84816.023611111101</v>
      </c>
      <c r="T3100" s="14">
        <f t="shared" si="97"/>
        <v>42408.01180555555</v>
      </c>
    </row>
    <row r="3101" spans="1:20" ht="72" hidden="1" x14ac:dyDescent="0.6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>(Table1[[#This Row],[pledged]]/Table1[[#This Row],[goal]])*100</f>
        <v>13.900000000000002</v>
      </c>
      <c r="P3101" s="9">
        <f>Table1[[#This Row],[pledged]]/Table1[[#This Row],[backers_count]]</f>
        <v>55.6</v>
      </c>
      <c r="Q3101" s="4" t="str">
        <f>MID(Table1[[#This Row],[Category and Sub-Category]],SEARCH("/", N3101) +1, 20)</f>
        <v>spaces</v>
      </c>
      <c r="R3101" s="4" t="str">
        <f t="shared" si="96"/>
        <v>theater</v>
      </c>
      <c r="S3101" s="14">
        <f>Table1[[#This Row],[Date Ended Conversion]]+Table1[[#This Row],[Date Ended Conversion]]</f>
        <v>84824.379421296297</v>
      </c>
      <c r="T3101" s="14">
        <f t="shared" si="97"/>
        <v>42412.189710648148</v>
      </c>
    </row>
    <row r="3102" spans="1:20" ht="72" hidden="1" x14ac:dyDescent="0.6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>(Table1[[#This Row],[pledged]]/Table1[[#This Row],[goal]])*100</f>
        <v>15.225</v>
      </c>
      <c r="P3102" s="9">
        <f>Table1[[#This Row],[pledged]]/Table1[[#This Row],[backers_count]]</f>
        <v>140.53846153846155</v>
      </c>
      <c r="Q3102" s="4" t="str">
        <f>MID(Table1[[#This Row],[Category and Sub-Category]],SEARCH("/", N3102) +1, 20)</f>
        <v>spaces</v>
      </c>
      <c r="R3102" s="4" t="str">
        <f t="shared" si="96"/>
        <v>theater</v>
      </c>
      <c r="S3102" s="14">
        <f>Table1[[#This Row],[Date Ended Conversion]]+Table1[[#This Row],[Date Ended Conversion]]</f>
        <v>83865.244791666672</v>
      </c>
      <c r="T3102" s="14">
        <f t="shared" si="97"/>
        <v>41932.622395833336</v>
      </c>
    </row>
    <row r="3103" spans="1:20" ht="72" hidden="1" x14ac:dyDescent="0.6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>(Table1[[#This Row],[pledged]]/Table1[[#This Row],[goal]])*100</f>
        <v>12</v>
      </c>
      <c r="P3103" s="9">
        <f>Table1[[#This Row],[pledged]]/Table1[[#This Row],[backers_count]]</f>
        <v>25</v>
      </c>
      <c r="Q3103" s="4" t="str">
        <f>MID(Table1[[#This Row],[Category and Sub-Category]],SEARCH("/", N3103) +1, 20)</f>
        <v>spaces</v>
      </c>
      <c r="R3103" s="4" t="str">
        <f t="shared" si="96"/>
        <v>theater</v>
      </c>
      <c r="S3103" s="14">
        <f>Table1[[#This Row],[Date Ended Conversion]]+Table1[[#This Row],[Date Ended Conversion]]</f>
        <v>84402.661111111112</v>
      </c>
      <c r="T3103" s="14">
        <f t="shared" si="97"/>
        <v>42201.330555555556</v>
      </c>
    </row>
    <row r="3104" spans="1:20" ht="90" hidden="1" x14ac:dyDescent="0.6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>(Table1[[#This Row],[pledged]]/Table1[[#This Row],[goal]])*100</f>
        <v>39.112499999999997</v>
      </c>
      <c r="P3104" s="9">
        <f>Table1[[#This Row],[pledged]]/Table1[[#This Row],[backers_count]]</f>
        <v>69.533333333333331</v>
      </c>
      <c r="Q3104" s="4" t="str">
        <f>MID(Table1[[#This Row],[Category and Sub-Category]],SEARCH("/", N3104) +1, 20)</f>
        <v>spaces</v>
      </c>
      <c r="R3104" s="4" t="str">
        <f t="shared" si="96"/>
        <v>theater</v>
      </c>
      <c r="S3104" s="14">
        <f>Table1[[#This Row],[Date Ended Conversion]]+Table1[[#This Row],[Date Ended Conversion]]</f>
        <v>85210.680972222224</v>
      </c>
      <c r="T3104" s="14">
        <f t="shared" si="97"/>
        <v>42605.340486111112</v>
      </c>
    </row>
    <row r="3105" spans="1:20" ht="54" hidden="1" x14ac:dyDescent="0.6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>(Table1[[#This Row],[pledged]]/Table1[[#This Row],[goal]])*100</f>
        <v>0.26829268292682928</v>
      </c>
      <c r="P3105" s="9">
        <f>Table1[[#This Row],[pledged]]/Table1[[#This Row],[backers_count]]</f>
        <v>5.5</v>
      </c>
      <c r="Q3105" s="4" t="str">
        <f>MID(Table1[[#This Row],[Category and Sub-Category]],SEARCH("/", N3105) +1, 20)</f>
        <v>spaces</v>
      </c>
      <c r="R3105" s="4" t="str">
        <f t="shared" si="96"/>
        <v>theater</v>
      </c>
      <c r="S3105" s="14">
        <f>Table1[[#This Row],[Date Ended Conversion]]+Table1[[#This Row],[Date Ended Conversion]]</f>
        <v>84334.312638888892</v>
      </c>
      <c r="T3105" s="14">
        <f t="shared" si="97"/>
        <v>42167.156319444446</v>
      </c>
    </row>
    <row r="3106" spans="1:20" ht="72" hidden="1" x14ac:dyDescent="0.6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>(Table1[[#This Row],[pledged]]/Table1[[#This Row],[goal]])*100</f>
        <v>29.625</v>
      </c>
      <c r="P3106" s="9">
        <f>Table1[[#This Row],[pledged]]/Table1[[#This Row],[backers_count]]</f>
        <v>237</v>
      </c>
      <c r="Q3106" s="4" t="str">
        <f>MID(Table1[[#This Row],[Category and Sub-Category]],SEARCH("/", N3106) +1, 20)</f>
        <v>spaces</v>
      </c>
      <c r="R3106" s="4" t="str">
        <f t="shared" si="96"/>
        <v>theater</v>
      </c>
      <c r="S3106" s="14">
        <f>Table1[[#This Row],[Date Ended Conversion]]+Table1[[#This Row],[Date Ended Conversion]]</f>
        <v>84076.166666666657</v>
      </c>
      <c r="T3106" s="14">
        <f t="shared" si="97"/>
        <v>42038.083333333328</v>
      </c>
    </row>
    <row r="3107" spans="1:20" ht="72" hidden="1" x14ac:dyDescent="0.6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>(Table1[[#This Row],[pledged]]/Table1[[#This Row],[goal]])*100</f>
        <v>42.360992301112063</v>
      </c>
      <c r="P3107" s="9">
        <f>Table1[[#This Row],[pledged]]/Table1[[#This Row],[backers_count]]</f>
        <v>79.870967741935488</v>
      </c>
      <c r="Q3107" s="4" t="str">
        <f>MID(Table1[[#This Row],[Category and Sub-Category]],SEARCH("/", N3107) +1, 20)</f>
        <v>spaces</v>
      </c>
      <c r="R3107" s="4" t="str">
        <f t="shared" si="96"/>
        <v>theater</v>
      </c>
      <c r="S3107" s="14">
        <f>Table1[[#This Row],[Date Ended Conversion]]+Table1[[#This Row],[Date Ended Conversion]]</f>
        <v>83862.416666666672</v>
      </c>
      <c r="T3107" s="14">
        <f t="shared" si="97"/>
        <v>41931.208333333336</v>
      </c>
    </row>
    <row r="3108" spans="1:20" ht="72" hidden="1" x14ac:dyDescent="0.6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>(Table1[[#This Row],[pledged]]/Table1[[#This Row],[goal]])*100</f>
        <v>4.1000000000000005</v>
      </c>
      <c r="P3108" s="9">
        <f>Table1[[#This Row],[pledged]]/Table1[[#This Row],[backers_count]]</f>
        <v>10.25</v>
      </c>
      <c r="Q3108" s="4" t="str">
        <f>MID(Table1[[#This Row],[Category and Sub-Category]],SEARCH("/", N3108) +1, 20)</f>
        <v>spaces</v>
      </c>
      <c r="R3108" s="4" t="str">
        <f t="shared" si="96"/>
        <v>theater</v>
      </c>
      <c r="S3108" s="14">
        <f>Table1[[#This Row],[Date Ended Conversion]]+Table1[[#This Row],[Date Ended Conversion]]</f>
        <v>84527.833333333343</v>
      </c>
      <c r="T3108" s="14">
        <f t="shared" si="97"/>
        <v>42263.916666666672</v>
      </c>
    </row>
    <row r="3109" spans="1:20" ht="72" hidden="1" x14ac:dyDescent="0.6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>(Table1[[#This Row],[pledged]]/Table1[[#This Row],[goal]])*100</f>
        <v>19.762499999999999</v>
      </c>
      <c r="P3109" s="9">
        <f>Table1[[#This Row],[pledged]]/Table1[[#This Row],[backers_count]]</f>
        <v>272.58620689655174</v>
      </c>
      <c r="Q3109" s="4" t="str">
        <f>MID(Table1[[#This Row],[Category and Sub-Category]],SEARCH("/", N3109) +1, 20)</f>
        <v>spaces</v>
      </c>
      <c r="R3109" s="4" t="str">
        <f t="shared" si="96"/>
        <v>theater</v>
      </c>
      <c r="S3109" s="14">
        <f>Table1[[#This Row],[Date Ended Conversion]]+Table1[[#This Row],[Date Ended Conversion]]</f>
        <v>84271.628495370358</v>
      </c>
      <c r="T3109" s="14">
        <f t="shared" si="97"/>
        <v>42135.814247685179</v>
      </c>
    </row>
    <row r="3110" spans="1:20" ht="36" hidden="1" x14ac:dyDescent="0.6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>(Table1[[#This Row],[pledged]]/Table1[[#This Row],[goal]])*100</f>
        <v>5.1999999999999998E-2</v>
      </c>
      <c r="P3110" s="9">
        <f>Table1[[#This Row],[pledged]]/Table1[[#This Row],[backers_count]]</f>
        <v>13</v>
      </c>
      <c r="Q3110" s="4" t="str">
        <f>MID(Table1[[#This Row],[Category and Sub-Category]],SEARCH("/", N3110) +1, 20)</f>
        <v>spaces</v>
      </c>
      <c r="R3110" s="4" t="str">
        <f t="shared" si="96"/>
        <v>theater</v>
      </c>
      <c r="S3110" s="14">
        <f>Table1[[#This Row],[Date Ended Conversion]]+Table1[[#This Row],[Date Ended Conversion]]</f>
        <v>84245.277638888889</v>
      </c>
      <c r="T3110" s="14">
        <f t="shared" si="97"/>
        <v>42122.638819444444</v>
      </c>
    </row>
    <row r="3111" spans="1:20" ht="72" hidden="1" x14ac:dyDescent="0.6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>(Table1[[#This Row],[pledged]]/Table1[[#This Row],[goal]])*100</f>
        <v>25.030188679245285</v>
      </c>
      <c r="P3111" s="9">
        <f>Table1[[#This Row],[pledged]]/Table1[[#This Row],[backers_count]]</f>
        <v>58.184210526315788</v>
      </c>
      <c r="Q3111" s="4" t="str">
        <f>MID(Table1[[#This Row],[Category and Sub-Category]],SEARCH("/", N3111) +1, 20)</f>
        <v>spaces</v>
      </c>
      <c r="R3111" s="4" t="str">
        <f t="shared" si="96"/>
        <v>theater</v>
      </c>
      <c r="S3111" s="14">
        <f>Table1[[#This Row],[Date Ended Conversion]]+Table1[[#This Row],[Date Ended Conversion]]</f>
        <v>83758.250231481477</v>
      </c>
      <c r="T3111" s="14">
        <f t="shared" si="97"/>
        <v>41879.125115740739</v>
      </c>
    </row>
    <row r="3112" spans="1:20" ht="54" hidden="1" x14ac:dyDescent="0.6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>(Table1[[#This Row],[pledged]]/Table1[[#This Row],[goal]])*100</f>
        <v>0.04</v>
      </c>
      <c r="P3112" s="9">
        <f>Table1[[#This Row],[pledged]]/Table1[[#This Row],[backers_count]]</f>
        <v>10</v>
      </c>
      <c r="Q3112" s="4" t="str">
        <f>MID(Table1[[#This Row],[Category and Sub-Category]],SEARCH("/", N3112) +1, 20)</f>
        <v>spaces</v>
      </c>
      <c r="R3112" s="4" t="str">
        <f t="shared" si="96"/>
        <v>theater</v>
      </c>
      <c r="S3112" s="14">
        <f>Table1[[#This Row],[Date Ended Conversion]]+Table1[[#This Row],[Date Ended Conversion]]</f>
        <v>85570.062939814816</v>
      </c>
      <c r="T3112" s="14">
        <f t="shared" si="97"/>
        <v>42785.031469907408</v>
      </c>
    </row>
    <row r="3113" spans="1:20" ht="54" hidden="1" x14ac:dyDescent="0.6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>(Table1[[#This Row],[pledged]]/Table1[[#This Row],[goal]])*100</f>
        <v>26.640000000000004</v>
      </c>
      <c r="P3113" s="9">
        <f>Table1[[#This Row],[pledged]]/Table1[[#This Row],[backers_count]]</f>
        <v>70.10526315789474</v>
      </c>
      <c r="Q3113" s="4" t="str">
        <f>MID(Table1[[#This Row],[Category and Sub-Category]],SEARCH("/", N3113) +1, 20)</f>
        <v>spaces</v>
      </c>
      <c r="R3113" s="4" t="str">
        <f t="shared" si="96"/>
        <v>theater</v>
      </c>
      <c r="S3113" s="14">
        <f>Table1[[#This Row],[Date Ended Conversion]]+Table1[[#This Row],[Date Ended Conversion]]</f>
        <v>83833.190277777772</v>
      </c>
      <c r="T3113" s="14">
        <f t="shared" si="97"/>
        <v>41916.595138888886</v>
      </c>
    </row>
    <row r="3114" spans="1:20" ht="72" hidden="1" x14ac:dyDescent="0.6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>(Table1[[#This Row],[pledged]]/Table1[[#This Row],[goal]])*100</f>
        <v>4.7363636363636363</v>
      </c>
      <c r="P3114" s="9">
        <f>Table1[[#This Row],[pledged]]/Table1[[#This Row],[backers_count]]</f>
        <v>57.888888888888886</v>
      </c>
      <c r="Q3114" s="4" t="str">
        <f>MID(Table1[[#This Row],[Category and Sub-Category]],SEARCH("/", N3114) +1, 20)</f>
        <v>spaces</v>
      </c>
      <c r="R3114" s="4" t="str">
        <f t="shared" si="96"/>
        <v>theater</v>
      </c>
      <c r="S3114" s="14">
        <f>Table1[[#This Row],[Date Ended Conversion]]+Table1[[#This Row],[Date Ended Conversion]]</f>
        <v>85350.243842592594</v>
      </c>
      <c r="T3114" s="14">
        <f t="shared" si="97"/>
        <v>42675.121921296297</v>
      </c>
    </row>
    <row r="3115" spans="1:20" ht="72" hidden="1" x14ac:dyDescent="0.6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>(Table1[[#This Row],[pledged]]/Table1[[#This Row],[goal]])*100</f>
        <v>4.2435339894712749</v>
      </c>
      <c r="P3115" s="9">
        <f>Table1[[#This Row],[pledged]]/Table1[[#This Row],[backers_count]]</f>
        <v>125.27027027027027</v>
      </c>
      <c r="Q3115" s="4" t="str">
        <f>MID(Table1[[#This Row],[Category and Sub-Category]],SEARCH("/", N3115) +1, 20)</f>
        <v>spaces</v>
      </c>
      <c r="R3115" s="4" t="str">
        <f t="shared" si="96"/>
        <v>theater</v>
      </c>
      <c r="S3115" s="14">
        <f>Table1[[#This Row],[Date Ended Conversion]]+Table1[[#This Row],[Date Ended Conversion]]</f>
        <v>84223.462546296301</v>
      </c>
      <c r="T3115" s="14">
        <f t="shared" si="97"/>
        <v>42111.731273148151</v>
      </c>
    </row>
    <row r="3116" spans="1:20" ht="72" hidden="1" x14ac:dyDescent="0.6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>(Table1[[#This Row],[pledged]]/Table1[[#This Row],[goal]])*100</f>
        <v>0</v>
      </c>
      <c r="P3116" s="9" t="e">
        <f>Table1[[#This Row],[pledged]]/Table1[[#This Row],[backers_count]]</f>
        <v>#DIV/0!</v>
      </c>
      <c r="Q3116" s="4" t="str">
        <f>MID(Table1[[#This Row],[Category and Sub-Category]],SEARCH("/", N3116) +1, 20)</f>
        <v>spaces</v>
      </c>
      <c r="R3116" s="4" t="str">
        <f t="shared" si="96"/>
        <v>theater</v>
      </c>
      <c r="S3116" s="14">
        <f>Table1[[#This Row],[Date Ended Conversion]]+Table1[[#This Row],[Date Ended Conversion]]</f>
        <v>83807.265046296292</v>
      </c>
      <c r="T3116" s="14">
        <f t="shared" si="97"/>
        <v>41903.632523148146</v>
      </c>
    </row>
    <row r="3117" spans="1:20" ht="72" hidden="1" x14ac:dyDescent="0.6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>(Table1[[#This Row],[pledged]]/Table1[[#This Row],[goal]])*100</f>
        <v>3</v>
      </c>
      <c r="P3117" s="9">
        <f>Table1[[#This Row],[pledged]]/Table1[[#This Row],[backers_count]]</f>
        <v>300</v>
      </c>
      <c r="Q3117" s="4" t="str">
        <f>MID(Table1[[#This Row],[Category and Sub-Category]],SEARCH("/", N3117) +1, 20)</f>
        <v>spaces</v>
      </c>
      <c r="R3117" s="4" t="str">
        <f t="shared" si="96"/>
        <v>theater</v>
      </c>
      <c r="S3117" s="14">
        <f>Table1[[#This Row],[Date Ended Conversion]]+Table1[[#This Row],[Date Ended Conversion]]</f>
        <v>85052.894143518526</v>
      </c>
      <c r="T3117" s="14">
        <f t="shared" si="97"/>
        <v>42526.447071759263</v>
      </c>
    </row>
    <row r="3118" spans="1:20" ht="54" hidden="1" x14ac:dyDescent="0.6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>(Table1[[#This Row],[pledged]]/Table1[[#This Row],[goal]])*100</f>
        <v>57.333333333333336</v>
      </c>
      <c r="P3118" s="9">
        <f>Table1[[#This Row],[pledged]]/Table1[[#This Row],[backers_count]]</f>
        <v>43</v>
      </c>
      <c r="Q3118" s="4" t="str">
        <f>MID(Table1[[#This Row],[Category and Sub-Category]],SEARCH("/", N3118) +1, 20)</f>
        <v>spaces</v>
      </c>
      <c r="R3118" s="4" t="str">
        <f t="shared" si="96"/>
        <v>theater</v>
      </c>
      <c r="S3118" s="14">
        <f>Table1[[#This Row],[Date Ended Conversion]]+Table1[[#This Row],[Date Ended Conversion]]</f>
        <v>84191.030671296292</v>
      </c>
      <c r="T3118" s="14">
        <f t="shared" si="97"/>
        <v>42095.515335648146</v>
      </c>
    </row>
    <row r="3119" spans="1:20" ht="54" hidden="1" x14ac:dyDescent="0.6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>(Table1[[#This Row],[pledged]]/Table1[[#This Row],[goal]])*100</f>
        <v>0.1</v>
      </c>
      <c r="P3119" s="9">
        <f>Table1[[#This Row],[pledged]]/Table1[[#This Row],[backers_count]]</f>
        <v>1</v>
      </c>
      <c r="Q3119" s="4" t="str">
        <f>MID(Table1[[#This Row],[Category and Sub-Category]],SEARCH("/", N3119) +1, 20)</f>
        <v>spaces</v>
      </c>
      <c r="R3119" s="4" t="str">
        <f t="shared" si="96"/>
        <v>theater</v>
      </c>
      <c r="S3119" s="14">
        <f>Table1[[#This Row],[Date Ended Conversion]]+Table1[[#This Row],[Date Ended Conversion]]</f>
        <v>85035.1</v>
      </c>
      <c r="T3119" s="14">
        <f t="shared" si="97"/>
        <v>42517.55</v>
      </c>
    </row>
    <row r="3120" spans="1:20" ht="36" hidden="1" x14ac:dyDescent="0.6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>(Table1[[#This Row],[pledged]]/Table1[[#This Row],[goal]])*100</f>
        <v>0.31</v>
      </c>
      <c r="P3120" s="9">
        <f>Table1[[#This Row],[pledged]]/Table1[[#This Row],[backers_count]]</f>
        <v>775</v>
      </c>
      <c r="Q3120" s="4" t="str">
        <f>MID(Table1[[#This Row],[Category and Sub-Category]],SEARCH("/", N3120) +1, 20)</f>
        <v>spaces</v>
      </c>
      <c r="R3120" s="4" t="str">
        <f t="shared" si="96"/>
        <v>theater</v>
      </c>
      <c r="S3120" s="14">
        <f>Table1[[#This Row],[Date Ended Conversion]]+Table1[[#This Row],[Date Ended Conversion]]</f>
        <v>85107.299143518525</v>
      </c>
      <c r="T3120" s="14">
        <f t="shared" si="97"/>
        <v>42553.649571759262</v>
      </c>
    </row>
    <row r="3121" spans="1:20" ht="72" hidden="1" x14ac:dyDescent="0.6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>(Table1[[#This Row],[pledged]]/Table1[[#This Row],[goal]])*100</f>
        <v>0.05</v>
      </c>
      <c r="P3121" s="9">
        <f>Table1[[#This Row],[pledged]]/Table1[[#This Row],[backers_count]]</f>
        <v>5</v>
      </c>
      <c r="Q3121" s="4" t="str">
        <f>MID(Table1[[#This Row],[Category and Sub-Category]],SEARCH("/", N3121) +1, 20)</f>
        <v>spaces</v>
      </c>
      <c r="R3121" s="4" t="str">
        <f t="shared" si="96"/>
        <v>theater</v>
      </c>
      <c r="S3121" s="14">
        <f>Table1[[#This Row],[Date Ended Conversion]]+Table1[[#This Row],[Date Ended Conversion]]</f>
        <v>84180.007685185177</v>
      </c>
      <c r="T3121" s="14">
        <f t="shared" si="97"/>
        <v>42090.003842592589</v>
      </c>
    </row>
    <row r="3122" spans="1:20" ht="54" hidden="1" x14ac:dyDescent="0.6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>(Table1[[#This Row],[pledged]]/Table1[[#This Row],[goal]])*100</f>
        <v>9.8461538461538465E-3</v>
      </c>
      <c r="P3122" s="9">
        <f>Table1[[#This Row],[pledged]]/Table1[[#This Row],[backers_count]]</f>
        <v>12.8</v>
      </c>
      <c r="Q3122" s="4" t="str">
        <f>MID(Table1[[#This Row],[Category and Sub-Category]],SEARCH("/", N3122) +1, 20)</f>
        <v>spaces</v>
      </c>
      <c r="R3122" s="4" t="str">
        <f t="shared" si="96"/>
        <v>theater</v>
      </c>
      <c r="S3122" s="14">
        <f>Table1[[#This Row],[Date Ended Conversion]]+Table1[[#This Row],[Date Ended Conversion]]</f>
        <v>84991.800833333342</v>
      </c>
      <c r="T3122" s="14">
        <f t="shared" si="97"/>
        <v>42495.900416666671</v>
      </c>
    </row>
    <row r="3123" spans="1:20" ht="54" hidden="1" x14ac:dyDescent="0.6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>(Table1[[#This Row],[pledged]]/Table1[[#This Row],[goal]])*100</f>
        <v>0.66666666666666674</v>
      </c>
      <c r="P3123" s="9">
        <f>Table1[[#This Row],[pledged]]/Table1[[#This Row],[backers_count]]</f>
        <v>10</v>
      </c>
      <c r="Q3123" s="4" t="str">
        <f>MID(Table1[[#This Row],[Category and Sub-Category]],SEARCH("/", N3123) +1, 20)</f>
        <v>spaces</v>
      </c>
      <c r="R3123" s="4" t="str">
        <f t="shared" si="96"/>
        <v>theater</v>
      </c>
      <c r="S3123" s="14">
        <f>Table1[[#This Row],[Date Ended Conversion]]+Table1[[#This Row],[Date Ended Conversion]]</f>
        <v>83817.359606481477</v>
      </c>
      <c r="T3123" s="14">
        <f t="shared" si="97"/>
        <v>41908.679803240739</v>
      </c>
    </row>
    <row r="3124" spans="1:20" ht="18" hidden="1" x14ac:dyDescent="0.6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>(Table1[[#This Row],[pledged]]/Table1[[#This Row],[goal]])*100</f>
        <v>58.291457286432156</v>
      </c>
      <c r="P3124" s="9">
        <f>Table1[[#This Row],[pledged]]/Table1[[#This Row],[backers_count]]</f>
        <v>58</v>
      </c>
      <c r="Q3124" s="4" t="str">
        <f>MID(Table1[[#This Row],[Category and Sub-Category]],SEARCH("/", N3124) +1, 20)</f>
        <v>spaces</v>
      </c>
      <c r="R3124" s="4" t="str">
        <f t="shared" si="96"/>
        <v>theater</v>
      </c>
      <c r="S3124" s="14">
        <f>Table1[[#This Row],[Date Ended Conversion]]+Table1[[#This Row],[Date Ended Conversion]]</f>
        <v>85367.947500000009</v>
      </c>
      <c r="T3124" s="14">
        <f t="shared" si="97"/>
        <v>42683.973750000005</v>
      </c>
    </row>
    <row r="3125" spans="1:20" ht="72" hidden="1" x14ac:dyDescent="0.6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>(Table1[[#This Row],[pledged]]/Table1[[#This Row],[goal]])*100</f>
        <v>68.153599999999997</v>
      </c>
      <c r="P3125" s="9">
        <f>Table1[[#This Row],[pledged]]/Table1[[#This Row],[backers_count]]</f>
        <v>244.80459770114942</v>
      </c>
      <c r="Q3125" s="4" t="str">
        <f>MID(Table1[[#This Row],[Category and Sub-Category]],SEARCH("/", N3125) +1, 20)</f>
        <v>spaces</v>
      </c>
      <c r="R3125" s="4" t="str">
        <f t="shared" si="96"/>
        <v>theater</v>
      </c>
      <c r="S3125" s="14">
        <f>Table1[[#This Row],[Date Ended Conversion]]+Table1[[#This Row],[Date Ended Conversion]]</f>
        <v>85121.986064814817</v>
      </c>
      <c r="T3125" s="14">
        <f t="shared" si="97"/>
        <v>42560.993032407408</v>
      </c>
    </row>
    <row r="3126" spans="1:20" ht="54" hidden="1" x14ac:dyDescent="0.6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>(Table1[[#This Row],[pledged]]/Table1[[#This Row],[goal]])*100</f>
        <v>3.2499999999999999E-3</v>
      </c>
      <c r="P3126" s="9">
        <f>Table1[[#This Row],[pledged]]/Table1[[#This Row],[backers_count]]</f>
        <v>6.5</v>
      </c>
      <c r="Q3126" s="4" t="str">
        <f>MID(Table1[[#This Row],[Category and Sub-Category]],SEARCH("/", N3126) +1, 20)</f>
        <v>spaces</v>
      </c>
      <c r="R3126" s="4" t="str">
        <f t="shared" si="96"/>
        <v>theater</v>
      </c>
      <c r="S3126" s="14">
        <f>Table1[[#This Row],[Date Ended Conversion]]+Table1[[#This Row],[Date Ended Conversion]]</f>
        <v>84075.560208333336</v>
      </c>
      <c r="T3126" s="14">
        <f t="shared" si="97"/>
        <v>42037.780104166668</v>
      </c>
    </row>
    <row r="3127" spans="1:20" ht="18" hidden="1" x14ac:dyDescent="0.6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>(Table1[[#This Row],[pledged]]/Table1[[#This Row],[goal]])*100</f>
        <v>0</v>
      </c>
      <c r="P3127" s="9" t="e">
        <f>Table1[[#This Row],[pledged]]/Table1[[#This Row],[backers_count]]</f>
        <v>#DIV/0!</v>
      </c>
      <c r="Q3127" s="4" t="str">
        <f>MID(Table1[[#This Row],[Category and Sub-Category]],SEARCH("/", N3127) +1, 20)</f>
        <v>spaces</v>
      </c>
      <c r="R3127" s="4" t="str">
        <f t="shared" si="96"/>
        <v>theater</v>
      </c>
      <c r="S3127" s="14">
        <f>Table1[[#This Row],[Date Ended Conversion]]+Table1[[#This Row],[Date Ended Conversion]]</f>
        <v>84752.4137037037</v>
      </c>
      <c r="T3127" s="14">
        <f t="shared" si="97"/>
        <v>42376.20685185185</v>
      </c>
    </row>
    <row r="3128" spans="1:20" ht="108" hidden="1" x14ac:dyDescent="0.6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>(Table1[[#This Row],[pledged]]/Table1[[#This Row],[goal]])*100</f>
        <v>4.16</v>
      </c>
      <c r="P3128" s="9">
        <f>Table1[[#This Row],[pledged]]/Table1[[#This Row],[backers_count]]</f>
        <v>61.176470588235297</v>
      </c>
      <c r="Q3128" s="4" t="str">
        <f>MID(Table1[[#This Row],[Category and Sub-Category]],SEARCH("/", N3128) +1, 20)</f>
        <v>spaces</v>
      </c>
      <c r="R3128" s="4" t="str">
        <f t="shared" si="96"/>
        <v>theater</v>
      </c>
      <c r="S3128" s="14">
        <f>Table1[[#This Row],[Date Ended Conversion]]+Table1[[#This Row],[Date Ended Conversion]]</f>
        <v>84913.952824074076</v>
      </c>
      <c r="T3128" s="14">
        <f t="shared" si="97"/>
        <v>42456.976412037038</v>
      </c>
    </row>
    <row r="3129" spans="1:20" ht="72" hidden="1" x14ac:dyDescent="0.6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>(Table1[[#This Row],[pledged]]/Table1[[#This Row],[goal]])*100</f>
        <v>0</v>
      </c>
      <c r="P3129" s="9" t="e">
        <f>Table1[[#This Row],[pledged]]/Table1[[#This Row],[backers_count]]</f>
        <v>#DIV/0!</v>
      </c>
      <c r="Q3129" s="4" t="str">
        <f>MID(Table1[[#This Row],[Category and Sub-Category]],SEARCH("/", N3129) +1, 20)</f>
        <v>spaces</v>
      </c>
      <c r="R3129" s="4" t="str">
        <f t="shared" si="96"/>
        <v>theater</v>
      </c>
      <c r="S3129" s="14">
        <f>Table1[[#This Row],[Date Ended Conversion]]+Table1[[#This Row],[Date Ended Conversion]]</f>
        <v>84129.713634259257</v>
      </c>
      <c r="T3129" s="14">
        <f t="shared" si="97"/>
        <v>42064.856817129628</v>
      </c>
    </row>
    <row r="3130" spans="1:20" ht="72" hidden="1" x14ac:dyDescent="0.6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>(Table1[[#This Row],[pledged]]/Table1[[#This Row],[goal]])*100</f>
        <v>108.60666666666667</v>
      </c>
      <c r="P3130" s="9">
        <f>Table1[[#This Row],[pledged]]/Table1[[#This Row],[backers_count]]</f>
        <v>139.23931623931625</v>
      </c>
      <c r="Q3130" s="4" t="str">
        <f>MID(Table1[[#This Row],[Category and Sub-Category]],SEARCH("/", N3130) +1, 20)</f>
        <v>plays</v>
      </c>
      <c r="R3130" s="4" t="str">
        <f t="shared" si="96"/>
        <v>theater</v>
      </c>
      <c r="S3130" s="14">
        <f>Table1[[#This Row],[Date Ended Conversion]]+Table1[[#This Row],[Date Ended Conversion]]</f>
        <v>85621.568078703713</v>
      </c>
      <c r="T3130" s="14">
        <f t="shared" si="97"/>
        <v>42810.784039351856</v>
      </c>
    </row>
    <row r="3131" spans="1:20" ht="72" hidden="1" x14ac:dyDescent="0.6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>(Table1[[#This Row],[pledged]]/Table1[[#This Row],[goal]])*100</f>
        <v>0.8</v>
      </c>
      <c r="P3131" s="9">
        <f>Table1[[#This Row],[pledged]]/Table1[[#This Row],[backers_count]]</f>
        <v>10</v>
      </c>
      <c r="Q3131" s="4" t="str">
        <f>MID(Table1[[#This Row],[Category and Sub-Category]],SEARCH("/", N3131) +1, 20)</f>
        <v>plays</v>
      </c>
      <c r="R3131" s="4" t="str">
        <f t="shared" si="96"/>
        <v>theater</v>
      </c>
      <c r="S3131" s="14">
        <f>Table1[[#This Row],[Date Ended Conversion]]+Table1[[#This Row],[Date Ended Conversion]]</f>
        <v>85687.60229166667</v>
      </c>
      <c r="T3131" s="14">
        <f t="shared" si="97"/>
        <v>42843.801145833335</v>
      </c>
    </row>
    <row r="3132" spans="1:20" ht="54" hidden="1" x14ac:dyDescent="0.6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>(Table1[[#This Row],[pledged]]/Table1[[#This Row],[goal]])*100</f>
        <v>3.75</v>
      </c>
      <c r="P3132" s="9">
        <f>Table1[[#This Row],[pledged]]/Table1[[#This Row],[backers_count]]</f>
        <v>93.75</v>
      </c>
      <c r="Q3132" s="4" t="str">
        <f>MID(Table1[[#This Row],[Category and Sub-Category]],SEARCH("/", N3132) +1, 20)</f>
        <v>plays</v>
      </c>
      <c r="R3132" s="4" t="str">
        <f t="shared" si="96"/>
        <v>theater</v>
      </c>
      <c r="S3132" s="14">
        <f>Table1[[#This Row],[Date Ended Conversion]]+Table1[[#This Row],[Date Ended Conversion]]</f>
        <v>85678.415277777778</v>
      </c>
      <c r="T3132" s="14">
        <f t="shared" si="97"/>
        <v>42839.207638888889</v>
      </c>
    </row>
    <row r="3133" spans="1:20" ht="36" hidden="1" x14ac:dyDescent="0.6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>(Table1[[#This Row],[pledged]]/Table1[[#This Row],[goal]])*100</f>
        <v>15.731707317073171</v>
      </c>
      <c r="P3133" s="9">
        <f>Table1[[#This Row],[pledged]]/Table1[[#This Row],[backers_count]]</f>
        <v>53.75</v>
      </c>
      <c r="Q3133" s="4" t="str">
        <f>MID(Table1[[#This Row],[Category and Sub-Category]],SEARCH("/", N3133) +1, 20)</f>
        <v>plays</v>
      </c>
      <c r="R3133" s="4" t="str">
        <f t="shared" si="96"/>
        <v>theater</v>
      </c>
      <c r="S3133" s="14">
        <f>Table1[[#This Row],[Date Ended Conversion]]+Table1[[#This Row],[Date Ended Conversion]]</f>
        <v>85667.075115740736</v>
      </c>
      <c r="T3133" s="14">
        <f t="shared" si="97"/>
        <v>42833.537557870368</v>
      </c>
    </row>
    <row r="3134" spans="1:20" ht="36" hidden="1" x14ac:dyDescent="0.6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>(Table1[[#This Row],[pledged]]/Table1[[#This Row],[goal]])*100</f>
        <v>3.3333333333333333E-2</v>
      </c>
      <c r="P3134" s="9">
        <f>Table1[[#This Row],[pledged]]/Table1[[#This Row],[backers_count]]</f>
        <v>10</v>
      </c>
      <c r="Q3134" s="4" t="str">
        <f>MID(Table1[[#This Row],[Category and Sub-Category]],SEARCH("/", N3134) +1, 20)</f>
        <v>plays</v>
      </c>
      <c r="R3134" s="4" t="str">
        <f t="shared" si="96"/>
        <v>theater</v>
      </c>
      <c r="S3134" s="14">
        <f>Table1[[#This Row],[Date Ended Conversion]]+Table1[[#This Row],[Date Ended Conversion]]</f>
        <v>85692.617129629623</v>
      </c>
      <c r="T3134" s="14">
        <f t="shared" si="97"/>
        <v>42846.308564814812</v>
      </c>
    </row>
    <row r="3135" spans="1:20" ht="72" hidden="1" x14ac:dyDescent="0.6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>(Table1[[#This Row],[pledged]]/Table1[[#This Row],[goal]])*100</f>
        <v>108</v>
      </c>
      <c r="P3135" s="9">
        <f>Table1[[#This Row],[pledged]]/Table1[[#This Row],[backers_count]]</f>
        <v>33.75</v>
      </c>
      <c r="Q3135" s="4" t="str">
        <f>MID(Table1[[#This Row],[Category and Sub-Category]],SEARCH("/", N3135) +1, 20)</f>
        <v>plays</v>
      </c>
      <c r="R3135" s="4" t="str">
        <f t="shared" si="96"/>
        <v>theater</v>
      </c>
      <c r="S3135" s="14">
        <f>Table1[[#This Row],[Date Ended Conversion]]+Table1[[#This Row],[Date Ended Conversion]]</f>
        <v>85637.047083333338</v>
      </c>
      <c r="T3135" s="14">
        <f t="shared" si="97"/>
        <v>42818.523541666669</v>
      </c>
    </row>
    <row r="3136" spans="1:20" ht="72" hidden="1" x14ac:dyDescent="0.6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>(Table1[[#This Row],[pledged]]/Table1[[#This Row],[goal]])*100</f>
        <v>22.5</v>
      </c>
      <c r="P3136" s="9">
        <f>Table1[[#This Row],[pledged]]/Table1[[#This Row],[backers_count]]</f>
        <v>18.75</v>
      </c>
      <c r="Q3136" s="4" t="str">
        <f>MID(Table1[[#This Row],[Category and Sub-Category]],SEARCH("/", N3136) +1, 20)</f>
        <v>plays</v>
      </c>
      <c r="R3136" s="4" t="str">
        <f t="shared" si="96"/>
        <v>theater</v>
      </c>
      <c r="S3136" s="14">
        <f>Table1[[#This Row],[Date Ended Conversion]]+Table1[[#This Row],[Date Ended Conversion]]</f>
        <v>85643.356921296305</v>
      </c>
      <c r="T3136" s="14">
        <f t="shared" si="97"/>
        <v>42821.678460648152</v>
      </c>
    </row>
    <row r="3137" spans="1:20" ht="72" hidden="1" x14ac:dyDescent="0.6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>(Table1[[#This Row],[pledged]]/Table1[[#This Row],[goal]])*100</f>
        <v>20.849420849420849</v>
      </c>
      <c r="P3137" s="9">
        <f>Table1[[#This Row],[pledged]]/Table1[[#This Row],[backers_count]]</f>
        <v>23.142857142857142</v>
      </c>
      <c r="Q3137" s="4" t="str">
        <f>MID(Table1[[#This Row],[Category and Sub-Category]],SEARCH("/", N3137) +1, 20)</f>
        <v>plays</v>
      </c>
      <c r="R3137" s="4" t="str">
        <f t="shared" si="96"/>
        <v>theater</v>
      </c>
      <c r="S3137" s="14">
        <f>Table1[[#This Row],[Date Ended Conversion]]+Table1[[#This Row],[Date Ended Conversion]]</f>
        <v>85658.303726851853</v>
      </c>
      <c r="T3137" s="14">
        <f t="shared" si="97"/>
        <v>42829.151863425926</v>
      </c>
    </row>
    <row r="3138" spans="1:20" ht="72" hidden="1" x14ac:dyDescent="0.6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>(Table1[[#This Row],[pledged]]/Table1[[#This Row],[goal]])*100</f>
        <v>127.8</v>
      </c>
      <c r="P3138" s="9">
        <f>Table1[[#This Row],[pledged]]/Table1[[#This Row],[backers_count]]</f>
        <v>29.045454545454547</v>
      </c>
      <c r="Q3138" s="4" t="str">
        <f>MID(Table1[[#This Row],[Category and Sub-Category]],SEARCH("/", N3138) +1, 20)</f>
        <v>plays</v>
      </c>
      <c r="R3138" s="4" t="str">
        <f t="shared" ref="R3138:R3201" si="98">LEFT(N3138,FIND("/",N3138,1)-1)</f>
        <v>theater</v>
      </c>
      <c r="S3138" s="14">
        <f>Table1[[#This Row],[Date Ended Conversion]]+Table1[[#This Row],[Date Ended Conversion]]</f>
        <v>85651.915277777778</v>
      </c>
      <c r="T3138" s="14">
        <f t="shared" ref="T3138:T3201" si="99">(((I3138/60)/60)/24)+DATE(1970,1,1)</f>
        <v>42825.957638888889</v>
      </c>
    </row>
    <row r="3139" spans="1:20" ht="54" hidden="1" x14ac:dyDescent="0.6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>(Table1[[#This Row],[pledged]]/Table1[[#This Row],[goal]])*100</f>
        <v>3.3333333333333335</v>
      </c>
      <c r="P3139" s="9">
        <f>Table1[[#This Row],[pledged]]/Table1[[#This Row],[backers_count]]</f>
        <v>50</v>
      </c>
      <c r="Q3139" s="4" t="str">
        <f>MID(Table1[[#This Row],[Category and Sub-Category]],SEARCH("/", N3139) +1, 20)</f>
        <v>plays</v>
      </c>
      <c r="R3139" s="4" t="str">
        <f t="shared" si="98"/>
        <v>theater</v>
      </c>
      <c r="S3139" s="14">
        <f>Table1[[#This Row],[Date Ended Conversion]]+Table1[[#This Row],[Date Ended Conversion]]</f>
        <v>85717.6</v>
      </c>
      <c r="T3139" s="14">
        <f t="shared" si="99"/>
        <v>42858.8</v>
      </c>
    </row>
    <row r="3140" spans="1:20" ht="72" hidden="1" x14ac:dyDescent="0.6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>(Table1[[#This Row],[pledged]]/Table1[[#This Row],[goal]])*100</f>
        <v>0</v>
      </c>
      <c r="P3140" s="9" t="e">
        <f>Table1[[#This Row],[pledged]]/Table1[[#This Row],[backers_count]]</f>
        <v>#DIV/0!</v>
      </c>
      <c r="Q3140" s="4" t="str">
        <f>MID(Table1[[#This Row],[Category and Sub-Category]],SEARCH("/", N3140) +1, 20)</f>
        <v>plays</v>
      </c>
      <c r="R3140" s="4" t="str">
        <f t="shared" si="98"/>
        <v>theater</v>
      </c>
      <c r="S3140" s="14">
        <f>Table1[[#This Row],[Date Ended Conversion]]+Table1[[#This Row],[Date Ended Conversion]]</f>
        <v>85657.291828703703</v>
      </c>
      <c r="T3140" s="14">
        <f t="shared" si="99"/>
        <v>42828.645914351851</v>
      </c>
    </row>
    <row r="3141" spans="1:20" ht="72" hidden="1" x14ac:dyDescent="0.6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>(Table1[[#This Row],[pledged]]/Table1[[#This Row],[goal]])*100</f>
        <v>5.4</v>
      </c>
      <c r="P3141" s="9">
        <f>Table1[[#This Row],[pledged]]/Table1[[#This Row],[backers_count]]</f>
        <v>450</v>
      </c>
      <c r="Q3141" s="4" t="str">
        <f>MID(Table1[[#This Row],[Category and Sub-Category]],SEARCH("/", N3141) +1, 20)</f>
        <v>plays</v>
      </c>
      <c r="R3141" s="4" t="str">
        <f t="shared" si="98"/>
        <v>theater</v>
      </c>
      <c r="S3141" s="14">
        <f>Table1[[#This Row],[Date Ended Conversion]]+Table1[[#This Row],[Date Ended Conversion]]</f>
        <v>85638.379166666666</v>
      </c>
      <c r="T3141" s="14">
        <f t="shared" si="99"/>
        <v>42819.189583333333</v>
      </c>
    </row>
    <row r="3142" spans="1:20" ht="72" hidden="1" x14ac:dyDescent="0.6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>(Table1[[#This Row],[pledged]]/Table1[[#This Row],[goal]])*100</f>
        <v>0.96</v>
      </c>
      <c r="P3142" s="9">
        <f>Table1[[#This Row],[pledged]]/Table1[[#This Row],[backers_count]]</f>
        <v>24</v>
      </c>
      <c r="Q3142" s="4" t="str">
        <f>MID(Table1[[#This Row],[Category and Sub-Category]],SEARCH("/", N3142) +1, 20)</f>
        <v>plays</v>
      </c>
      <c r="R3142" s="4" t="str">
        <f t="shared" si="98"/>
        <v>theater</v>
      </c>
      <c r="S3142" s="14">
        <f>Table1[[#This Row],[Date Ended Conversion]]+Table1[[#This Row],[Date Ended Conversion]]</f>
        <v>85665.354236111103</v>
      </c>
      <c r="T3142" s="14">
        <f t="shared" si="99"/>
        <v>42832.677118055552</v>
      </c>
    </row>
    <row r="3143" spans="1:20" ht="90" hidden="1" x14ac:dyDescent="0.6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>(Table1[[#This Row],[pledged]]/Table1[[#This Row],[goal]])*100</f>
        <v>51.6</v>
      </c>
      <c r="P3143" s="9">
        <f>Table1[[#This Row],[pledged]]/Table1[[#This Row],[backers_count]]</f>
        <v>32.25</v>
      </c>
      <c r="Q3143" s="4" t="str">
        <f>MID(Table1[[#This Row],[Category and Sub-Category]],SEARCH("/", N3143) +1, 20)</f>
        <v>plays</v>
      </c>
      <c r="R3143" s="4" t="str">
        <f t="shared" si="98"/>
        <v>theater</v>
      </c>
      <c r="S3143" s="14">
        <f>Table1[[#This Row],[Date Ended Conversion]]+Table1[[#This Row],[Date Ended Conversion]]</f>
        <v>85683.666666666657</v>
      </c>
      <c r="T3143" s="14">
        <f t="shared" si="99"/>
        <v>42841.833333333328</v>
      </c>
    </row>
    <row r="3144" spans="1:20" ht="54" hidden="1" x14ac:dyDescent="0.6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>(Table1[[#This Row],[pledged]]/Table1[[#This Row],[goal]])*100</f>
        <v>1.6363636363636365</v>
      </c>
      <c r="P3144" s="9">
        <f>Table1[[#This Row],[pledged]]/Table1[[#This Row],[backers_count]]</f>
        <v>15</v>
      </c>
      <c r="Q3144" s="4" t="str">
        <f>MID(Table1[[#This Row],[Category and Sub-Category]],SEARCH("/", N3144) +1, 20)</f>
        <v>plays</v>
      </c>
      <c r="R3144" s="4" t="str">
        <f t="shared" si="98"/>
        <v>theater</v>
      </c>
      <c r="S3144" s="14">
        <f>Table1[[#This Row],[Date Ended Conversion]]+Table1[[#This Row],[Date Ended Conversion]]</f>
        <v>85626.943032407406</v>
      </c>
      <c r="T3144" s="14">
        <f t="shared" si="99"/>
        <v>42813.471516203703</v>
      </c>
    </row>
    <row r="3145" spans="1:20" ht="72" hidden="1" x14ac:dyDescent="0.6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>(Table1[[#This Row],[pledged]]/Table1[[#This Row],[goal]])*100</f>
        <v>0</v>
      </c>
      <c r="P3145" s="9" t="e">
        <f>Table1[[#This Row],[pledged]]/Table1[[#This Row],[backers_count]]</f>
        <v>#DIV/0!</v>
      </c>
      <c r="Q3145" s="4" t="str">
        <f>MID(Table1[[#This Row],[Category and Sub-Category]],SEARCH("/", N3145) +1, 20)</f>
        <v>plays</v>
      </c>
      <c r="R3145" s="4" t="str">
        <f t="shared" si="98"/>
        <v>theater</v>
      </c>
      <c r="S3145" s="14">
        <f>Table1[[#This Row],[Date Ended Conversion]]+Table1[[#This Row],[Date Ended Conversion]]</f>
        <v>85668.716574074075</v>
      </c>
      <c r="T3145" s="14">
        <f t="shared" si="99"/>
        <v>42834.358287037037</v>
      </c>
    </row>
    <row r="3146" spans="1:20" ht="72" hidden="1" x14ac:dyDescent="0.6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>(Table1[[#This Row],[pledged]]/Table1[[#This Row],[goal]])*100</f>
        <v>75.400000000000006</v>
      </c>
      <c r="P3146" s="9">
        <f>Table1[[#This Row],[pledged]]/Table1[[#This Row],[backers_count]]</f>
        <v>251.33333333333334</v>
      </c>
      <c r="Q3146" s="4" t="str">
        <f>MID(Table1[[#This Row],[Category and Sub-Category]],SEARCH("/", N3146) +1, 20)</f>
        <v>plays</v>
      </c>
      <c r="R3146" s="4" t="str">
        <f t="shared" si="98"/>
        <v>theater</v>
      </c>
      <c r="S3146" s="14">
        <f>Table1[[#This Row],[Date Ended Conversion]]+Table1[[#This Row],[Date Ended Conversion]]</f>
        <v>85626.5</v>
      </c>
      <c r="T3146" s="14">
        <f t="shared" si="99"/>
        <v>42813.25</v>
      </c>
    </row>
    <row r="3147" spans="1:20" ht="54" hidden="1" x14ac:dyDescent="0.6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>(Table1[[#This Row],[pledged]]/Table1[[#This Row],[goal]])*100</f>
        <v>0</v>
      </c>
      <c r="P3147" s="9" t="e">
        <f>Table1[[#This Row],[pledged]]/Table1[[#This Row],[backers_count]]</f>
        <v>#DIV/0!</v>
      </c>
      <c r="Q3147" s="4" t="str">
        <f>MID(Table1[[#This Row],[Category and Sub-Category]],SEARCH("/", N3147) +1, 20)</f>
        <v>plays</v>
      </c>
      <c r="R3147" s="4" t="str">
        <f t="shared" si="98"/>
        <v>theater</v>
      </c>
      <c r="S3147" s="14">
        <f>Table1[[#This Row],[Date Ended Conversion]]+Table1[[#This Row],[Date Ended Conversion]]</f>
        <v>85643.998472222214</v>
      </c>
      <c r="T3147" s="14">
        <f t="shared" si="99"/>
        <v>42821.999236111107</v>
      </c>
    </row>
    <row r="3148" spans="1:20" ht="54" hidden="1" x14ac:dyDescent="0.6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>(Table1[[#This Row],[pledged]]/Table1[[#This Row],[goal]])*100</f>
        <v>10.5</v>
      </c>
      <c r="P3148" s="9">
        <f>Table1[[#This Row],[pledged]]/Table1[[#This Row],[backers_count]]</f>
        <v>437.5</v>
      </c>
      <c r="Q3148" s="4" t="str">
        <f>MID(Table1[[#This Row],[Category and Sub-Category]],SEARCH("/", N3148) +1, 20)</f>
        <v>plays</v>
      </c>
      <c r="R3148" s="4" t="str">
        <f t="shared" si="98"/>
        <v>theater</v>
      </c>
      <c r="S3148" s="14">
        <f>Table1[[#This Row],[Date Ended Conversion]]+Table1[[#This Row],[Date Ended Conversion]]</f>
        <v>85683.28162037037</v>
      </c>
      <c r="T3148" s="14">
        <f t="shared" si="99"/>
        <v>42841.640810185185</v>
      </c>
    </row>
    <row r="3149" spans="1:20" ht="72" hidden="1" x14ac:dyDescent="0.6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>(Table1[[#This Row],[pledged]]/Table1[[#This Row],[goal]])*100</f>
        <v>117.52499999999999</v>
      </c>
      <c r="P3149" s="9">
        <f>Table1[[#This Row],[pledged]]/Table1[[#This Row],[backers_count]]</f>
        <v>110.35211267605634</v>
      </c>
      <c r="Q3149" s="4" t="str">
        <f>MID(Table1[[#This Row],[Category and Sub-Category]],SEARCH("/", N3149) +1, 20)</f>
        <v>plays</v>
      </c>
      <c r="R3149" s="4" t="str">
        <f t="shared" si="98"/>
        <v>theater</v>
      </c>
      <c r="S3149" s="14">
        <f>Table1[[#This Row],[Date Ended Conversion]]+Table1[[#This Row],[Date Ended Conversion]]</f>
        <v>83900.022106481483</v>
      </c>
      <c r="T3149" s="14">
        <f t="shared" si="99"/>
        <v>41950.011053240742</v>
      </c>
    </row>
    <row r="3150" spans="1:20" ht="36" hidden="1" x14ac:dyDescent="0.6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>(Table1[[#This Row],[pledged]]/Table1[[#This Row],[goal]])*100</f>
        <v>131.16666666666669</v>
      </c>
      <c r="P3150" s="9">
        <f>Table1[[#This Row],[pledged]]/Table1[[#This Row],[backers_count]]</f>
        <v>41.421052631578945</v>
      </c>
      <c r="Q3150" s="4" t="str">
        <f>MID(Table1[[#This Row],[Category and Sub-Category]],SEARCH("/", N3150) +1, 20)</f>
        <v>plays</v>
      </c>
      <c r="R3150" s="4" t="str">
        <f t="shared" si="98"/>
        <v>theater</v>
      </c>
      <c r="S3150" s="14">
        <f>Table1[[#This Row],[Date Ended Conversion]]+Table1[[#This Row],[Date Ended Conversion]]</f>
        <v>83826.333333333328</v>
      </c>
      <c r="T3150" s="14">
        <f t="shared" si="99"/>
        <v>41913.166666666664</v>
      </c>
    </row>
    <row r="3151" spans="1:20" ht="72" hidden="1" x14ac:dyDescent="0.6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>(Table1[[#This Row],[pledged]]/Table1[[#This Row],[goal]])*100</f>
        <v>104</v>
      </c>
      <c r="P3151" s="9">
        <f>Table1[[#This Row],[pledged]]/Table1[[#This Row],[backers_count]]</f>
        <v>52</v>
      </c>
      <c r="Q3151" s="4" t="str">
        <f>MID(Table1[[#This Row],[Category and Sub-Category]],SEARCH("/", N3151) +1, 20)</f>
        <v>plays</v>
      </c>
      <c r="R3151" s="4" t="str">
        <f t="shared" si="98"/>
        <v>theater</v>
      </c>
      <c r="S3151" s="14">
        <f>Table1[[#This Row],[Date Ended Conversion]]+Table1[[#This Row],[Date Ended Conversion]]</f>
        <v>82500.166666666672</v>
      </c>
      <c r="T3151" s="14">
        <f t="shared" si="99"/>
        <v>41250.083333333336</v>
      </c>
    </row>
    <row r="3152" spans="1:20" ht="90" hidden="1" x14ac:dyDescent="0.6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>(Table1[[#This Row],[pledged]]/Table1[[#This Row],[goal]])*100</f>
        <v>101</v>
      </c>
      <c r="P3152" s="9">
        <f>Table1[[#This Row],[pledged]]/Table1[[#This Row],[backers_count]]</f>
        <v>33.990384615384613</v>
      </c>
      <c r="Q3152" s="4" t="str">
        <f>MID(Table1[[#This Row],[Category and Sub-Category]],SEARCH("/", N3152) +1, 20)</f>
        <v>plays</v>
      </c>
      <c r="R3152" s="4" t="str">
        <f t="shared" si="98"/>
        <v>theater</v>
      </c>
      <c r="S3152" s="14">
        <f>Table1[[#This Row],[Date Ended Conversion]]+Table1[[#This Row],[Date Ended Conversion]]</f>
        <v>81136.333333333328</v>
      </c>
      <c r="T3152" s="14">
        <f t="shared" si="99"/>
        <v>40568.166666666664</v>
      </c>
    </row>
    <row r="3153" spans="1:20" ht="54" hidden="1" x14ac:dyDescent="0.6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>(Table1[[#This Row],[pledged]]/Table1[[#This Row],[goal]])*100</f>
        <v>100.4</v>
      </c>
      <c r="P3153" s="9">
        <f>Table1[[#This Row],[pledged]]/Table1[[#This Row],[backers_count]]</f>
        <v>103.35294117647059</v>
      </c>
      <c r="Q3153" s="4" t="str">
        <f>MID(Table1[[#This Row],[Category and Sub-Category]],SEARCH("/", N3153) +1, 20)</f>
        <v>plays</v>
      </c>
      <c r="R3153" s="4" t="str">
        <f t="shared" si="98"/>
        <v>theater</v>
      </c>
      <c r="S3153" s="14">
        <f>Table1[[#This Row],[Date Ended Conversion]]+Table1[[#This Row],[Date Ended Conversion]]</f>
        <v>83785.6799537037</v>
      </c>
      <c r="T3153" s="14">
        <f t="shared" si="99"/>
        <v>41892.83997685185</v>
      </c>
    </row>
    <row r="3154" spans="1:20" ht="72" hidden="1" x14ac:dyDescent="0.6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>(Table1[[#This Row],[pledged]]/Table1[[#This Row],[goal]])*100</f>
        <v>105.95454545454545</v>
      </c>
      <c r="P3154" s="9">
        <f>Table1[[#This Row],[pledged]]/Table1[[#This Row],[backers_count]]</f>
        <v>34.791044776119406</v>
      </c>
      <c r="Q3154" s="4" t="str">
        <f>MID(Table1[[#This Row],[Category and Sub-Category]],SEARCH("/", N3154) +1, 20)</f>
        <v>plays</v>
      </c>
      <c r="R3154" s="4" t="str">
        <f t="shared" si="98"/>
        <v>theater</v>
      </c>
      <c r="S3154" s="14">
        <f>Table1[[#This Row],[Date Ended Conversion]]+Table1[[#This Row],[Date Ended Conversion]]</f>
        <v>83161.735347222217</v>
      </c>
      <c r="T3154" s="14">
        <f t="shared" si="99"/>
        <v>41580.867673611108</v>
      </c>
    </row>
    <row r="3155" spans="1:20" ht="54" hidden="1" x14ac:dyDescent="0.6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>(Table1[[#This Row],[pledged]]/Table1[[#This Row],[goal]])*100</f>
        <v>335.58333333333337</v>
      </c>
      <c r="P3155" s="9">
        <f>Table1[[#This Row],[pledged]]/Table1[[#This Row],[backers_count]]</f>
        <v>41.773858921161825</v>
      </c>
      <c r="Q3155" s="4" t="str">
        <f>MID(Table1[[#This Row],[Category and Sub-Category]],SEARCH("/", N3155) +1, 20)</f>
        <v>plays</v>
      </c>
      <c r="R3155" s="4" t="str">
        <f t="shared" si="98"/>
        <v>theater</v>
      </c>
      <c r="S3155" s="14">
        <f>Table1[[#This Row],[Date Ended Conversion]]+Table1[[#This Row],[Date Ended Conversion]]</f>
        <v>81328.415277777778</v>
      </c>
      <c r="T3155" s="14">
        <f t="shared" si="99"/>
        <v>40664.207638888889</v>
      </c>
    </row>
    <row r="3156" spans="1:20" ht="72" hidden="1" x14ac:dyDescent="0.6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>(Table1[[#This Row],[pledged]]/Table1[[#This Row],[goal]])*100</f>
        <v>112.92857142857142</v>
      </c>
      <c r="P3156" s="9">
        <f>Table1[[#This Row],[pledged]]/Table1[[#This Row],[backers_count]]</f>
        <v>64.268292682926827</v>
      </c>
      <c r="Q3156" s="4" t="str">
        <f>MID(Table1[[#This Row],[Category and Sub-Category]],SEARCH("/", N3156) +1, 20)</f>
        <v>plays</v>
      </c>
      <c r="R3156" s="4" t="str">
        <f t="shared" si="98"/>
        <v>theater</v>
      </c>
      <c r="S3156" s="14">
        <f>Table1[[#This Row],[Date Ended Conversion]]+Table1[[#This Row],[Date Ended Conversion]]</f>
        <v>82001.668009259258</v>
      </c>
      <c r="T3156" s="14">
        <f t="shared" si="99"/>
        <v>41000.834004629629</v>
      </c>
    </row>
    <row r="3157" spans="1:20" ht="54" hidden="1" x14ac:dyDescent="0.6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>(Table1[[#This Row],[pledged]]/Table1[[#This Row],[goal]])*100</f>
        <v>188.50460000000001</v>
      </c>
      <c r="P3157" s="9">
        <f>Table1[[#This Row],[pledged]]/Table1[[#This Row],[backers_count]]</f>
        <v>31.209370860927152</v>
      </c>
      <c r="Q3157" s="4" t="str">
        <f>MID(Table1[[#This Row],[Category and Sub-Category]],SEARCH("/", N3157) +1, 20)</f>
        <v>plays</v>
      </c>
      <c r="R3157" s="4" t="str">
        <f t="shared" si="98"/>
        <v>theater</v>
      </c>
      <c r="S3157" s="14">
        <f>Table1[[#This Row],[Date Ended Conversion]]+Table1[[#This Row],[Date Ended Conversion]]</f>
        <v>82526.998263888891</v>
      </c>
      <c r="T3157" s="14">
        <f t="shared" si="99"/>
        <v>41263.499131944445</v>
      </c>
    </row>
    <row r="3158" spans="1:20" ht="72" hidden="1" x14ac:dyDescent="0.6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>(Table1[[#This Row],[pledged]]/Table1[[#This Row],[goal]])*100</f>
        <v>101.81818181818181</v>
      </c>
      <c r="P3158" s="9">
        <f>Table1[[#This Row],[pledged]]/Table1[[#This Row],[backers_count]]</f>
        <v>62.921348314606739</v>
      </c>
      <c r="Q3158" s="4" t="str">
        <f>MID(Table1[[#This Row],[Category and Sub-Category]],SEARCH("/", N3158) +1, 20)</f>
        <v>plays</v>
      </c>
      <c r="R3158" s="4" t="str">
        <f t="shared" si="98"/>
        <v>theater</v>
      </c>
      <c r="S3158" s="14">
        <f>Table1[[#This Row],[Date Ended Conversion]]+Table1[[#This Row],[Date Ended Conversion]]</f>
        <v>82123.906111111108</v>
      </c>
      <c r="T3158" s="14">
        <f t="shared" si="99"/>
        <v>41061.953055555554</v>
      </c>
    </row>
    <row r="3159" spans="1:20" ht="36" hidden="1" x14ac:dyDescent="0.6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>(Table1[[#This Row],[pledged]]/Table1[[#This Row],[goal]])*100</f>
        <v>101</v>
      </c>
      <c r="P3159" s="9">
        <f>Table1[[#This Row],[pledged]]/Table1[[#This Row],[backers_count]]</f>
        <v>98.536585365853654</v>
      </c>
      <c r="Q3159" s="4" t="str">
        <f>MID(Table1[[#This Row],[Category and Sub-Category]],SEARCH("/", N3159) +1, 20)</f>
        <v>plays</v>
      </c>
      <c r="R3159" s="4" t="str">
        <f t="shared" si="98"/>
        <v>theater</v>
      </c>
      <c r="S3159" s="14">
        <f>Table1[[#This Row],[Date Ended Conversion]]+Table1[[#This Row],[Date Ended Conversion]]</f>
        <v>83678.416666666672</v>
      </c>
      <c r="T3159" s="14">
        <f t="shared" si="99"/>
        <v>41839.208333333336</v>
      </c>
    </row>
    <row r="3160" spans="1:20" ht="36" hidden="1" x14ac:dyDescent="0.6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>(Table1[[#This Row],[pledged]]/Table1[[#This Row],[goal]])*100</f>
        <v>113.99999999999999</v>
      </c>
      <c r="P3160" s="9">
        <f>Table1[[#This Row],[pledged]]/Table1[[#This Row],[backers_count]]</f>
        <v>82.608695652173907</v>
      </c>
      <c r="Q3160" s="4" t="str">
        <f>MID(Table1[[#This Row],[Category and Sub-Category]],SEARCH("/", N3160) +1, 20)</f>
        <v>plays</v>
      </c>
      <c r="R3160" s="4" t="str">
        <f t="shared" si="98"/>
        <v>theater</v>
      </c>
      <c r="S3160" s="14">
        <f>Table1[[#This Row],[Date Ended Conversion]]+Table1[[#This Row],[Date Ended Conversion]]</f>
        <v>82955.679444444439</v>
      </c>
      <c r="T3160" s="14">
        <f t="shared" si="99"/>
        <v>41477.839722222219</v>
      </c>
    </row>
    <row r="3161" spans="1:20" ht="54" hidden="1" x14ac:dyDescent="0.6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>(Table1[[#This Row],[pledged]]/Table1[[#This Row],[goal]])*100</f>
        <v>133.48133333333334</v>
      </c>
      <c r="P3161" s="9">
        <f>Table1[[#This Row],[pledged]]/Table1[[#This Row],[backers_count]]</f>
        <v>38.504230769230773</v>
      </c>
      <c r="Q3161" s="4" t="str">
        <f>MID(Table1[[#This Row],[Category and Sub-Category]],SEARCH("/", N3161) +1, 20)</f>
        <v>plays</v>
      </c>
      <c r="R3161" s="4" t="str">
        <f t="shared" si="98"/>
        <v>theater</v>
      </c>
      <c r="S3161" s="14">
        <f>Table1[[#This Row],[Date Ended Conversion]]+Table1[[#This Row],[Date Ended Conversion]]</f>
        <v>81853.916666666672</v>
      </c>
      <c r="T3161" s="14">
        <f t="shared" si="99"/>
        <v>40926.958333333336</v>
      </c>
    </row>
    <row r="3162" spans="1:20" ht="72" hidden="1" x14ac:dyDescent="0.6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>(Table1[[#This Row],[pledged]]/Table1[[#This Row],[goal]])*100</f>
        <v>101.53333333333335</v>
      </c>
      <c r="P3162" s="9">
        <f>Table1[[#This Row],[pledged]]/Table1[[#This Row],[backers_count]]</f>
        <v>80.15789473684211</v>
      </c>
      <c r="Q3162" s="4" t="str">
        <f>MID(Table1[[#This Row],[Category and Sub-Category]],SEARCH("/", N3162) +1, 20)</f>
        <v>plays</v>
      </c>
      <c r="R3162" s="4" t="str">
        <f t="shared" si="98"/>
        <v>theater</v>
      </c>
      <c r="S3162" s="14">
        <f>Table1[[#This Row],[Date Ended Conversion]]+Table1[[#This Row],[Date Ended Conversion]]</f>
        <v>83728.415277777778</v>
      </c>
      <c r="T3162" s="14">
        <f t="shared" si="99"/>
        <v>41864.207638888889</v>
      </c>
    </row>
    <row r="3163" spans="1:20" ht="72" hidden="1" x14ac:dyDescent="0.6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>(Table1[[#This Row],[pledged]]/Table1[[#This Row],[goal]])*100</f>
        <v>105.1</v>
      </c>
      <c r="P3163" s="9">
        <f>Table1[[#This Row],[pledged]]/Table1[[#This Row],[backers_count]]</f>
        <v>28.405405405405407</v>
      </c>
      <c r="Q3163" s="4" t="str">
        <f>MID(Table1[[#This Row],[Category and Sub-Category]],SEARCH("/", N3163) +1, 20)</f>
        <v>plays</v>
      </c>
      <c r="R3163" s="4" t="str">
        <f t="shared" si="98"/>
        <v>theater</v>
      </c>
      <c r="S3163" s="14">
        <f>Table1[[#This Row],[Date Ended Conversion]]+Table1[[#This Row],[Date Ended Conversion]]</f>
        <v>83855.072268518517</v>
      </c>
      <c r="T3163" s="14">
        <f t="shared" si="99"/>
        <v>41927.536134259259</v>
      </c>
    </row>
    <row r="3164" spans="1:20" ht="72" hidden="1" x14ac:dyDescent="0.6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>(Table1[[#This Row],[pledged]]/Table1[[#This Row],[goal]])*100</f>
        <v>127.15</v>
      </c>
      <c r="P3164" s="9">
        <f>Table1[[#This Row],[pledged]]/Table1[[#This Row],[backers_count]]</f>
        <v>80.730158730158735</v>
      </c>
      <c r="Q3164" s="4" t="str">
        <f>MID(Table1[[#This Row],[Category and Sub-Category]],SEARCH("/", N3164) +1, 20)</f>
        <v>plays</v>
      </c>
      <c r="R3164" s="4" t="str">
        <f t="shared" si="98"/>
        <v>theater</v>
      </c>
      <c r="S3164" s="14">
        <f>Table1[[#This Row],[Date Ended Conversion]]+Table1[[#This Row],[Date Ended Conversion]]</f>
        <v>83654.166666666672</v>
      </c>
      <c r="T3164" s="14">
        <f t="shared" si="99"/>
        <v>41827.083333333336</v>
      </c>
    </row>
    <row r="3165" spans="1:20" ht="72" hidden="1" x14ac:dyDescent="0.6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>(Table1[[#This Row],[pledged]]/Table1[[#This Row],[goal]])*100</f>
        <v>111.15384615384616</v>
      </c>
      <c r="P3165" s="9">
        <f>Table1[[#This Row],[pledged]]/Table1[[#This Row],[backers_count]]</f>
        <v>200.69444444444446</v>
      </c>
      <c r="Q3165" s="4" t="str">
        <f>MID(Table1[[#This Row],[Category and Sub-Category]],SEARCH("/", N3165) +1, 20)</f>
        <v>plays</v>
      </c>
      <c r="R3165" s="4" t="str">
        <f t="shared" si="98"/>
        <v>theater</v>
      </c>
      <c r="S3165" s="14">
        <f>Table1[[#This Row],[Date Ended Conversion]]+Table1[[#This Row],[Date Ended Conversion]]</f>
        <v>83611.507523148146</v>
      </c>
      <c r="T3165" s="14">
        <f t="shared" si="99"/>
        <v>41805.753761574073</v>
      </c>
    </row>
    <row r="3166" spans="1:20" ht="72" hidden="1" x14ac:dyDescent="0.6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>(Table1[[#This Row],[pledged]]/Table1[[#This Row],[goal]])*100</f>
        <v>106.76</v>
      </c>
      <c r="P3166" s="9">
        <f>Table1[[#This Row],[pledged]]/Table1[[#This Row],[backers_count]]</f>
        <v>37.591549295774648</v>
      </c>
      <c r="Q3166" s="4" t="str">
        <f>MID(Table1[[#This Row],[Category and Sub-Category]],SEARCH("/", N3166) +1, 20)</f>
        <v>plays</v>
      </c>
      <c r="R3166" s="4" t="str">
        <f t="shared" si="98"/>
        <v>theater</v>
      </c>
      <c r="S3166" s="14">
        <f>Table1[[#This Row],[Date Ended Conversion]]+Table1[[#This Row],[Date Ended Conversion]]</f>
        <v>83599.61145833334</v>
      </c>
      <c r="T3166" s="14">
        <f t="shared" si="99"/>
        <v>41799.80572916667</v>
      </c>
    </row>
    <row r="3167" spans="1:20" ht="72" hidden="1" x14ac:dyDescent="0.6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>(Table1[[#This Row],[pledged]]/Table1[[#This Row],[goal]])*100</f>
        <v>162.66666666666666</v>
      </c>
      <c r="P3167" s="9">
        <f>Table1[[#This Row],[pledged]]/Table1[[#This Row],[backers_count]]</f>
        <v>58.095238095238095</v>
      </c>
      <c r="Q3167" s="4" t="str">
        <f>MID(Table1[[#This Row],[Category and Sub-Category]],SEARCH("/", N3167) +1, 20)</f>
        <v>plays</v>
      </c>
      <c r="R3167" s="4" t="str">
        <f t="shared" si="98"/>
        <v>theater</v>
      </c>
      <c r="S3167" s="14">
        <f>Table1[[#This Row],[Date Ended Conversion]]+Table1[[#This Row],[Date Ended Conversion]]</f>
        <v>81332.33194444445</v>
      </c>
      <c r="T3167" s="14">
        <f t="shared" si="99"/>
        <v>40666.165972222225</v>
      </c>
    </row>
    <row r="3168" spans="1:20" ht="72" hidden="1" x14ac:dyDescent="0.6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>(Table1[[#This Row],[pledged]]/Table1[[#This Row],[goal]])*100</f>
        <v>160.22808571428573</v>
      </c>
      <c r="P3168" s="9">
        <f>Table1[[#This Row],[pledged]]/Table1[[#This Row],[backers_count]]</f>
        <v>60.300892473118282</v>
      </c>
      <c r="Q3168" s="4" t="str">
        <f>MID(Table1[[#This Row],[Category and Sub-Category]],SEARCH("/", N3168) +1, 20)</f>
        <v>plays</v>
      </c>
      <c r="R3168" s="4" t="str">
        <f t="shared" si="98"/>
        <v>theater</v>
      </c>
      <c r="S3168" s="14">
        <f>Table1[[#This Row],[Date Ended Conversion]]+Table1[[#This Row],[Date Ended Conversion]]</f>
        <v>83938.665277777778</v>
      </c>
      <c r="T3168" s="14">
        <f t="shared" si="99"/>
        <v>41969.332638888889</v>
      </c>
    </row>
    <row r="3169" spans="1:20" ht="36" hidden="1" x14ac:dyDescent="0.6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>(Table1[[#This Row],[pledged]]/Table1[[#This Row],[goal]])*100</f>
        <v>116.16666666666666</v>
      </c>
      <c r="P3169" s="9">
        <f>Table1[[#This Row],[pledged]]/Table1[[#This Row],[backers_count]]</f>
        <v>63.363636363636367</v>
      </c>
      <c r="Q3169" s="4" t="str">
        <f>MID(Table1[[#This Row],[Category and Sub-Category]],SEARCH("/", N3169) +1, 20)</f>
        <v>plays</v>
      </c>
      <c r="R3169" s="4" t="str">
        <f t="shared" si="98"/>
        <v>theater</v>
      </c>
      <c r="S3169" s="14">
        <f>Table1[[#This Row],[Date Ended Conversion]]+Table1[[#This Row],[Date Ended Conversion]]</f>
        <v>83706.351412037038</v>
      </c>
      <c r="T3169" s="14">
        <f t="shared" si="99"/>
        <v>41853.175706018519</v>
      </c>
    </row>
    <row r="3170" spans="1:20" ht="72" hidden="1" x14ac:dyDescent="0.6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>(Table1[[#This Row],[pledged]]/Table1[[#This Row],[goal]])*100</f>
        <v>124.2</v>
      </c>
      <c r="P3170" s="9">
        <f>Table1[[#This Row],[pledged]]/Table1[[#This Row],[backers_count]]</f>
        <v>50.901639344262293</v>
      </c>
      <c r="Q3170" s="4" t="str">
        <f>MID(Table1[[#This Row],[Category and Sub-Category]],SEARCH("/", N3170) +1, 20)</f>
        <v>plays</v>
      </c>
      <c r="R3170" s="4" t="str">
        <f t="shared" si="98"/>
        <v>theater</v>
      </c>
      <c r="S3170" s="14">
        <f>Table1[[#This Row],[Date Ended Conversion]]+Table1[[#This Row],[Date Ended Conversion]]</f>
        <v>83607.833333333328</v>
      </c>
      <c r="T3170" s="14">
        <f t="shared" si="99"/>
        <v>41803.916666666664</v>
      </c>
    </row>
    <row r="3171" spans="1:20" ht="36" hidden="1" x14ac:dyDescent="0.6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>(Table1[[#This Row],[pledged]]/Table1[[#This Row],[goal]])*100</f>
        <v>103.01249999999999</v>
      </c>
      <c r="P3171" s="9">
        <f>Table1[[#This Row],[pledged]]/Table1[[#This Row],[backers_count]]</f>
        <v>100.5</v>
      </c>
      <c r="Q3171" s="4" t="str">
        <f>MID(Table1[[#This Row],[Category and Sub-Category]],SEARCH("/", N3171) +1, 20)</f>
        <v>plays</v>
      </c>
      <c r="R3171" s="4" t="str">
        <f t="shared" si="98"/>
        <v>theater</v>
      </c>
      <c r="S3171" s="14">
        <f>Table1[[#This Row],[Date Ended Conversion]]+Table1[[#This Row],[Date Ended Conversion]]</f>
        <v>83242.415277777778</v>
      </c>
      <c r="T3171" s="14">
        <f t="shared" si="99"/>
        <v>41621.207638888889</v>
      </c>
    </row>
    <row r="3172" spans="1:20" ht="54" hidden="1" x14ac:dyDescent="0.6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>(Table1[[#This Row],[pledged]]/Table1[[#This Row],[goal]])*100</f>
        <v>112.25</v>
      </c>
      <c r="P3172" s="9">
        <f>Table1[[#This Row],[pledged]]/Table1[[#This Row],[backers_count]]</f>
        <v>31.619718309859156</v>
      </c>
      <c r="Q3172" s="4" t="str">
        <f>MID(Table1[[#This Row],[Category and Sub-Category]],SEARCH("/", N3172) +1, 20)</f>
        <v>plays</v>
      </c>
      <c r="R3172" s="4" t="str">
        <f t="shared" si="98"/>
        <v>theater</v>
      </c>
      <c r="S3172" s="14">
        <f>Table1[[#This Row],[Date Ended Conversion]]+Table1[[#This Row],[Date Ended Conversion]]</f>
        <v>83644.333333333328</v>
      </c>
      <c r="T3172" s="14">
        <f t="shared" si="99"/>
        <v>41822.166666666664</v>
      </c>
    </row>
    <row r="3173" spans="1:20" ht="72" hidden="1" x14ac:dyDescent="0.6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>(Table1[[#This Row],[pledged]]/Table1[[#This Row],[goal]])*100</f>
        <v>108.8142857142857</v>
      </c>
      <c r="P3173" s="9">
        <f>Table1[[#This Row],[pledged]]/Table1[[#This Row],[backers_count]]</f>
        <v>65.102564102564102</v>
      </c>
      <c r="Q3173" s="4" t="str">
        <f>MID(Table1[[#This Row],[Category and Sub-Category]],SEARCH("/", N3173) +1, 20)</f>
        <v>plays</v>
      </c>
      <c r="R3173" s="4" t="str">
        <f t="shared" si="98"/>
        <v>theater</v>
      </c>
      <c r="S3173" s="14">
        <f>Table1[[#This Row],[Date Ended Conversion]]+Table1[[#This Row],[Date Ended Conversion]]</f>
        <v>84993.216620370367</v>
      </c>
      <c r="T3173" s="14">
        <f t="shared" si="99"/>
        <v>42496.608310185184</v>
      </c>
    </row>
    <row r="3174" spans="1:20" ht="72" hidden="1" x14ac:dyDescent="0.6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>(Table1[[#This Row],[pledged]]/Table1[[#This Row],[goal]])*100</f>
        <v>114.99999999999999</v>
      </c>
      <c r="P3174" s="9">
        <f>Table1[[#This Row],[pledged]]/Table1[[#This Row],[backers_count]]</f>
        <v>79.310344827586206</v>
      </c>
      <c r="Q3174" s="4" t="str">
        <f>MID(Table1[[#This Row],[Category and Sub-Category]],SEARCH("/", N3174) +1, 20)</f>
        <v>plays</v>
      </c>
      <c r="R3174" s="4" t="str">
        <f t="shared" si="98"/>
        <v>theater</v>
      </c>
      <c r="S3174" s="14">
        <f>Table1[[#This Row],[Date Ended Conversion]]+Table1[[#This Row],[Date Ended Conversion]]</f>
        <v>81907.459907407407</v>
      </c>
      <c r="T3174" s="14">
        <f t="shared" si="99"/>
        <v>40953.729953703703</v>
      </c>
    </row>
    <row r="3175" spans="1:20" ht="72" hidden="1" x14ac:dyDescent="0.6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>(Table1[[#This Row],[pledged]]/Table1[[#This Row],[goal]])*100</f>
        <v>103</v>
      </c>
      <c r="P3175" s="9">
        <f>Table1[[#This Row],[pledged]]/Table1[[#This Row],[backers_count]]</f>
        <v>139.18918918918919</v>
      </c>
      <c r="Q3175" s="4" t="str">
        <f>MID(Table1[[#This Row],[Category and Sub-Category]],SEARCH("/", N3175) +1, 20)</f>
        <v>plays</v>
      </c>
      <c r="R3175" s="4" t="str">
        <f t="shared" si="98"/>
        <v>theater</v>
      </c>
      <c r="S3175" s="14">
        <f>Table1[[#This Row],[Date Ended Conversion]]+Table1[[#This Row],[Date Ended Conversion]]</f>
        <v>83817.756759259253</v>
      </c>
      <c r="T3175" s="14">
        <f t="shared" si="99"/>
        <v>41908.878379629627</v>
      </c>
    </row>
    <row r="3176" spans="1:20" ht="72" hidden="1" x14ac:dyDescent="0.6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>(Table1[[#This Row],[pledged]]/Table1[[#This Row],[goal]])*100</f>
        <v>101.13333333333334</v>
      </c>
      <c r="P3176" s="9">
        <f>Table1[[#This Row],[pledged]]/Table1[[#This Row],[backers_count]]</f>
        <v>131.91304347826087</v>
      </c>
      <c r="Q3176" s="4" t="str">
        <f>MID(Table1[[#This Row],[Category and Sub-Category]],SEARCH("/", N3176) +1, 20)</f>
        <v>plays</v>
      </c>
      <c r="R3176" s="4" t="str">
        <f t="shared" si="98"/>
        <v>theater</v>
      </c>
      <c r="S3176" s="14">
        <f>Table1[[#This Row],[Date Ended Conversion]]+Table1[[#This Row],[Date Ended Conversion]]</f>
        <v>83753.729351851856</v>
      </c>
      <c r="T3176" s="14">
        <f t="shared" si="99"/>
        <v>41876.864675925928</v>
      </c>
    </row>
    <row r="3177" spans="1:20" ht="72" hidden="1" x14ac:dyDescent="0.6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>(Table1[[#This Row],[pledged]]/Table1[[#This Row],[goal]])*100</f>
        <v>109.55999999999999</v>
      </c>
      <c r="P3177" s="9">
        <f>Table1[[#This Row],[pledged]]/Table1[[#This Row],[backers_count]]</f>
        <v>91.3</v>
      </c>
      <c r="Q3177" s="4" t="str">
        <f>MID(Table1[[#This Row],[Category and Sub-Category]],SEARCH("/", N3177) +1, 20)</f>
        <v>plays</v>
      </c>
      <c r="R3177" s="4" t="str">
        <f t="shared" si="98"/>
        <v>theater</v>
      </c>
      <c r="S3177" s="14">
        <f>Table1[[#This Row],[Date Ended Conversion]]+Table1[[#This Row],[Date Ended Conversion]]</f>
        <v>81183.773773148147</v>
      </c>
      <c r="T3177" s="14">
        <f t="shared" si="99"/>
        <v>40591.886886574073</v>
      </c>
    </row>
    <row r="3178" spans="1:20" ht="72" hidden="1" x14ac:dyDescent="0.6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>(Table1[[#This Row],[pledged]]/Table1[[#This Row],[goal]])*100</f>
        <v>114.8421052631579</v>
      </c>
      <c r="P3178" s="9">
        <f>Table1[[#This Row],[pledged]]/Table1[[#This Row],[backers_count]]</f>
        <v>39.672727272727272</v>
      </c>
      <c r="Q3178" s="4" t="str">
        <f>MID(Table1[[#This Row],[Category and Sub-Category]],SEARCH("/", N3178) +1, 20)</f>
        <v>plays</v>
      </c>
      <c r="R3178" s="4" t="str">
        <f t="shared" si="98"/>
        <v>theater</v>
      </c>
      <c r="S3178" s="14">
        <f>Table1[[#This Row],[Date Ended Conversion]]+Table1[[#This Row],[Date Ended Conversion]]</f>
        <v>83009.25</v>
      </c>
      <c r="T3178" s="14">
        <f t="shared" si="99"/>
        <v>41504.625</v>
      </c>
    </row>
    <row r="3179" spans="1:20" ht="72" hidden="1" x14ac:dyDescent="0.6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>(Table1[[#This Row],[pledged]]/Table1[[#This Row],[goal]])*100</f>
        <v>117.39999999999999</v>
      </c>
      <c r="P3179" s="9">
        <f>Table1[[#This Row],[pledged]]/Table1[[#This Row],[backers_count]]</f>
        <v>57.549019607843135</v>
      </c>
      <c r="Q3179" s="4" t="str">
        <f>MID(Table1[[#This Row],[Category and Sub-Category]],SEARCH("/", N3179) +1, 20)</f>
        <v>plays</v>
      </c>
      <c r="R3179" s="4" t="str">
        <f t="shared" si="98"/>
        <v>theater</v>
      </c>
      <c r="S3179" s="14">
        <f>Table1[[#This Row],[Date Ended Conversion]]+Table1[[#This Row],[Date Ended Conversion]]</f>
        <v>83623.333541666667</v>
      </c>
      <c r="T3179" s="14">
        <f t="shared" si="99"/>
        <v>41811.666770833333</v>
      </c>
    </row>
    <row r="3180" spans="1:20" ht="72" hidden="1" x14ac:dyDescent="0.6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>(Table1[[#This Row],[pledged]]/Table1[[#This Row],[goal]])*100</f>
        <v>171.73333333333335</v>
      </c>
      <c r="P3180" s="9">
        <f>Table1[[#This Row],[pledged]]/Table1[[#This Row],[backers_count]]</f>
        <v>33.025641025641029</v>
      </c>
      <c r="Q3180" s="4" t="str">
        <f>MID(Table1[[#This Row],[Category and Sub-Category]],SEARCH("/", N3180) +1, 20)</f>
        <v>plays</v>
      </c>
      <c r="R3180" s="4" t="str">
        <f t="shared" si="98"/>
        <v>theater</v>
      </c>
      <c r="S3180" s="14">
        <f>Table1[[#This Row],[Date Ended Conversion]]+Table1[[#This Row],[Date Ended Conversion]]</f>
        <v>83673.210069444438</v>
      </c>
      <c r="T3180" s="14">
        <f t="shared" si="99"/>
        <v>41836.605034722219</v>
      </c>
    </row>
    <row r="3181" spans="1:20" ht="54" hidden="1" x14ac:dyDescent="0.6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>(Table1[[#This Row],[pledged]]/Table1[[#This Row],[goal]])*100</f>
        <v>114.16238095238094</v>
      </c>
      <c r="P3181" s="9">
        <f>Table1[[#This Row],[pledged]]/Table1[[#This Row],[backers_count]]</f>
        <v>77.335806451612896</v>
      </c>
      <c r="Q3181" s="4" t="str">
        <f>MID(Table1[[#This Row],[Category and Sub-Category]],SEARCH("/", N3181) +1, 20)</f>
        <v>plays</v>
      </c>
      <c r="R3181" s="4" t="str">
        <f t="shared" si="98"/>
        <v>theater</v>
      </c>
      <c r="S3181" s="14">
        <f>Table1[[#This Row],[Date Ended Conversion]]+Table1[[#This Row],[Date Ended Conversion]]</f>
        <v>82801.404421296291</v>
      </c>
      <c r="T3181" s="14">
        <f t="shared" si="99"/>
        <v>41400.702210648145</v>
      </c>
    </row>
    <row r="3182" spans="1:20" ht="72" hidden="1" x14ac:dyDescent="0.6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>(Table1[[#This Row],[pledged]]/Table1[[#This Row],[goal]])*100</f>
        <v>119.75</v>
      </c>
      <c r="P3182" s="9">
        <f>Table1[[#This Row],[pledged]]/Table1[[#This Row],[backers_count]]</f>
        <v>31.933333333333334</v>
      </c>
      <c r="Q3182" s="4" t="str">
        <f>MID(Table1[[#This Row],[Category and Sub-Category]],SEARCH("/", N3182) +1, 20)</f>
        <v>plays</v>
      </c>
      <c r="R3182" s="4" t="str">
        <f t="shared" si="98"/>
        <v>theater</v>
      </c>
      <c r="S3182" s="14">
        <f>Table1[[#This Row],[Date Ended Conversion]]+Table1[[#This Row],[Date Ended Conversion]]</f>
        <v>83620.825208333335</v>
      </c>
      <c r="T3182" s="14">
        <f t="shared" si="99"/>
        <v>41810.412604166668</v>
      </c>
    </row>
    <row r="3183" spans="1:20" ht="72" hidden="1" x14ac:dyDescent="0.6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>(Table1[[#This Row],[pledged]]/Table1[[#This Row],[goal]])*100</f>
        <v>109.00000000000001</v>
      </c>
      <c r="P3183" s="9">
        <f>Table1[[#This Row],[pledged]]/Table1[[#This Row],[backers_count]]</f>
        <v>36.333333333333336</v>
      </c>
      <c r="Q3183" s="4" t="str">
        <f>MID(Table1[[#This Row],[Category and Sub-Category]],SEARCH("/", N3183) +1, 20)</f>
        <v>plays</v>
      </c>
      <c r="R3183" s="4" t="str">
        <f t="shared" si="98"/>
        <v>theater</v>
      </c>
      <c r="S3183" s="14">
        <f>Table1[[#This Row],[Date Ended Conversion]]+Table1[[#This Row],[Date Ended Conversion]]</f>
        <v>83611.333333333328</v>
      </c>
      <c r="T3183" s="14">
        <f t="shared" si="99"/>
        <v>41805.666666666664</v>
      </c>
    </row>
    <row r="3184" spans="1:20" ht="90" hidden="1" x14ac:dyDescent="0.6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>(Table1[[#This Row],[pledged]]/Table1[[#This Row],[goal]])*100</f>
        <v>100.88571428571429</v>
      </c>
      <c r="P3184" s="9">
        <f>Table1[[#This Row],[pledged]]/Table1[[#This Row],[backers_count]]</f>
        <v>46.768211920529801</v>
      </c>
      <c r="Q3184" s="4" t="str">
        <f>MID(Table1[[#This Row],[Category and Sub-Category]],SEARCH("/", N3184) +1, 20)</f>
        <v>plays</v>
      </c>
      <c r="R3184" s="4" t="str">
        <f t="shared" si="98"/>
        <v>theater</v>
      </c>
      <c r="S3184" s="14">
        <f>Table1[[#This Row],[Date Ended Conversion]]+Table1[[#This Row],[Date Ended Conversion]]</f>
        <v>81879.416666666672</v>
      </c>
      <c r="T3184" s="14">
        <f t="shared" si="99"/>
        <v>40939.708333333336</v>
      </c>
    </row>
    <row r="3185" spans="1:20" ht="54" hidden="1" x14ac:dyDescent="0.6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>(Table1[[#This Row],[pledged]]/Table1[[#This Row],[goal]])*100</f>
        <v>109.00000000000001</v>
      </c>
      <c r="P3185" s="9">
        <f>Table1[[#This Row],[pledged]]/Table1[[#This Row],[backers_count]]</f>
        <v>40.073529411764703</v>
      </c>
      <c r="Q3185" s="4" t="str">
        <f>MID(Table1[[#This Row],[Category and Sub-Category]],SEARCH("/", N3185) +1, 20)</f>
        <v>plays</v>
      </c>
      <c r="R3185" s="4" t="str">
        <f t="shared" si="98"/>
        <v>theater</v>
      </c>
      <c r="S3185" s="14">
        <f>Table1[[#This Row],[Date Ended Conversion]]+Table1[[#This Row],[Date Ended Conversion]]</f>
        <v>83019.589560185181</v>
      </c>
      <c r="T3185" s="14">
        <f t="shared" si="99"/>
        <v>41509.79478009259</v>
      </c>
    </row>
    <row r="3186" spans="1:20" ht="54" hidden="1" x14ac:dyDescent="0.6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>(Table1[[#This Row],[pledged]]/Table1[[#This Row],[goal]])*100</f>
        <v>107.20930232558139</v>
      </c>
      <c r="P3186" s="9">
        <f>Table1[[#This Row],[pledged]]/Table1[[#This Row],[backers_count]]</f>
        <v>100.21739130434783</v>
      </c>
      <c r="Q3186" s="4" t="str">
        <f>MID(Table1[[#This Row],[Category and Sub-Category]],SEARCH("/", N3186) +1, 20)</f>
        <v>plays</v>
      </c>
      <c r="R3186" s="4" t="str">
        <f t="shared" si="98"/>
        <v>theater</v>
      </c>
      <c r="S3186" s="14">
        <f>Table1[[#This Row],[Date Ended Conversion]]+Table1[[#This Row],[Date Ended Conversion]]</f>
        <v>83643.986828703695</v>
      </c>
      <c r="T3186" s="14">
        <f t="shared" si="99"/>
        <v>41821.993414351848</v>
      </c>
    </row>
    <row r="3187" spans="1:20" ht="72" hidden="1" x14ac:dyDescent="0.6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>(Table1[[#This Row],[pledged]]/Table1[[#This Row],[goal]])*100</f>
        <v>100</v>
      </c>
      <c r="P3187" s="9">
        <f>Table1[[#This Row],[pledged]]/Table1[[#This Row],[backers_count]]</f>
        <v>41.666666666666664</v>
      </c>
      <c r="Q3187" s="4" t="str">
        <f>MID(Table1[[#This Row],[Category and Sub-Category]],SEARCH("/", N3187) +1, 20)</f>
        <v>plays</v>
      </c>
      <c r="R3187" s="4" t="str">
        <f t="shared" si="98"/>
        <v>theater</v>
      </c>
      <c r="S3187" s="14">
        <f>Table1[[#This Row],[Date Ended Conversion]]+Table1[[#This Row],[Date Ended Conversion]]</f>
        <v>83673.954652777786</v>
      </c>
      <c r="T3187" s="14">
        <f t="shared" si="99"/>
        <v>41836.977326388893</v>
      </c>
    </row>
    <row r="3188" spans="1:20" ht="72" hidden="1" x14ac:dyDescent="0.6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>(Table1[[#This Row],[pledged]]/Table1[[#This Row],[goal]])*100</f>
        <v>102.18750000000001</v>
      </c>
      <c r="P3188" s="9">
        <f>Table1[[#This Row],[pledged]]/Table1[[#This Row],[backers_count]]</f>
        <v>46.714285714285715</v>
      </c>
      <c r="Q3188" s="4" t="str">
        <f>MID(Table1[[#This Row],[Category and Sub-Category]],SEARCH("/", N3188) +1, 20)</f>
        <v>plays</v>
      </c>
      <c r="R3188" s="4" t="str">
        <f t="shared" si="98"/>
        <v>theater</v>
      </c>
      <c r="S3188" s="14">
        <f>Table1[[#This Row],[Date Ended Conversion]]+Table1[[#This Row],[Date Ended Conversion]]</f>
        <v>83797.75</v>
      </c>
      <c r="T3188" s="14">
        <f t="shared" si="99"/>
        <v>41898.875</v>
      </c>
    </row>
    <row r="3189" spans="1:20" ht="72" hidden="1" x14ac:dyDescent="0.6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>(Table1[[#This Row],[pledged]]/Table1[[#This Row],[goal]])*100</f>
        <v>116.29333333333334</v>
      </c>
      <c r="P3189" s="9">
        <f>Table1[[#This Row],[pledged]]/Table1[[#This Row],[backers_count]]</f>
        <v>71.491803278688522</v>
      </c>
      <c r="Q3189" s="4" t="str">
        <f>MID(Table1[[#This Row],[Category and Sub-Category]],SEARCH("/", N3189) +1, 20)</f>
        <v>plays</v>
      </c>
      <c r="R3189" s="4" t="str">
        <f t="shared" si="98"/>
        <v>theater</v>
      </c>
      <c r="S3189" s="14">
        <f>Table1[[#This Row],[Date Ended Conversion]]+Table1[[#This Row],[Date Ended Conversion]]</f>
        <v>83711.332708333328</v>
      </c>
      <c r="T3189" s="14">
        <f t="shared" si="99"/>
        <v>41855.666354166664</v>
      </c>
    </row>
    <row r="3190" spans="1:20" ht="72" hidden="1" x14ac:dyDescent="0.6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>(Table1[[#This Row],[pledged]]/Table1[[#This Row],[goal]])*100</f>
        <v>65</v>
      </c>
      <c r="P3190" s="9">
        <f>Table1[[#This Row],[pledged]]/Table1[[#This Row],[backers_count]]</f>
        <v>14.444444444444445</v>
      </c>
      <c r="Q3190" s="4" t="str">
        <f>MID(Table1[[#This Row],[Category and Sub-Category]],SEARCH("/", N3190) +1, 20)</f>
        <v>musical</v>
      </c>
      <c r="R3190" s="4" t="str">
        <f t="shared" si="98"/>
        <v>theater</v>
      </c>
      <c r="S3190" s="14">
        <f>Table1[[#This Row],[Date Ended Conversion]]+Table1[[#This Row],[Date Ended Conversion]]</f>
        <v>84330.831064814818</v>
      </c>
      <c r="T3190" s="14">
        <f t="shared" si="99"/>
        <v>42165.415532407409</v>
      </c>
    </row>
    <row r="3191" spans="1:20" ht="72" hidden="1" x14ac:dyDescent="0.6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>(Table1[[#This Row],[pledged]]/Table1[[#This Row],[goal]])*100</f>
        <v>12.327272727272726</v>
      </c>
      <c r="P3191" s="9">
        <f>Table1[[#This Row],[pledged]]/Table1[[#This Row],[backers_count]]</f>
        <v>356.84210526315792</v>
      </c>
      <c r="Q3191" s="4" t="str">
        <f>MID(Table1[[#This Row],[Category and Sub-Category]],SEARCH("/", N3191) +1, 20)</f>
        <v>musical</v>
      </c>
      <c r="R3191" s="4" t="str">
        <f t="shared" si="98"/>
        <v>theater</v>
      </c>
      <c r="S3191" s="14">
        <f>Table1[[#This Row],[Date Ended Conversion]]+Table1[[#This Row],[Date Ended Conversion]]</f>
        <v>84296.692870370374</v>
      </c>
      <c r="T3191" s="14">
        <f t="shared" si="99"/>
        <v>42148.346435185187</v>
      </c>
    </row>
    <row r="3192" spans="1:20" ht="54" hidden="1" x14ac:dyDescent="0.6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>(Table1[[#This Row],[pledged]]/Table1[[#This Row],[goal]])*100</f>
        <v>0</v>
      </c>
      <c r="P3192" s="9" t="e">
        <f>Table1[[#This Row],[pledged]]/Table1[[#This Row],[backers_count]]</f>
        <v>#DIV/0!</v>
      </c>
      <c r="Q3192" s="4" t="str">
        <f>MID(Table1[[#This Row],[Category and Sub-Category]],SEARCH("/", N3192) +1, 20)</f>
        <v>musical</v>
      </c>
      <c r="R3192" s="4" t="str">
        <f t="shared" si="98"/>
        <v>theater</v>
      </c>
      <c r="S3192" s="14">
        <f>Table1[[#This Row],[Date Ended Conversion]]+Table1[[#This Row],[Date Ended Conversion]]</f>
        <v>85426.385995370365</v>
      </c>
      <c r="T3192" s="14">
        <f t="shared" si="99"/>
        <v>42713.192997685182</v>
      </c>
    </row>
    <row r="3193" spans="1:20" ht="72" hidden="1" x14ac:dyDescent="0.6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>(Table1[[#This Row],[pledged]]/Table1[[#This Row],[goal]])*100</f>
        <v>4.0266666666666664</v>
      </c>
      <c r="P3193" s="9">
        <f>Table1[[#This Row],[pledged]]/Table1[[#This Row],[backers_count]]</f>
        <v>37.75</v>
      </c>
      <c r="Q3193" s="4" t="str">
        <f>MID(Table1[[#This Row],[Category and Sub-Category]],SEARCH("/", N3193) +1, 20)</f>
        <v>musical</v>
      </c>
      <c r="R3193" s="4" t="str">
        <f t="shared" si="98"/>
        <v>theater</v>
      </c>
      <c r="S3193" s="14">
        <f>Table1[[#This Row],[Date Ended Conversion]]+Table1[[#This Row],[Date Ended Conversion]]</f>
        <v>85197.510856481473</v>
      </c>
      <c r="T3193" s="14">
        <f t="shared" si="99"/>
        <v>42598.755428240736</v>
      </c>
    </row>
    <row r="3194" spans="1:20" ht="72" hidden="1" x14ac:dyDescent="0.6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>(Table1[[#This Row],[pledged]]/Table1[[#This Row],[goal]])*100</f>
        <v>1.02</v>
      </c>
      <c r="P3194" s="9">
        <f>Table1[[#This Row],[pledged]]/Table1[[#This Row],[backers_count]]</f>
        <v>12.75</v>
      </c>
      <c r="Q3194" s="4" t="str">
        <f>MID(Table1[[#This Row],[Category and Sub-Category]],SEARCH("/", N3194) +1, 20)</f>
        <v>musical</v>
      </c>
      <c r="R3194" s="4" t="str">
        <f t="shared" si="98"/>
        <v>theater</v>
      </c>
      <c r="S3194" s="14">
        <f>Table1[[#This Row],[Date Ended Conversion]]+Table1[[#This Row],[Date Ended Conversion]]</f>
        <v>84127.833333333343</v>
      </c>
      <c r="T3194" s="14">
        <f t="shared" si="99"/>
        <v>42063.916666666672</v>
      </c>
    </row>
    <row r="3195" spans="1:20" ht="72" hidden="1" x14ac:dyDescent="0.6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>(Table1[[#This Row],[pledged]]/Table1[[#This Row],[goal]])*100</f>
        <v>11.74</v>
      </c>
      <c r="P3195" s="9">
        <f>Table1[[#This Row],[pledged]]/Table1[[#This Row],[backers_count]]</f>
        <v>24.458333333333332</v>
      </c>
      <c r="Q3195" s="4" t="str">
        <f>MID(Table1[[#This Row],[Category and Sub-Category]],SEARCH("/", N3195) +1, 20)</f>
        <v>musical</v>
      </c>
      <c r="R3195" s="4" t="str">
        <f t="shared" si="98"/>
        <v>theater</v>
      </c>
      <c r="S3195" s="14">
        <f>Table1[[#This Row],[Date Ended Conversion]]+Table1[[#This Row],[Date Ended Conversion]]</f>
        <v>84111.936481481476</v>
      </c>
      <c r="T3195" s="14">
        <f t="shared" si="99"/>
        <v>42055.968240740738</v>
      </c>
    </row>
    <row r="3196" spans="1:20" ht="72" hidden="1" x14ac:dyDescent="0.6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>(Table1[[#This Row],[pledged]]/Table1[[#This Row],[goal]])*100</f>
        <v>0</v>
      </c>
      <c r="P3196" s="9" t="e">
        <f>Table1[[#This Row],[pledged]]/Table1[[#This Row],[backers_count]]</f>
        <v>#DIV/0!</v>
      </c>
      <c r="Q3196" s="4" t="str">
        <f>MID(Table1[[#This Row],[Category and Sub-Category]],SEARCH("/", N3196) +1, 20)</f>
        <v>musical</v>
      </c>
      <c r="R3196" s="4" t="str">
        <f t="shared" si="98"/>
        <v>theater</v>
      </c>
      <c r="S3196" s="14">
        <f>Table1[[#This Row],[Date Ended Conversion]]+Table1[[#This Row],[Date Ended Conversion]]</f>
        <v>84424.124953703693</v>
      </c>
      <c r="T3196" s="14">
        <f t="shared" si="99"/>
        <v>42212.062476851846</v>
      </c>
    </row>
    <row r="3197" spans="1:20" ht="72" hidden="1" x14ac:dyDescent="0.6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>(Table1[[#This Row],[pledged]]/Table1[[#This Row],[goal]])*100</f>
        <v>59.142857142857139</v>
      </c>
      <c r="P3197" s="9">
        <f>Table1[[#This Row],[pledged]]/Table1[[#This Row],[backers_count]]</f>
        <v>53.07692307692308</v>
      </c>
      <c r="Q3197" s="4" t="str">
        <f>MID(Table1[[#This Row],[Category and Sub-Category]],SEARCH("/", N3197) +1, 20)</f>
        <v>musical</v>
      </c>
      <c r="R3197" s="4" t="str">
        <f t="shared" si="98"/>
        <v>theater</v>
      </c>
      <c r="S3197" s="14">
        <f>Table1[[#This Row],[Date Ended Conversion]]+Table1[[#This Row],[Date Ended Conversion]]</f>
        <v>84095.188472222217</v>
      </c>
      <c r="T3197" s="14">
        <f t="shared" si="99"/>
        <v>42047.594236111108</v>
      </c>
    </row>
    <row r="3198" spans="1:20" ht="72" hidden="1" x14ac:dyDescent="0.6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>(Table1[[#This Row],[pledged]]/Table1[[#This Row],[goal]])*100</f>
        <v>0.06</v>
      </c>
      <c r="P3198" s="9">
        <f>Table1[[#This Row],[pledged]]/Table1[[#This Row],[backers_count]]</f>
        <v>300</v>
      </c>
      <c r="Q3198" s="4" t="str">
        <f>MID(Table1[[#This Row],[Category and Sub-Category]],SEARCH("/", N3198) +1, 20)</f>
        <v>musical</v>
      </c>
      <c r="R3198" s="4" t="str">
        <f t="shared" si="98"/>
        <v>theater</v>
      </c>
      <c r="S3198" s="14">
        <f>Table1[[#This Row],[Date Ended Conversion]]+Table1[[#This Row],[Date Ended Conversion]]</f>
        <v>84435.166666666657</v>
      </c>
      <c r="T3198" s="14">
        <f t="shared" si="99"/>
        <v>42217.583333333328</v>
      </c>
    </row>
    <row r="3199" spans="1:20" ht="54" hidden="1" x14ac:dyDescent="0.6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>(Table1[[#This Row],[pledged]]/Table1[[#This Row],[goal]])*100</f>
        <v>11.450000000000001</v>
      </c>
      <c r="P3199" s="9">
        <f>Table1[[#This Row],[pledged]]/Table1[[#This Row],[backers_count]]</f>
        <v>286.25</v>
      </c>
      <c r="Q3199" s="4" t="str">
        <f>MID(Table1[[#This Row],[Category and Sub-Category]],SEARCH("/", N3199) +1, 20)</f>
        <v>musical</v>
      </c>
      <c r="R3199" s="4" t="str">
        <f t="shared" si="98"/>
        <v>theater</v>
      </c>
      <c r="S3199" s="14">
        <f>Table1[[#This Row],[Date Ended Conversion]]+Table1[[#This Row],[Date Ended Conversion]]</f>
        <v>84078.986527777772</v>
      </c>
      <c r="T3199" s="14">
        <f t="shared" si="99"/>
        <v>42039.493263888886</v>
      </c>
    </row>
    <row r="3200" spans="1:20" ht="90" hidden="1" x14ac:dyDescent="0.6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>(Table1[[#This Row],[pledged]]/Table1[[#This Row],[goal]])*100</f>
        <v>0.36666666666666664</v>
      </c>
      <c r="P3200" s="9">
        <f>Table1[[#This Row],[pledged]]/Table1[[#This Row],[backers_count]]</f>
        <v>36.666666666666664</v>
      </c>
      <c r="Q3200" s="4" t="str">
        <f>MID(Table1[[#This Row],[Category and Sub-Category]],SEARCH("/", N3200) +1, 20)</f>
        <v>musical</v>
      </c>
      <c r="R3200" s="4" t="str">
        <f t="shared" si="98"/>
        <v>theater</v>
      </c>
      <c r="S3200" s="14">
        <f>Table1[[#This Row],[Date Ended Conversion]]+Table1[[#This Row],[Date Ended Conversion]]</f>
        <v>84102.849004629621</v>
      </c>
      <c r="T3200" s="14">
        <f t="shared" si="99"/>
        <v>42051.424502314811</v>
      </c>
    </row>
    <row r="3201" spans="1:20" ht="54" hidden="1" x14ac:dyDescent="0.6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>(Table1[[#This Row],[pledged]]/Table1[[#This Row],[goal]])*100</f>
        <v>52.16</v>
      </c>
      <c r="P3201" s="9">
        <f>Table1[[#This Row],[pledged]]/Table1[[#This Row],[backers_count]]</f>
        <v>49.20754716981132</v>
      </c>
      <c r="Q3201" s="4" t="str">
        <f>MID(Table1[[#This Row],[Category and Sub-Category]],SEARCH("/", N3201) +1, 20)</f>
        <v>musical</v>
      </c>
      <c r="R3201" s="4" t="str">
        <f t="shared" si="98"/>
        <v>theater</v>
      </c>
      <c r="S3201" s="14">
        <f>Table1[[#This Row],[Date Ended Conversion]]+Table1[[#This Row],[Date Ended Conversion]]</f>
        <v>83777.75</v>
      </c>
      <c r="T3201" s="14">
        <f t="shared" si="99"/>
        <v>41888.875</v>
      </c>
    </row>
    <row r="3202" spans="1:20" ht="72" hidden="1" x14ac:dyDescent="0.6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>(Table1[[#This Row],[pledged]]/Table1[[#This Row],[goal]])*100</f>
        <v>2E-3</v>
      </c>
      <c r="P3202" s="9">
        <f>Table1[[#This Row],[pledged]]/Table1[[#This Row],[backers_count]]</f>
        <v>1</v>
      </c>
      <c r="Q3202" s="4" t="str">
        <f>MID(Table1[[#This Row],[Category and Sub-Category]],SEARCH("/", N3202) +1, 20)</f>
        <v>musical</v>
      </c>
      <c r="R3202" s="4" t="str">
        <f t="shared" ref="R3202:R3265" si="100">LEFT(N3202,FIND("/",N3202,1)-1)</f>
        <v>theater</v>
      </c>
      <c r="S3202" s="14">
        <f>Table1[[#This Row],[Date Ended Conversion]]+Table1[[#This Row],[Date Ended Conversion]]</f>
        <v>84980.463888888888</v>
      </c>
      <c r="T3202" s="14">
        <f t="shared" ref="T3202:T3265" si="101">(((I3202/60)/60)/24)+DATE(1970,1,1)</f>
        <v>42490.231944444444</v>
      </c>
    </row>
    <row r="3203" spans="1:20" ht="72" hidden="1" x14ac:dyDescent="0.6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>(Table1[[#This Row],[pledged]]/Table1[[#This Row],[goal]])*100</f>
        <v>1.25</v>
      </c>
      <c r="P3203" s="9">
        <f>Table1[[#This Row],[pledged]]/Table1[[#This Row],[backers_count]]</f>
        <v>12.5</v>
      </c>
      <c r="Q3203" s="4" t="str">
        <f>MID(Table1[[#This Row],[Category and Sub-Category]],SEARCH("/", N3203) +1, 20)</f>
        <v>musical</v>
      </c>
      <c r="R3203" s="4" t="str">
        <f t="shared" si="100"/>
        <v>theater</v>
      </c>
      <c r="S3203" s="14">
        <f>Table1[[#This Row],[Date Ended Conversion]]+Table1[[#This Row],[Date Ended Conversion]]</f>
        <v>83765.534189814818</v>
      </c>
      <c r="T3203" s="14">
        <f t="shared" si="101"/>
        <v>41882.767094907409</v>
      </c>
    </row>
    <row r="3204" spans="1:20" ht="72" hidden="1" x14ac:dyDescent="0.6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>(Table1[[#This Row],[pledged]]/Table1[[#This Row],[goal]])*100</f>
        <v>54.52</v>
      </c>
      <c r="P3204" s="9">
        <f>Table1[[#This Row],[pledged]]/Table1[[#This Row],[backers_count]]</f>
        <v>109.04</v>
      </c>
      <c r="Q3204" s="4" t="str">
        <f>MID(Table1[[#This Row],[Category and Sub-Category]],SEARCH("/", N3204) +1, 20)</f>
        <v>musical</v>
      </c>
      <c r="R3204" s="4" t="str">
        <f t="shared" si="100"/>
        <v>theater</v>
      </c>
      <c r="S3204" s="14">
        <f>Table1[[#This Row],[Date Ended Conversion]]+Table1[[#This Row],[Date Ended Conversion]]</f>
        <v>84704.498611111107</v>
      </c>
      <c r="T3204" s="14">
        <f t="shared" si="101"/>
        <v>42352.249305555553</v>
      </c>
    </row>
    <row r="3205" spans="1:20" ht="54" hidden="1" x14ac:dyDescent="0.6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>(Table1[[#This Row],[pledged]]/Table1[[#This Row],[goal]])*100</f>
        <v>25</v>
      </c>
      <c r="P3205" s="9">
        <f>Table1[[#This Row],[pledged]]/Table1[[#This Row],[backers_count]]</f>
        <v>41.666666666666664</v>
      </c>
      <c r="Q3205" s="4" t="str">
        <f>MID(Table1[[#This Row],[Category and Sub-Category]],SEARCH("/", N3205) +1, 20)</f>
        <v>musical</v>
      </c>
      <c r="R3205" s="4" t="str">
        <f t="shared" si="100"/>
        <v>theater</v>
      </c>
      <c r="S3205" s="14">
        <f>Table1[[#This Row],[Date Ended Conversion]]+Table1[[#This Row],[Date Ended Conversion]]</f>
        <v>84545.977361111116</v>
      </c>
      <c r="T3205" s="14">
        <f t="shared" si="101"/>
        <v>42272.988680555558</v>
      </c>
    </row>
    <row r="3206" spans="1:20" ht="72" hidden="1" x14ac:dyDescent="0.6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>(Table1[[#This Row],[pledged]]/Table1[[#This Row],[goal]])*100</f>
        <v>0</v>
      </c>
      <c r="P3206" s="9" t="e">
        <f>Table1[[#This Row],[pledged]]/Table1[[#This Row],[backers_count]]</f>
        <v>#DIV/0!</v>
      </c>
      <c r="Q3206" s="4" t="str">
        <f>MID(Table1[[#This Row],[Category and Sub-Category]],SEARCH("/", N3206) +1, 20)</f>
        <v>musical</v>
      </c>
      <c r="R3206" s="4" t="str">
        <f t="shared" si="100"/>
        <v>theater</v>
      </c>
      <c r="S3206" s="14">
        <f>Table1[[#This Row],[Date Ended Conversion]]+Table1[[#This Row],[Date Ended Conversion]]</f>
        <v>84405.352777777778</v>
      </c>
      <c r="T3206" s="14">
        <f t="shared" si="101"/>
        <v>42202.676388888889</v>
      </c>
    </row>
    <row r="3207" spans="1:20" ht="72" hidden="1" x14ac:dyDescent="0.6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>(Table1[[#This Row],[pledged]]/Table1[[#This Row],[goal]])*100</f>
        <v>3.4125000000000001</v>
      </c>
      <c r="P3207" s="9">
        <f>Table1[[#This Row],[pledged]]/Table1[[#This Row],[backers_count]]</f>
        <v>22.75</v>
      </c>
      <c r="Q3207" s="4" t="str">
        <f>MID(Table1[[#This Row],[Category and Sub-Category]],SEARCH("/", N3207) +1, 20)</f>
        <v>musical</v>
      </c>
      <c r="R3207" s="4" t="str">
        <f t="shared" si="100"/>
        <v>theater</v>
      </c>
      <c r="S3207" s="14">
        <f>Table1[[#This Row],[Date Ended Conversion]]+Table1[[#This Row],[Date Ended Conversion]]</f>
        <v>84250.749351851846</v>
      </c>
      <c r="T3207" s="14">
        <f t="shared" si="101"/>
        <v>42125.374675925923</v>
      </c>
    </row>
    <row r="3208" spans="1:20" ht="72" hidden="1" x14ac:dyDescent="0.6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>(Table1[[#This Row],[pledged]]/Table1[[#This Row],[goal]])*100</f>
        <v>0</v>
      </c>
      <c r="P3208" s="9" t="e">
        <f>Table1[[#This Row],[pledged]]/Table1[[#This Row],[backers_count]]</f>
        <v>#DIV/0!</v>
      </c>
      <c r="Q3208" s="4" t="str">
        <f>MID(Table1[[#This Row],[Category and Sub-Category]],SEARCH("/", N3208) +1, 20)</f>
        <v>musical</v>
      </c>
      <c r="R3208" s="4" t="str">
        <f t="shared" si="100"/>
        <v>theater</v>
      </c>
      <c r="S3208" s="14">
        <f>Table1[[#This Row],[Date Ended Conversion]]+Table1[[#This Row],[Date Ended Conversion]]</f>
        <v>84532.552106481482</v>
      </c>
      <c r="T3208" s="14">
        <f t="shared" si="101"/>
        <v>42266.276053240741</v>
      </c>
    </row>
    <row r="3209" spans="1:20" ht="72" hidden="1" x14ac:dyDescent="0.6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>(Table1[[#This Row],[pledged]]/Table1[[#This Row],[goal]])*100</f>
        <v>46.36363636363636</v>
      </c>
      <c r="P3209" s="9">
        <f>Table1[[#This Row],[pledged]]/Table1[[#This Row],[backers_count]]</f>
        <v>70.833333333333329</v>
      </c>
      <c r="Q3209" s="4" t="str">
        <f>MID(Table1[[#This Row],[Category and Sub-Category]],SEARCH("/", N3209) +1, 20)</f>
        <v>musical</v>
      </c>
      <c r="R3209" s="4" t="str">
        <f t="shared" si="100"/>
        <v>theater</v>
      </c>
      <c r="S3209" s="14">
        <f>Table1[[#This Row],[Date Ended Conversion]]+Table1[[#This Row],[Date Ended Conversion]]</f>
        <v>84234.47238425925</v>
      </c>
      <c r="T3209" s="14">
        <f t="shared" si="101"/>
        <v>42117.236192129625</v>
      </c>
    </row>
    <row r="3210" spans="1:20" ht="72" hidden="1" x14ac:dyDescent="0.6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>(Table1[[#This Row],[pledged]]/Table1[[#This Row],[goal]])*100</f>
        <v>103.49999999999999</v>
      </c>
      <c r="P3210" s="9">
        <f>Table1[[#This Row],[pledged]]/Table1[[#This Row],[backers_count]]</f>
        <v>63.109756097560975</v>
      </c>
      <c r="Q3210" s="4" t="str">
        <f>MID(Table1[[#This Row],[Category and Sub-Category]],SEARCH("/", N3210) +1, 20)</f>
        <v>plays</v>
      </c>
      <c r="R3210" s="4" t="str">
        <f t="shared" si="100"/>
        <v>theater</v>
      </c>
      <c r="S3210" s="14">
        <f>Table1[[#This Row],[Date Ended Conversion]]+Table1[[#This Row],[Date Ended Conversion]]</f>
        <v>83697.210115740745</v>
      </c>
      <c r="T3210" s="14">
        <f t="shared" si="101"/>
        <v>41848.605057870373</v>
      </c>
    </row>
    <row r="3211" spans="1:20" ht="72" hidden="1" x14ac:dyDescent="0.6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>(Table1[[#This Row],[pledged]]/Table1[[#This Row],[goal]])*100</f>
        <v>119.32315789473684</v>
      </c>
      <c r="P3211" s="9">
        <f>Table1[[#This Row],[pledged]]/Table1[[#This Row],[backers_count]]</f>
        <v>50.157964601769912</v>
      </c>
      <c r="Q3211" s="4" t="str">
        <f>MID(Table1[[#This Row],[Category and Sub-Category]],SEARCH("/", N3211) +1, 20)</f>
        <v>plays</v>
      </c>
      <c r="R3211" s="4" t="str">
        <f t="shared" si="100"/>
        <v>theater</v>
      </c>
      <c r="S3211" s="14">
        <f>Table1[[#This Row],[Date Ended Conversion]]+Table1[[#This Row],[Date Ended Conversion]]</f>
        <v>83621.916666666672</v>
      </c>
      <c r="T3211" s="14">
        <f t="shared" si="101"/>
        <v>41810.958333333336</v>
      </c>
    </row>
    <row r="3212" spans="1:20" ht="72" hidden="1" x14ac:dyDescent="0.6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>(Table1[[#This Row],[pledged]]/Table1[[#This Row],[goal]])*100</f>
        <v>125.76666666666667</v>
      </c>
      <c r="P3212" s="9">
        <f>Table1[[#This Row],[pledged]]/Table1[[#This Row],[backers_count]]</f>
        <v>62.883333333333333</v>
      </c>
      <c r="Q3212" s="4" t="str">
        <f>MID(Table1[[#This Row],[Category and Sub-Category]],SEARCH("/", N3212) +1, 20)</f>
        <v>plays</v>
      </c>
      <c r="R3212" s="4" t="str">
        <f t="shared" si="100"/>
        <v>theater</v>
      </c>
      <c r="S3212" s="14">
        <f>Table1[[#This Row],[Date Ended Conversion]]+Table1[[#This Row],[Date Ended Conversion]]</f>
        <v>82122.33194444445</v>
      </c>
      <c r="T3212" s="14">
        <f t="shared" si="101"/>
        <v>41061.165972222225</v>
      </c>
    </row>
    <row r="3213" spans="1:20" ht="72" hidden="1" x14ac:dyDescent="0.6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>(Table1[[#This Row],[pledged]]/Table1[[#This Row],[goal]])*100</f>
        <v>119.74347826086958</v>
      </c>
      <c r="P3213" s="9">
        <f>Table1[[#This Row],[pledged]]/Table1[[#This Row],[backers_count]]</f>
        <v>85.531055900621112</v>
      </c>
      <c r="Q3213" s="4" t="str">
        <f>MID(Table1[[#This Row],[Category and Sub-Category]],SEARCH("/", N3213) +1, 20)</f>
        <v>plays</v>
      </c>
      <c r="R3213" s="4" t="str">
        <f t="shared" si="100"/>
        <v>theater</v>
      </c>
      <c r="S3213" s="14">
        <f>Table1[[#This Row],[Date Ended Conversion]]+Table1[[#This Row],[Date Ended Conversion]]</f>
        <v>83732.166666666672</v>
      </c>
      <c r="T3213" s="14">
        <f t="shared" si="101"/>
        <v>41866.083333333336</v>
      </c>
    </row>
    <row r="3214" spans="1:20" ht="54" hidden="1" x14ac:dyDescent="0.6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>(Table1[[#This Row],[pledged]]/Table1[[#This Row],[goal]])*100</f>
        <v>126.25</v>
      </c>
      <c r="P3214" s="9">
        <f>Table1[[#This Row],[pledged]]/Table1[[#This Row],[backers_count]]</f>
        <v>53.723404255319146</v>
      </c>
      <c r="Q3214" s="4" t="str">
        <f>MID(Table1[[#This Row],[Category and Sub-Category]],SEARCH("/", N3214) +1, 20)</f>
        <v>plays</v>
      </c>
      <c r="R3214" s="4" t="str">
        <f t="shared" si="100"/>
        <v>theater</v>
      </c>
      <c r="S3214" s="14">
        <f>Table1[[#This Row],[Date Ended Conversion]]+Table1[[#This Row],[Date Ended Conversion]]</f>
        <v>83719.591458333336</v>
      </c>
      <c r="T3214" s="14">
        <f t="shared" si="101"/>
        <v>41859.795729166668</v>
      </c>
    </row>
    <row r="3215" spans="1:20" ht="72" hidden="1" x14ac:dyDescent="0.6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>(Table1[[#This Row],[pledged]]/Table1[[#This Row],[goal]])*100</f>
        <v>100.11666666666667</v>
      </c>
      <c r="P3215" s="9">
        <f>Table1[[#This Row],[pledged]]/Table1[[#This Row],[backers_count]]</f>
        <v>127.80851063829788</v>
      </c>
      <c r="Q3215" s="4" t="str">
        <f>MID(Table1[[#This Row],[Category and Sub-Category]],SEARCH("/", N3215) +1, 20)</f>
        <v>plays</v>
      </c>
      <c r="R3215" s="4" t="str">
        <f t="shared" si="100"/>
        <v>theater</v>
      </c>
      <c r="S3215" s="14">
        <f>Table1[[#This Row],[Date Ended Conversion]]+Table1[[#This Row],[Date Ended Conversion]]</f>
        <v>84423.526828703703</v>
      </c>
      <c r="T3215" s="14">
        <f t="shared" si="101"/>
        <v>42211.763414351852</v>
      </c>
    </row>
    <row r="3216" spans="1:20" ht="72" hidden="1" x14ac:dyDescent="0.6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>(Table1[[#This Row],[pledged]]/Table1[[#This Row],[goal]])*100</f>
        <v>102.13333333333334</v>
      </c>
      <c r="P3216" s="9">
        <f>Table1[[#This Row],[pledged]]/Table1[[#This Row],[backers_count]]</f>
        <v>106.57391304347826</v>
      </c>
      <c r="Q3216" s="4" t="str">
        <f>MID(Table1[[#This Row],[Category and Sub-Category]],SEARCH("/", N3216) +1, 20)</f>
        <v>plays</v>
      </c>
      <c r="R3216" s="4" t="str">
        <f t="shared" si="100"/>
        <v>theater</v>
      </c>
      <c r="S3216" s="14">
        <f>Table1[[#This Row],[Date Ended Conversion]]+Table1[[#This Row],[Date Ended Conversion]]</f>
        <v>84749.993055555562</v>
      </c>
      <c r="T3216" s="14">
        <f t="shared" si="101"/>
        <v>42374.996527777781</v>
      </c>
    </row>
    <row r="3217" spans="1:20" ht="108" hidden="1" x14ac:dyDescent="0.6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>(Table1[[#This Row],[pledged]]/Table1[[#This Row],[goal]])*100</f>
        <v>100.35142857142858</v>
      </c>
      <c r="P3217" s="9">
        <f>Table1[[#This Row],[pledged]]/Table1[[#This Row],[backers_count]]</f>
        <v>262.11194029850748</v>
      </c>
      <c r="Q3217" s="4" t="str">
        <f>MID(Table1[[#This Row],[Category and Sub-Category]],SEARCH("/", N3217) +1, 20)</f>
        <v>plays</v>
      </c>
      <c r="R3217" s="4" t="str">
        <f t="shared" si="100"/>
        <v>theater</v>
      </c>
      <c r="S3217" s="14">
        <f>Table1[[#This Row],[Date Ended Conversion]]+Table1[[#This Row],[Date Ended Conversion]]</f>
        <v>84514.33194444445</v>
      </c>
      <c r="T3217" s="14">
        <f t="shared" si="101"/>
        <v>42257.165972222225</v>
      </c>
    </row>
    <row r="3218" spans="1:20" ht="72" hidden="1" x14ac:dyDescent="0.6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>(Table1[[#This Row],[pledged]]/Table1[[#This Row],[goal]])*100</f>
        <v>100.05</v>
      </c>
      <c r="P3218" s="9">
        <f>Table1[[#This Row],[pledged]]/Table1[[#This Row],[backers_count]]</f>
        <v>57.171428571428571</v>
      </c>
      <c r="Q3218" s="4" t="str">
        <f>MID(Table1[[#This Row],[Category and Sub-Category]],SEARCH("/", N3218) +1, 20)</f>
        <v>plays</v>
      </c>
      <c r="R3218" s="4" t="str">
        <f t="shared" si="100"/>
        <v>theater</v>
      </c>
      <c r="S3218" s="14">
        <f>Table1[[#This Row],[Date Ended Conversion]]+Table1[[#This Row],[Date Ended Conversion]]</f>
        <v>84393.208333333343</v>
      </c>
      <c r="T3218" s="14">
        <f t="shared" si="101"/>
        <v>42196.604166666672</v>
      </c>
    </row>
    <row r="3219" spans="1:20" ht="54" hidden="1" x14ac:dyDescent="0.6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>(Table1[[#This Row],[pledged]]/Table1[[#This Row],[goal]])*100</f>
        <v>116.02222222222223</v>
      </c>
      <c r="P3219" s="9">
        <f>Table1[[#This Row],[pledged]]/Table1[[#This Row],[backers_count]]</f>
        <v>50.20192307692308</v>
      </c>
      <c r="Q3219" s="4" t="str">
        <f>MID(Table1[[#This Row],[Category and Sub-Category]],SEARCH("/", N3219) +1, 20)</f>
        <v>plays</v>
      </c>
      <c r="R3219" s="4" t="str">
        <f t="shared" si="100"/>
        <v>theater</v>
      </c>
      <c r="S3219" s="14">
        <f>Table1[[#This Row],[Date Ended Conversion]]+Table1[[#This Row],[Date Ended Conversion]]</f>
        <v>85357.092222222214</v>
      </c>
      <c r="T3219" s="14">
        <f t="shared" si="101"/>
        <v>42678.546111111107</v>
      </c>
    </row>
    <row r="3220" spans="1:20" ht="72" hidden="1" x14ac:dyDescent="0.6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>(Table1[[#This Row],[pledged]]/Table1[[#This Row],[goal]])*100</f>
        <v>102.1</v>
      </c>
      <c r="P3220" s="9">
        <f>Table1[[#This Row],[pledged]]/Table1[[#This Row],[backers_count]]</f>
        <v>66.586956521739125</v>
      </c>
      <c r="Q3220" s="4" t="str">
        <f>MID(Table1[[#This Row],[Category and Sub-Category]],SEARCH("/", N3220) +1, 20)</f>
        <v>plays</v>
      </c>
      <c r="R3220" s="4" t="str">
        <f t="shared" si="100"/>
        <v>theater</v>
      </c>
      <c r="S3220" s="14">
        <f>Table1[[#This Row],[Date Ended Conversion]]+Table1[[#This Row],[Date Ended Conversion]]</f>
        <v>84008</v>
      </c>
      <c r="T3220" s="14">
        <f t="shared" si="101"/>
        <v>42004</v>
      </c>
    </row>
    <row r="3221" spans="1:20" ht="54" hidden="1" x14ac:dyDescent="0.6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>(Table1[[#This Row],[pledged]]/Table1[[#This Row],[goal]])*100</f>
        <v>100.11000000000001</v>
      </c>
      <c r="P3221" s="9">
        <f>Table1[[#This Row],[pledged]]/Table1[[#This Row],[backers_count]]</f>
        <v>168.25210084033614</v>
      </c>
      <c r="Q3221" s="4" t="str">
        <f>MID(Table1[[#This Row],[Category and Sub-Category]],SEARCH("/", N3221) +1, 20)</f>
        <v>plays</v>
      </c>
      <c r="R3221" s="4" t="str">
        <f t="shared" si="100"/>
        <v>theater</v>
      </c>
      <c r="S3221" s="14">
        <f>Table1[[#This Row],[Date Ended Conversion]]+Table1[[#This Row],[Date Ended Conversion]]</f>
        <v>84171.883032407408</v>
      </c>
      <c r="T3221" s="14">
        <f t="shared" si="101"/>
        <v>42085.941516203704</v>
      </c>
    </row>
    <row r="3222" spans="1:20" ht="36" hidden="1" x14ac:dyDescent="0.6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>(Table1[[#This Row],[pledged]]/Table1[[#This Row],[goal]])*100</f>
        <v>100.84</v>
      </c>
      <c r="P3222" s="9">
        <f>Table1[[#This Row],[pledged]]/Table1[[#This Row],[backers_count]]</f>
        <v>256.37288135593218</v>
      </c>
      <c r="Q3222" s="4" t="str">
        <f>MID(Table1[[#This Row],[Category and Sub-Category]],SEARCH("/", N3222) +1, 20)</f>
        <v>plays</v>
      </c>
      <c r="R3222" s="4" t="str">
        <f t="shared" si="100"/>
        <v>theater</v>
      </c>
      <c r="S3222" s="14">
        <f>Table1[[#This Row],[Date Ended Conversion]]+Table1[[#This Row],[Date Ended Conversion]]</f>
        <v>85613.75</v>
      </c>
      <c r="T3222" s="14">
        <f t="shared" si="101"/>
        <v>42806.875</v>
      </c>
    </row>
    <row r="3223" spans="1:20" ht="72" hidden="1" x14ac:dyDescent="0.6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>(Table1[[#This Row],[pledged]]/Table1[[#This Row],[goal]])*100</f>
        <v>103.42499999999998</v>
      </c>
      <c r="P3223" s="9">
        <f>Table1[[#This Row],[pledged]]/Table1[[#This Row],[backers_count]]</f>
        <v>36.610619469026545</v>
      </c>
      <c r="Q3223" s="4" t="str">
        <f>MID(Table1[[#This Row],[Category and Sub-Category]],SEARCH("/", N3223) +1, 20)</f>
        <v>plays</v>
      </c>
      <c r="R3223" s="4" t="str">
        <f t="shared" si="100"/>
        <v>theater</v>
      </c>
      <c r="S3223" s="14">
        <f>Table1[[#This Row],[Date Ended Conversion]]+Table1[[#This Row],[Date Ended Conversion]]</f>
        <v>84381.393587962957</v>
      </c>
      <c r="T3223" s="14">
        <f t="shared" si="101"/>
        <v>42190.696793981479</v>
      </c>
    </row>
    <row r="3224" spans="1:20" ht="54" hidden="1" x14ac:dyDescent="0.6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>(Table1[[#This Row],[pledged]]/Table1[[#This Row],[goal]])*100</f>
        <v>124.8</v>
      </c>
      <c r="P3224" s="9">
        <f>Table1[[#This Row],[pledged]]/Table1[[#This Row],[backers_count]]</f>
        <v>37.142857142857146</v>
      </c>
      <c r="Q3224" s="4" t="str">
        <f>MID(Table1[[#This Row],[Category and Sub-Category]],SEARCH("/", N3224) +1, 20)</f>
        <v>plays</v>
      </c>
      <c r="R3224" s="4" t="str">
        <f t="shared" si="100"/>
        <v>theater</v>
      </c>
      <c r="S3224" s="14">
        <f>Table1[[#This Row],[Date Ended Conversion]]+Table1[[#This Row],[Date Ended Conversion]]</f>
        <v>84603.790277777778</v>
      </c>
      <c r="T3224" s="14">
        <f t="shared" si="101"/>
        <v>42301.895138888889</v>
      </c>
    </row>
    <row r="3225" spans="1:20" ht="54" hidden="1" x14ac:dyDescent="0.6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>(Table1[[#This Row],[pledged]]/Table1[[#This Row],[goal]])*100</f>
        <v>109.51612903225806</v>
      </c>
      <c r="P3225" s="9">
        <f>Table1[[#This Row],[pledged]]/Table1[[#This Row],[backers_count]]</f>
        <v>45.878378378378379</v>
      </c>
      <c r="Q3225" s="4" t="str">
        <f>MID(Table1[[#This Row],[Category and Sub-Category]],SEARCH("/", N3225) +1, 20)</f>
        <v>plays</v>
      </c>
      <c r="R3225" s="4" t="str">
        <f t="shared" si="100"/>
        <v>theater</v>
      </c>
      <c r="S3225" s="14">
        <f>Table1[[#This Row],[Date Ended Conversion]]+Table1[[#This Row],[Date Ended Conversion]]</f>
        <v>84473.670740740752</v>
      </c>
      <c r="T3225" s="14">
        <f t="shared" si="101"/>
        <v>42236.835370370376</v>
      </c>
    </row>
    <row r="3226" spans="1:20" ht="72" hidden="1" x14ac:dyDescent="0.6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>(Table1[[#This Row],[pledged]]/Table1[[#This Row],[goal]])*100</f>
        <v>102.03333333333333</v>
      </c>
      <c r="P3226" s="9">
        <f>Table1[[#This Row],[pledged]]/Table1[[#This Row],[backers_count]]</f>
        <v>141.71296296296296</v>
      </c>
      <c r="Q3226" s="4" t="str">
        <f>MID(Table1[[#This Row],[Category and Sub-Category]],SEARCH("/", N3226) +1, 20)</f>
        <v>plays</v>
      </c>
      <c r="R3226" s="4" t="str">
        <f t="shared" si="100"/>
        <v>theater</v>
      </c>
      <c r="S3226" s="14">
        <f>Table1[[#This Row],[Date Ended Conversion]]+Table1[[#This Row],[Date Ended Conversion]]</f>
        <v>85490.416666666657</v>
      </c>
      <c r="T3226" s="14">
        <f t="shared" si="101"/>
        <v>42745.208333333328</v>
      </c>
    </row>
    <row r="3227" spans="1:20" ht="72" hidden="1" x14ac:dyDescent="0.6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>(Table1[[#This Row],[pledged]]/Table1[[#This Row],[goal]])*100</f>
        <v>102.35000000000001</v>
      </c>
      <c r="P3227" s="9">
        <f>Table1[[#This Row],[pledged]]/Table1[[#This Row],[backers_count]]</f>
        <v>52.487179487179489</v>
      </c>
      <c r="Q3227" s="4" t="str">
        <f>MID(Table1[[#This Row],[Category and Sub-Category]],SEARCH("/", N3227) +1, 20)</f>
        <v>plays</v>
      </c>
      <c r="R3227" s="4" t="str">
        <f t="shared" si="100"/>
        <v>theater</v>
      </c>
      <c r="S3227" s="14">
        <f>Table1[[#This Row],[Date Ended Conversion]]+Table1[[#This Row],[Date Ended Conversion]]</f>
        <v>85049.75</v>
      </c>
      <c r="T3227" s="14">
        <f t="shared" si="101"/>
        <v>42524.875</v>
      </c>
    </row>
    <row r="3228" spans="1:20" ht="72" hidden="1" x14ac:dyDescent="0.6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>(Table1[[#This Row],[pledged]]/Table1[[#This Row],[goal]])*100</f>
        <v>104.16666666666667</v>
      </c>
      <c r="P3228" s="9">
        <f>Table1[[#This Row],[pledged]]/Table1[[#This Row],[backers_count]]</f>
        <v>59.523809523809526</v>
      </c>
      <c r="Q3228" s="4" t="str">
        <f>MID(Table1[[#This Row],[Category and Sub-Category]],SEARCH("/", N3228) +1, 20)</f>
        <v>plays</v>
      </c>
      <c r="R3228" s="4" t="str">
        <f t="shared" si="100"/>
        <v>theater</v>
      </c>
      <c r="S3228" s="14">
        <f>Table1[[#This Row],[Date Ended Conversion]]+Table1[[#This Row],[Date Ended Conversion]]</f>
        <v>84615.166944444441</v>
      </c>
      <c r="T3228" s="14">
        <f t="shared" si="101"/>
        <v>42307.583472222221</v>
      </c>
    </row>
    <row r="3229" spans="1:20" ht="72" hidden="1" x14ac:dyDescent="0.6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>(Table1[[#This Row],[pledged]]/Table1[[#This Row],[goal]])*100</f>
        <v>125</v>
      </c>
      <c r="P3229" s="9">
        <f>Table1[[#This Row],[pledged]]/Table1[[#This Row],[backers_count]]</f>
        <v>50</v>
      </c>
      <c r="Q3229" s="4" t="str">
        <f>MID(Table1[[#This Row],[Category and Sub-Category]],SEARCH("/", N3229) +1, 20)</f>
        <v>plays</v>
      </c>
      <c r="R3229" s="4" t="str">
        <f t="shared" si="100"/>
        <v>theater</v>
      </c>
      <c r="S3229" s="14">
        <f>Table1[[#This Row],[Date Ended Conversion]]+Table1[[#This Row],[Date Ended Conversion]]</f>
        <v>85505.764722222229</v>
      </c>
      <c r="T3229" s="14">
        <f t="shared" si="101"/>
        <v>42752.882361111115</v>
      </c>
    </row>
    <row r="3230" spans="1:20" ht="36" hidden="1" x14ac:dyDescent="0.6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>(Table1[[#This Row],[pledged]]/Table1[[#This Row],[goal]])*100</f>
        <v>102.34285714285714</v>
      </c>
      <c r="P3230" s="9">
        <f>Table1[[#This Row],[pledged]]/Table1[[#This Row],[backers_count]]</f>
        <v>193.62162162162161</v>
      </c>
      <c r="Q3230" s="4" t="str">
        <f>MID(Table1[[#This Row],[Category and Sub-Category]],SEARCH("/", N3230) +1, 20)</f>
        <v>plays</v>
      </c>
      <c r="R3230" s="4" t="str">
        <f t="shared" si="100"/>
        <v>theater</v>
      </c>
      <c r="S3230" s="14">
        <f>Table1[[#This Row],[Date Ended Conversion]]+Table1[[#This Row],[Date Ended Conversion]]</f>
        <v>84710.415277777778</v>
      </c>
      <c r="T3230" s="14">
        <f t="shared" si="101"/>
        <v>42355.207638888889</v>
      </c>
    </row>
    <row r="3231" spans="1:20" ht="54" hidden="1" x14ac:dyDescent="0.6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>(Table1[[#This Row],[pledged]]/Table1[[#This Row],[goal]])*100</f>
        <v>107.86500000000001</v>
      </c>
      <c r="P3231" s="9">
        <f>Table1[[#This Row],[pledged]]/Table1[[#This Row],[backers_count]]</f>
        <v>106.79702970297029</v>
      </c>
      <c r="Q3231" s="4" t="str">
        <f>MID(Table1[[#This Row],[Category and Sub-Category]],SEARCH("/", N3231) +1, 20)</f>
        <v>plays</v>
      </c>
      <c r="R3231" s="4" t="str">
        <f t="shared" si="100"/>
        <v>theater</v>
      </c>
      <c r="S3231" s="14">
        <f>Table1[[#This Row],[Date Ended Conversion]]+Table1[[#This Row],[Date Ended Conversion]]</f>
        <v>83926.666620370379</v>
      </c>
      <c r="T3231" s="14">
        <f t="shared" si="101"/>
        <v>41963.333310185189</v>
      </c>
    </row>
    <row r="3232" spans="1:20" ht="72" hidden="1" x14ac:dyDescent="0.6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>(Table1[[#This Row],[pledged]]/Table1[[#This Row],[goal]])*100</f>
        <v>109.88461538461539</v>
      </c>
      <c r="P3232" s="9">
        <f>Table1[[#This Row],[pledged]]/Table1[[#This Row],[backers_count]]</f>
        <v>77.21621621621621</v>
      </c>
      <c r="Q3232" s="4" t="str">
        <f>MID(Table1[[#This Row],[Category and Sub-Category]],SEARCH("/", N3232) +1, 20)</f>
        <v>plays</v>
      </c>
      <c r="R3232" s="4" t="str">
        <f t="shared" si="100"/>
        <v>theater</v>
      </c>
      <c r="S3232" s="14">
        <f>Table1[[#This Row],[Date Ended Conversion]]+Table1[[#This Row],[Date Ended Conversion]]</f>
        <v>83826.33194444445</v>
      </c>
      <c r="T3232" s="14">
        <f t="shared" si="101"/>
        <v>41913.165972222225</v>
      </c>
    </row>
    <row r="3233" spans="1:20" ht="72" hidden="1" x14ac:dyDescent="0.6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>(Table1[[#This Row],[pledged]]/Table1[[#This Row],[goal]])*100</f>
        <v>161</v>
      </c>
      <c r="P3233" s="9">
        <f>Table1[[#This Row],[pledged]]/Table1[[#This Row],[backers_count]]</f>
        <v>57.5</v>
      </c>
      <c r="Q3233" s="4" t="str">
        <f>MID(Table1[[#This Row],[Category and Sub-Category]],SEARCH("/", N3233) +1, 20)</f>
        <v>plays</v>
      </c>
      <c r="R3233" s="4" t="str">
        <f t="shared" si="100"/>
        <v>theater</v>
      </c>
      <c r="S3233" s="14">
        <f>Table1[[#This Row],[Date Ended Conversion]]+Table1[[#This Row],[Date Ended Conversion]]</f>
        <v>84953.887662037043</v>
      </c>
      <c r="T3233" s="14">
        <f t="shared" si="101"/>
        <v>42476.943831018521</v>
      </c>
    </row>
    <row r="3234" spans="1:20" ht="72" hidden="1" x14ac:dyDescent="0.6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>(Table1[[#This Row],[pledged]]/Table1[[#This Row],[goal]])*100</f>
        <v>131.20000000000002</v>
      </c>
      <c r="P3234" s="9">
        <f>Table1[[#This Row],[pledged]]/Table1[[#This Row],[backers_count]]</f>
        <v>50.46153846153846</v>
      </c>
      <c r="Q3234" s="4" t="str">
        <f>MID(Table1[[#This Row],[Category and Sub-Category]],SEARCH("/", N3234) +1, 20)</f>
        <v>plays</v>
      </c>
      <c r="R3234" s="4" t="str">
        <f t="shared" si="100"/>
        <v>theater</v>
      </c>
      <c r="S3234" s="14">
        <f>Table1[[#This Row],[Date Ended Conversion]]+Table1[[#This Row],[Date Ended Conversion]]</f>
        <v>84988.33194444445</v>
      </c>
      <c r="T3234" s="14">
        <f t="shared" si="101"/>
        <v>42494.165972222225</v>
      </c>
    </row>
    <row r="3235" spans="1:20" ht="72" hidden="1" x14ac:dyDescent="0.6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>(Table1[[#This Row],[pledged]]/Table1[[#This Row],[goal]])*100</f>
        <v>118.8</v>
      </c>
      <c r="P3235" s="9">
        <f>Table1[[#This Row],[pledged]]/Table1[[#This Row],[backers_count]]</f>
        <v>97.377049180327873</v>
      </c>
      <c r="Q3235" s="4" t="str">
        <f>MID(Table1[[#This Row],[Category and Sub-Category]],SEARCH("/", N3235) +1, 20)</f>
        <v>plays</v>
      </c>
      <c r="R3235" s="4" t="str">
        <f t="shared" si="100"/>
        <v>theater</v>
      </c>
      <c r="S3235" s="14">
        <f>Table1[[#This Row],[Date Ended Conversion]]+Table1[[#This Row],[Date Ended Conversion]]</f>
        <v>85593.610069444447</v>
      </c>
      <c r="T3235" s="14">
        <f t="shared" si="101"/>
        <v>42796.805034722223</v>
      </c>
    </row>
    <row r="3236" spans="1:20" ht="72" hidden="1" x14ac:dyDescent="0.6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>(Table1[[#This Row],[pledged]]/Table1[[#This Row],[goal]])*100</f>
        <v>100.39275000000001</v>
      </c>
      <c r="P3236" s="9">
        <f>Table1[[#This Row],[pledged]]/Table1[[#This Row],[backers_count]]</f>
        <v>34.91921739130435</v>
      </c>
      <c r="Q3236" s="4" t="str">
        <f>MID(Table1[[#This Row],[Category and Sub-Category]],SEARCH("/", N3236) +1, 20)</f>
        <v>plays</v>
      </c>
      <c r="R3236" s="4" t="str">
        <f t="shared" si="100"/>
        <v>theater</v>
      </c>
      <c r="S3236" s="14">
        <f>Table1[[#This Row],[Date Ended Conversion]]+Table1[[#This Row],[Date Ended Conversion]]</f>
        <v>85535.959722222222</v>
      </c>
      <c r="T3236" s="14">
        <f t="shared" si="101"/>
        <v>42767.979861111111</v>
      </c>
    </row>
    <row r="3237" spans="1:20" ht="72" hidden="1" x14ac:dyDescent="0.6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>(Table1[[#This Row],[pledged]]/Table1[[#This Row],[goal]])*100</f>
        <v>103.20666666666666</v>
      </c>
      <c r="P3237" s="9">
        <f>Table1[[#This Row],[pledged]]/Table1[[#This Row],[backers_count]]</f>
        <v>85.530386740331494</v>
      </c>
      <c r="Q3237" s="4" t="str">
        <f>MID(Table1[[#This Row],[Category and Sub-Category]],SEARCH("/", N3237) +1, 20)</f>
        <v>plays</v>
      </c>
      <c r="R3237" s="4" t="str">
        <f t="shared" si="100"/>
        <v>theater</v>
      </c>
      <c r="S3237" s="14">
        <f>Table1[[#This Row],[Date Ended Conversion]]+Table1[[#This Row],[Date Ended Conversion]]</f>
        <v>85104.695624999993</v>
      </c>
      <c r="T3237" s="14">
        <f t="shared" si="101"/>
        <v>42552.347812499997</v>
      </c>
    </row>
    <row r="3238" spans="1:20" ht="90" hidden="1" x14ac:dyDescent="0.6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>(Table1[[#This Row],[pledged]]/Table1[[#This Row],[goal]])*100</f>
        <v>100.6</v>
      </c>
      <c r="P3238" s="9">
        <f>Table1[[#This Row],[pledged]]/Table1[[#This Row],[backers_count]]</f>
        <v>182.90909090909091</v>
      </c>
      <c r="Q3238" s="4" t="str">
        <f>MID(Table1[[#This Row],[Category and Sub-Category]],SEARCH("/", N3238) +1, 20)</f>
        <v>plays</v>
      </c>
      <c r="R3238" s="4" t="str">
        <f t="shared" si="100"/>
        <v>theater</v>
      </c>
      <c r="S3238" s="14">
        <f>Table1[[#This Row],[Date Ended Conversion]]+Table1[[#This Row],[Date Ended Conversion]]</f>
        <v>85465.834097222221</v>
      </c>
      <c r="T3238" s="14">
        <f t="shared" si="101"/>
        <v>42732.917048611111</v>
      </c>
    </row>
    <row r="3239" spans="1:20" ht="36" hidden="1" x14ac:dyDescent="0.6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>(Table1[[#This Row],[pledged]]/Table1[[#This Row],[goal]])*100</f>
        <v>100.78754285714287</v>
      </c>
      <c r="P3239" s="9">
        <f>Table1[[#This Row],[pledged]]/Table1[[#This Row],[backers_count]]</f>
        <v>131.13620817843866</v>
      </c>
      <c r="Q3239" s="4" t="str">
        <f>MID(Table1[[#This Row],[Category and Sub-Category]],SEARCH("/", N3239) +1, 20)</f>
        <v>plays</v>
      </c>
      <c r="R3239" s="4" t="str">
        <f t="shared" si="100"/>
        <v>theater</v>
      </c>
      <c r="S3239" s="14">
        <f>Table1[[#This Row],[Date Ended Conversion]]+Table1[[#This Row],[Date Ended Conversion]]</f>
        <v>84552.33194444445</v>
      </c>
      <c r="T3239" s="14">
        <f t="shared" si="101"/>
        <v>42276.165972222225</v>
      </c>
    </row>
    <row r="3240" spans="1:20" ht="72" hidden="1" x14ac:dyDescent="0.6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>(Table1[[#This Row],[pledged]]/Table1[[#This Row],[goal]])*100</f>
        <v>112.32142857142857</v>
      </c>
      <c r="P3240" s="9">
        <f>Table1[[#This Row],[pledged]]/Table1[[#This Row],[backers_count]]</f>
        <v>39.810126582278478</v>
      </c>
      <c r="Q3240" s="4" t="str">
        <f>MID(Table1[[#This Row],[Category and Sub-Category]],SEARCH("/", N3240) +1, 20)</f>
        <v>plays</v>
      </c>
      <c r="R3240" s="4" t="str">
        <f t="shared" si="100"/>
        <v>theater</v>
      </c>
      <c r="S3240" s="14">
        <f>Table1[[#This Row],[Date Ended Conversion]]+Table1[[#This Row],[Date Ended Conversion]]</f>
        <v>84373.020787037036</v>
      </c>
      <c r="T3240" s="14">
        <f t="shared" si="101"/>
        <v>42186.510393518518</v>
      </c>
    </row>
    <row r="3241" spans="1:20" ht="72" hidden="1" x14ac:dyDescent="0.6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>(Table1[[#This Row],[pledged]]/Table1[[#This Row],[goal]])*100</f>
        <v>105.91914022517912</v>
      </c>
      <c r="P3241" s="9">
        <f>Table1[[#This Row],[pledged]]/Table1[[#This Row],[backers_count]]</f>
        <v>59.701730769230764</v>
      </c>
      <c r="Q3241" s="4" t="str">
        <f>MID(Table1[[#This Row],[Category and Sub-Category]],SEARCH("/", N3241) +1, 20)</f>
        <v>plays</v>
      </c>
      <c r="R3241" s="4" t="str">
        <f t="shared" si="100"/>
        <v>theater</v>
      </c>
      <c r="S3241" s="14">
        <f>Table1[[#This Row],[Date Ended Conversion]]+Table1[[#This Row],[Date Ended Conversion]]</f>
        <v>84605.998611111107</v>
      </c>
      <c r="T3241" s="14">
        <f t="shared" si="101"/>
        <v>42302.999305555553</v>
      </c>
    </row>
    <row r="3242" spans="1:20" ht="72" hidden="1" x14ac:dyDescent="0.6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>(Table1[[#This Row],[pledged]]/Table1[[#This Row],[goal]])*100</f>
        <v>100.56666666666668</v>
      </c>
      <c r="P3242" s="9">
        <f>Table1[[#This Row],[pledged]]/Table1[[#This Row],[backers_count]]</f>
        <v>88.735294117647058</v>
      </c>
      <c r="Q3242" s="4" t="str">
        <f>MID(Table1[[#This Row],[Category and Sub-Category]],SEARCH("/", N3242) +1, 20)</f>
        <v>plays</v>
      </c>
      <c r="R3242" s="4" t="str">
        <f t="shared" si="100"/>
        <v>theater</v>
      </c>
      <c r="S3242" s="14">
        <f>Table1[[#This Row],[Date Ended Conversion]]+Table1[[#This Row],[Date Ended Conversion]]</f>
        <v>85565.916666666657</v>
      </c>
      <c r="T3242" s="14">
        <f t="shared" si="101"/>
        <v>42782.958333333328</v>
      </c>
    </row>
    <row r="3243" spans="1:20" ht="90" hidden="1" x14ac:dyDescent="0.6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>(Table1[[#This Row],[pledged]]/Table1[[#This Row],[goal]])*100</f>
        <v>115.30588235294117</v>
      </c>
      <c r="P3243" s="9">
        <f>Table1[[#This Row],[pledged]]/Table1[[#This Row],[backers_count]]</f>
        <v>58.688622754491021</v>
      </c>
      <c r="Q3243" s="4" t="str">
        <f>MID(Table1[[#This Row],[Category and Sub-Category]],SEARCH("/", N3243) +1, 20)</f>
        <v>plays</v>
      </c>
      <c r="R3243" s="4" t="str">
        <f t="shared" si="100"/>
        <v>theater</v>
      </c>
      <c r="S3243" s="14">
        <f>Table1[[#This Row],[Date Ended Conversion]]+Table1[[#This Row],[Date Ended Conversion]]</f>
        <v>83852.58194444445</v>
      </c>
      <c r="T3243" s="14">
        <f t="shared" si="101"/>
        <v>41926.290972222225</v>
      </c>
    </row>
    <row r="3244" spans="1:20" ht="54" hidden="1" x14ac:dyDescent="0.6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>(Table1[[#This Row],[pledged]]/Table1[[#This Row],[goal]])*100</f>
        <v>127.30419999999999</v>
      </c>
      <c r="P3244" s="9">
        <f>Table1[[#This Row],[pledged]]/Table1[[#This Row],[backers_count]]</f>
        <v>69.56513661202186</v>
      </c>
      <c r="Q3244" s="4" t="str">
        <f>MID(Table1[[#This Row],[Category and Sub-Category]],SEARCH("/", N3244) +1, 20)</f>
        <v>plays</v>
      </c>
      <c r="R3244" s="4" t="str">
        <f t="shared" si="100"/>
        <v>theater</v>
      </c>
      <c r="S3244" s="14">
        <f>Table1[[#This Row],[Date Ended Conversion]]+Table1[[#This Row],[Date Ended Conversion]]</f>
        <v>83803.511388888888</v>
      </c>
      <c r="T3244" s="14">
        <f t="shared" si="101"/>
        <v>41901.755694444444</v>
      </c>
    </row>
    <row r="3245" spans="1:20" ht="72" hidden="1" x14ac:dyDescent="0.6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>(Table1[[#This Row],[pledged]]/Table1[[#This Row],[goal]])*100</f>
        <v>102.83750000000001</v>
      </c>
      <c r="P3245" s="9">
        <f>Table1[[#This Row],[pledged]]/Table1[[#This Row],[backers_count]]</f>
        <v>115.87323943661971</v>
      </c>
      <c r="Q3245" s="4" t="str">
        <f>MID(Table1[[#This Row],[Category and Sub-Category]],SEARCH("/", N3245) +1, 20)</f>
        <v>plays</v>
      </c>
      <c r="R3245" s="4" t="str">
        <f t="shared" si="100"/>
        <v>theater</v>
      </c>
      <c r="S3245" s="14">
        <f>Table1[[#This Row],[Date Ended Conversion]]+Table1[[#This Row],[Date Ended Conversion]]</f>
        <v>84572</v>
      </c>
      <c r="T3245" s="14">
        <f t="shared" si="101"/>
        <v>42286</v>
      </c>
    </row>
    <row r="3246" spans="1:20" ht="72" hidden="1" x14ac:dyDescent="0.6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>(Table1[[#This Row],[pledged]]/Table1[[#This Row],[goal]])*100</f>
        <v>102.9375</v>
      </c>
      <c r="P3246" s="9">
        <f>Table1[[#This Row],[pledged]]/Table1[[#This Row],[backers_count]]</f>
        <v>23.869565217391305</v>
      </c>
      <c r="Q3246" s="4" t="str">
        <f>MID(Table1[[#This Row],[Category and Sub-Category]],SEARCH("/", N3246) +1, 20)</f>
        <v>plays</v>
      </c>
      <c r="R3246" s="4" t="str">
        <f t="shared" si="100"/>
        <v>theater</v>
      </c>
      <c r="S3246" s="14">
        <f>Table1[[#This Row],[Date Ended Conversion]]+Table1[[#This Row],[Date Ended Conversion]]</f>
        <v>85411.471805555557</v>
      </c>
      <c r="T3246" s="14">
        <f t="shared" si="101"/>
        <v>42705.735902777778</v>
      </c>
    </row>
    <row r="3247" spans="1:20" ht="72" hidden="1" x14ac:dyDescent="0.6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>(Table1[[#This Row],[pledged]]/Table1[[#This Row],[goal]])*100</f>
        <v>104.3047619047619</v>
      </c>
      <c r="P3247" s="9">
        <f>Table1[[#This Row],[pledged]]/Table1[[#This Row],[backers_count]]</f>
        <v>81.125925925925927</v>
      </c>
      <c r="Q3247" s="4" t="str">
        <f>MID(Table1[[#This Row],[Category and Sub-Category]],SEARCH("/", N3247) +1, 20)</f>
        <v>plays</v>
      </c>
      <c r="R3247" s="4" t="str">
        <f t="shared" si="100"/>
        <v>theater</v>
      </c>
      <c r="S3247" s="14">
        <f>Table1[[#This Row],[Date Ended Conversion]]+Table1[[#This Row],[Date Ended Conversion]]</f>
        <v>84334.166666666657</v>
      </c>
      <c r="T3247" s="14">
        <f t="shared" si="101"/>
        <v>42167.083333333328</v>
      </c>
    </row>
    <row r="3248" spans="1:20" ht="72" hidden="1" x14ac:dyDescent="0.6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>(Table1[[#This Row],[pledged]]/Table1[[#This Row],[goal]])*100</f>
        <v>111.22000000000001</v>
      </c>
      <c r="P3248" s="9">
        <f>Table1[[#This Row],[pledged]]/Table1[[#This Row],[backers_count]]</f>
        <v>57.626943005181346</v>
      </c>
      <c r="Q3248" s="4" t="str">
        <f>MID(Table1[[#This Row],[Category and Sub-Category]],SEARCH("/", N3248) +1, 20)</f>
        <v>plays</v>
      </c>
      <c r="R3248" s="4" t="str">
        <f t="shared" si="100"/>
        <v>theater</v>
      </c>
      <c r="S3248" s="14">
        <f>Table1[[#This Row],[Date Ended Conversion]]+Table1[[#This Row],[Date Ended Conversion]]</f>
        <v>84518.33194444445</v>
      </c>
      <c r="T3248" s="14">
        <f t="shared" si="101"/>
        <v>42259.165972222225</v>
      </c>
    </row>
    <row r="3249" spans="1:20" ht="72" hidden="1" x14ac:dyDescent="0.6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>(Table1[[#This Row],[pledged]]/Table1[[#This Row],[goal]])*100</f>
        <v>105.86</v>
      </c>
      <c r="P3249" s="9">
        <f>Table1[[#This Row],[pledged]]/Table1[[#This Row],[backers_count]]</f>
        <v>46.429824561403507</v>
      </c>
      <c r="Q3249" s="4" t="str">
        <f>MID(Table1[[#This Row],[Category and Sub-Category]],SEARCH("/", N3249) +1, 20)</f>
        <v>plays</v>
      </c>
      <c r="R3249" s="4" t="str">
        <f t="shared" si="100"/>
        <v>theater</v>
      </c>
      <c r="S3249" s="14">
        <f>Table1[[#This Row],[Date Ended Conversion]]+Table1[[#This Row],[Date Ended Conversion]]</f>
        <v>84394.868333333332</v>
      </c>
      <c r="T3249" s="14">
        <f t="shared" si="101"/>
        <v>42197.434166666666</v>
      </c>
    </row>
    <row r="3250" spans="1:20" ht="36" hidden="1" x14ac:dyDescent="0.6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>(Table1[[#This Row],[pledged]]/Table1[[#This Row],[goal]])*100</f>
        <v>100.79166666666666</v>
      </c>
      <c r="P3250" s="9">
        <f>Table1[[#This Row],[pledged]]/Table1[[#This Row],[backers_count]]</f>
        <v>60.475000000000001</v>
      </c>
      <c r="Q3250" s="4" t="str">
        <f>MID(Table1[[#This Row],[Category and Sub-Category]],SEARCH("/", N3250) +1, 20)</f>
        <v>plays</v>
      </c>
      <c r="R3250" s="4" t="str">
        <f t="shared" si="100"/>
        <v>theater</v>
      </c>
      <c r="S3250" s="14">
        <f>Table1[[#This Row],[Date Ended Conversion]]+Table1[[#This Row],[Date Ended Conversion]]</f>
        <v>84197.693449074082</v>
      </c>
      <c r="T3250" s="14">
        <f t="shared" si="101"/>
        <v>42098.846724537041</v>
      </c>
    </row>
    <row r="3251" spans="1:20" ht="72" hidden="1" x14ac:dyDescent="0.6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>(Table1[[#This Row],[pledged]]/Table1[[#This Row],[goal]])*100</f>
        <v>104.92727272727274</v>
      </c>
      <c r="P3251" s="9">
        <f>Table1[[#This Row],[pledged]]/Table1[[#This Row],[backers_count]]</f>
        <v>65.579545454545453</v>
      </c>
      <c r="Q3251" s="4" t="str">
        <f>MID(Table1[[#This Row],[Category and Sub-Category]],SEARCH("/", N3251) +1, 20)</f>
        <v>plays</v>
      </c>
      <c r="R3251" s="4" t="str">
        <f t="shared" si="100"/>
        <v>theater</v>
      </c>
      <c r="S3251" s="14">
        <f>Table1[[#This Row],[Date Ended Conversion]]+Table1[[#This Row],[Date Ended Conversion]]</f>
        <v>84351.493379629625</v>
      </c>
      <c r="T3251" s="14">
        <f t="shared" si="101"/>
        <v>42175.746689814812</v>
      </c>
    </row>
    <row r="3252" spans="1:20" ht="72" hidden="1" x14ac:dyDescent="0.6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>(Table1[[#This Row],[pledged]]/Table1[[#This Row],[goal]])*100</f>
        <v>101.55199999999999</v>
      </c>
      <c r="P3252" s="9">
        <f>Table1[[#This Row],[pledged]]/Table1[[#This Row],[backers_count]]</f>
        <v>119.1924882629108</v>
      </c>
      <c r="Q3252" s="4" t="str">
        <f>MID(Table1[[#This Row],[Category and Sub-Category]],SEARCH("/", N3252) +1, 20)</f>
        <v>plays</v>
      </c>
      <c r="R3252" s="4" t="str">
        <f t="shared" si="100"/>
        <v>theater</v>
      </c>
      <c r="S3252" s="14">
        <f>Table1[[#This Row],[Date Ended Conversion]]+Table1[[#This Row],[Date Ended Conversion]]</f>
        <v>83897.567685185189</v>
      </c>
      <c r="T3252" s="14">
        <f t="shared" si="101"/>
        <v>41948.783842592595</v>
      </c>
    </row>
    <row r="3253" spans="1:20" ht="72" hidden="1" x14ac:dyDescent="0.6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>(Table1[[#This Row],[pledged]]/Table1[[#This Row],[goal]])*100</f>
        <v>110.73333333333333</v>
      </c>
      <c r="P3253" s="9">
        <f>Table1[[#This Row],[pledged]]/Table1[[#This Row],[backers_count]]</f>
        <v>83.05</v>
      </c>
      <c r="Q3253" s="4" t="str">
        <f>MID(Table1[[#This Row],[Category and Sub-Category]],SEARCH("/", N3253) +1, 20)</f>
        <v>plays</v>
      </c>
      <c r="R3253" s="4" t="str">
        <f t="shared" si="100"/>
        <v>theater</v>
      </c>
      <c r="S3253" s="14">
        <f>Table1[[#This Row],[Date Ended Conversion]]+Table1[[#This Row],[Date Ended Conversion]]</f>
        <v>84353.462175925932</v>
      </c>
      <c r="T3253" s="14">
        <f t="shared" si="101"/>
        <v>42176.731087962966</v>
      </c>
    </row>
    <row r="3254" spans="1:20" ht="54" hidden="1" x14ac:dyDescent="0.6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>(Table1[[#This Row],[pledged]]/Table1[[#This Row],[goal]])*100</f>
        <v>127.82222222222221</v>
      </c>
      <c r="P3254" s="9">
        <f>Table1[[#This Row],[pledged]]/Table1[[#This Row],[backers_count]]</f>
        <v>57.52</v>
      </c>
      <c r="Q3254" s="4" t="str">
        <f>MID(Table1[[#This Row],[Category and Sub-Category]],SEARCH("/", N3254) +1, 20)</f>
        <v>plays</v>
      </c>
      <c r="R3254" s="4" t="str">
        <f t="shared" si="100"/>
        <v>theater</v>
      </c>
      <c r="S3254" s="14">
        <f>Table1[[#This Row],[Date Ended Conversion]]+Table1[[#This Row],[Date Ended Conversion]]</f>
        <v>85240.945370370377</v>
      </c>
      <c r="T3254" s="14">
        <f t="shared" si="101"/>
        <v>42620.472685185188</v>
      </c>
    </row>
    <row r="3255" spans="1:20" ht="54" hidden="1" x14ac:dyDescent="0.6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>(Table1[[#This Row],[pledged]]/Table1[[#This Row],[goal]])*100</f>
        <v>101.82500000000002</v>
      </c>
      <c r="P3255" s="9">
        <f>Table1[[#This Row],[pledged]]/Table1[[#This Row],[backers_count]]</f>
        <v>177.08695652173913</v>
      </c>
      <c r="Q3255" s="4" t="str">
        <f>MID(Table1[[#This Row],[Category and Sub-Category]],SEARCH("/", N3255) +1, 20)</f>
        <v>plays</v>
      </c>
      <c r="R3255" s="4" t="str">
        <f t="shared" si="100"/>
        <v>theater</v>
      </c>
      <c r="S3255" s="14">
        <f>Table1[[#This Row],[Date Ended Conversion]]+Table1[[#This Row],[Date Ended Conversion]]</f>
        <v>85242.3125</v>
      </c>
      <c r="T3255" s="14">
        <f t="shared" si="101"/>
        <v>42621.15625</v>
      </c>
    </row>
    <row r="3256" spans="1:20" ht="72" hidden="1" x14ac:dyDescent="0.6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>(Table1[[#This Row],[pledged]]/Table1[[#This Row],[goal]])*100</f>
        <v>101.25769230769231</v>
      </c>
      <c r="P3256" s="9">
        <f>Table1[[#This Row],[pledged]]/Table1[[#This Row],[backers_count]]</f>
        <v>70.771505376344081</v>
      </c>
      <c r="Q3256" s="4" t="str">
        <f>MID(Table1[[#This Row],[Category and Sub-Category]],SEARCH("/", N3256) +1, 20)</f>
        <v>plays</v>
      </c>
      <c r="R3256" s="4" t="str">
        <f t="shared" si="100"/>
        <v>theater</v>
      </c>
      <c r="S3256" s="14">
        <f>Table1[[#This Row],[Date Ended Conversion]]+Table1[[#This Row],[Date Ended Conversion]]</f>
        <v>84178.088171296287</v>
      </c>
      <c r="T3256" s="14">
        <f t="shared" si="101"/>
        <v>42089.044085648144</v>
      </c>
    </row>
    <row r="3257" spans="1:20" ht="72" hidden="1" x14ac:dyDescent="0.6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>(Table1[[#This Row],[pledged]]/Table1[[#This Row],[goal]])*100</f>
        <v>175</v>
      </c>
      <c r="P3257" s="9">
        <f>Table1[[#This Row],[pledged]]/Table1[[#This Row],[backers_count]]</f>
        <v>29.166666666666668</v>
      </c>
      <c r="Q3257" s="4" t="str">
        <f>MID(Table1[[#This Row],[Category and Sub-Category]],SEARCH("/", N3257) +1, 20)</f>
        <v>plays</v>
      </c>
      <c r="R3257" s="4" t="str">
        <f t="shared" si="100"/>
        <v>theater</v>
      </c>
      <c r="S3257" s="14">
        <f>Table1[[#This Row],[Date Ended Conversion]]+Table1[[#This Row],[Date Ended Conversion]]</f>
        <v>83839.536458333328</v>
      </c>
      <c r="T3257" s="14">
        <f t="shared" si="101"/>
        <v>41919.768229166664</v>
      </c>
    </row>
    <row r="3258" spans="1:20" ht="54" hidden="1" x14ac:dyDescent="0.6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>(Table1[[#This Row],[pledged]]/Table1[[#This Row],[goal]])*100</f>
        <v>128.06</v>
      </c>
      <c r="P3258" s="9">
        <f>Table1[[#This Row],[pledged]]/Table1[[#This Row],[backers_count]]</f>
        <v>72.76136363636364</v>
      </c>
      <c r="Q3258" s="4" t="str">
        <f>MID(Table1[[#This Row],[Category and Sub-Category]],SEARCH("/", N3258) +1, 20)</f>
        <v>plays</v>
      </c>
      <c r="R3258" s="4" t="str">
        <f t="shared" si="100"/>
        <v>theater</v>
      </c>
      <c r="S3258" s="14">
        <f>Table1[[#This Row],[Date Ended Conversion]]+Table1[[#This Row],[Date Ended Conversion]]</f>
        <v>84332.33194444445</v>
      </c>
      <c r="T3258" s="14">
        <f t="shared" si="101"/>
        <v>42166.165972222225</v>
      </c>
    </row>
    <row r="3259" spans="1:20" ht="72" hidden="1" x14ac:dyDescent="0.6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>(Table1[[#This Row],[pledged]]/Table1[[#This Row],[goal]])*100</f>
        <v>106.29949999999999</v>
      </c>
      <c r="P3259" s="9">
        <f>Table1[[#This Row],[pledged]]/Table1[[#This Row],[backers_count]]</f>
        <v>51.853414634146333</v>
      </c>
      <c r="Q3259" s="4" t="str">
        <f>MID(Table1[[#This Row],[Category and Sub-Category]],SEARCH("/", N3259) +1, 20)</f>
        <v>plays</v>
      </c>
      <c r="R3259" s="4" t="str">
        <f t="shared" si="100"/>
        <v>theater</v>
      </c>
      <c r="S3259" s="14">
        <f>Table1[[#This Row],[Date Ended Conversion]]+Table1[[#This Row],[Date Ended Conversion]]</f>
        <v>85577.119259259256</v>
      </c>
      <c r="T3259" s="14">
        <f t="shared" si="101"/>
        <v>42788.559629629628</v>
      </c>
    </row>
    <row r="3260" spans="1:20" ht="54" hidden="1" x14ac:dyDescent="0.6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>(Table1[[#This Row],[pledged]]/Table1[[#This Row],[goal]])*100</f>
        <v>105.21428571428571</v>
      </c>
      <c r="P3260" s="9">
        <f>Table1[[#This Row],[pledged]]/Table1[[#This Row],[backers_count]]</f>
        <v>98.2</v>
      </c>
      <c r="Q3260" s="4" t="str">
        <f>MID(Table1[[#This Row],[Category and Sub-Category]],SEARCH("/", N3260) +1, 20)</f>
        <v>plays</v>
      </c>
      <c r="R3260" s="4" t="str">
        <f t="shared" si="100"/>
        <v>theater</v>
      </c>
      <c r="S3260" s="14">
        <f>Table1[[#This Row],[Date Ended Conversion]]+Table1[[#This Row],[Date Ended Conversion]]</f>
        <v>84025.774560185178</v>
      </c>
      <c r="T3260" s="14">
        <f t="shared" si="101"/>
        <v>42012.887280092589</v>
      </c>
    </row>
    <row r="3261" spans="1:20" ht="72" hidden="1" x14ac:dyDescent="0.6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>(Table1[[#This Row],[pledged]]/Table1[[#This Row],[goal]])*100</f>
        <v>106.16782608695652</v>
      </c>
      <c r="P3261" s="9">
        <f>Table1[[#This Row],[pledged]]/Table1[[#This Row],[backers_count]]</f>
        <v>251.7381443298969</v>
      </c>
      <c r="Q3261" s="4" t="str">
        <f>MID(Table1[[#This Row],[Category and Sub-Category]],SEARCH("/", N3261) +1, 20)</f>
        <v>plays</v>
      </c>
      <c r="R3261" s="4" t="str">
        <f t="shared" si="100"/>
        <v>theater</v>
      </c>
      <c r="S3261" s="14">
        <f>Table1[[#This Row],[Date Ended Conversion]]+Table1[[#This Row],[Date Ended Conversion]]</f>
        <v>85288.33194444445</v>
      </c>
      <c r="T3261" s="14">
        <f t="shared" si="101"/>
        <v>42644.165972222225</v>
      </c>
    </row>
    <row r="3262" spans="1:20" ht="72" hidden="1" x14ac:dyDescent="0.6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>(Table1[[#This Row],[pledged]]/Table1[[#This Row],[goal]])*100</f>
        <v>109.24000000000001</v>
      </c>
      <c r="P3262" s="9">
        <f>Table1[[#This Row],[pledged]]/Table1[[#This Row],[backers_count]]</f>
        <v>74.821917808219183</v>
      </c>
      <c r="Q3262" s="4" t="str">
        <f>MID(Table1[[#This Row],[Category and Sub-Category]],SEARCH("/", N3262) +1, 20)</f>
        <v>plays</v>
      </c>
      <c r="R3262" s="4" t="str">
        <f t="shared" si="100"/>
        <v>theater</v>
      </c>
      <c r="S3262" s="14">
        <f>Table1[[#This Row],[Date Ended Conversion]]+Table1[[#This Row],[Date Ended Conversion]]</f>
        <v>84677.428657407407</v>
      </c>
      <c r="T3262" s="14">
        <f t="shared" si="101"/>
        <v>42338.714328703703</v>
      </c>
    </row>
    <row r="3263" spans="1:20" ht="72" hidden="1" x14ac:dyDescent="0.6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>(Table1[[#This Row],[pledged]]/Table1[[#This Row],[goal]])*100</f>
        <v>100.45454545454547</v>
      </c>
      <c r="P3263" s="9">
        <f>Table1[[#This Row],[pledged]]/Table1[[#This Row],[backers_count]]</f>
        <v>67.65306122448979</v>
      </c>
      <c r="Q3263" s="4" t="str">
        <f>MID(Table1[[#This Row],[Category and Sub-Category]],SEARCH("/", N3263) +1, 20)</f>
        <v>plays</v>
      </c>
      <c r="R3263" s="4" t="str">
        <f t="shared" si="100"/>
        <v>theater</v>
      </c>
      <c r="S3263" s="14">
        <f>Table1[[#This Row],[Date Ended Conversion]]+Table1[[#This Row],[Date Ended Conversion]]</f>
        <v>84403.450833333336</v>
      </c>
      <c r="T3263" s="14">
        <f t="shared" si="101"/>
        <v>42201.725416666668</v>
      </c>
    </row>
    <row r="3264" spans="1:20" ht="54" hidden="1" x14ac:dyDescent="0.6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>(Table1[[#This Row],[pledged]]/Table1[[#This Row],[goal]])*100</f>
        <v>103.04098360655738</v>
      </c>
      <c r="P3264" s="9">
        <f>Table1[[#This Row],[pledged]]/Table1[[#This Row],[backers_count]]</f>
        <v>93.81343283582089</v>
      </c>
      <c r="Q3264" s="4" t="str">
        <f>MID(Table1[[#This Row],[Category and Sub-Category]],SEARCH("/", N3264) +1, 20)</f>
        <v>plays</v>
      </c>
      <c r="R3264" s="4" t="str">
        <f t="shared" si="100"/>
        <v>theater</v>
      </c>
      <c r="S3264" s="14">
        <f>Table1[[#This Row],[Date Ended Conversion]]+Table1[[#This Row],[Date Ended Conversion]]</f>
        <v>83990.333333333343</v>
      </c>
      <c r="T3264" s="14">
        <f t="shared" si="101"/>
        <v>41995.166666666672</v>
      </c>
    </row>
    <row r="3265" spans="1:20" ht="54" hidden="1" x14ac:dyDescent="0.6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>(Table1[[#This Row],[pledged]]/Table1[[#This Row],[goal]])*100</f>
        <v>112.1664</v>
      </c>
      <c r="P3265" s="9">
        <f>Table1[[#This Row],[pledged]]/Table1[[#This Row],[backers_count]]</f>
        <v>41.237647058823526</v>
      </c>
      <c r="Q3265" s="4" t="str">
        <f>MID(Table1[[#This Row],[Category and Sub-Category]],SEARCH("/", N3265) +1, 20)</f>
        <v>plays</v>
      </c>
      <c r="R3265" s="4" t="str">
        <f t="shared" si="100"/>
        <v>theater</v>
      </c>
      <c r="S3265" s="14">
        <f>Table1[[#This Row],[Date Ended Conversion]]+Table1[[#This Row],[Date Ended Conversion]]</f>
        <v>84615.75</v>
      </c>
      <c r="T3265" s="14">
        <f t="shared" si="101"/>
        <v>42307.875</v>
      </c>
    </row>
    <row r="3266" spans="1:20" ht="54" hidden="1" x14ac:dyDescent="0.6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>(Table1[[#This Row],[pledged]]/Table1[[#This Row],[goal]])*100</f>
        <v>103</v>
      </c>
      <c r="P3266" s="9">
        <f>Table1[[#This Row],[pledged]]/Table1[[#This Row],[backers_count]]</f>
        <v>52.551020408163268</v>
      </c>
      <c r="Q3266" s="4" t="str">
        <f>MID(Table1[[#This Row],[Category and Sub-Category]],SEARCH("/", N3266) +1, 20)</f>
        <v>plays</v>
      </c>
      <c r="R3266" s="4" t="str">
        <f t="shared" ref="R3266:R3329" si="102">LEFT(N3266,FIND("/",N3266,1)-1)</f>
        <v>theater</v>
      </c>
      <c r="S3266" s="14">
        <f>Table1[[#This Row],[Date Ended Conversion]]+Table1[[#This Row],[Date Ended Conversion]]</f>
        <v>84065.833333333343</v>
      </c>
      <c r="T3266" s="14">
        <f t="shared" ref="T3266:T3329" si="103">(((I3266/60)/60)/24)+DATE(1970,1,1)</f>
        <v>42032.916666666672</v>
      </c>
    </row>
    <row r="3267" spans="1:20" ht="54" hidden="1" x14ac:dyDescent="0.6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>(Table1[[#This Row],[pledged]]/Table1[[#This Row],[goal]])*100</f>
        <v>164</v>
      </c>
      <c r="P3267" s="9">
        <f>Table1[[#This Row],[pledged]]/Table1[[#This Row],[backers_count]]</f>
        <v>70.285714285714292</v>
      </c>
      <c r="Q3267" s="4" t="str">
        <f>MID(Table1[[#This Row],[Category and Sub-Category]],SEARCH("/", N3267) +1, 20)</f>
        <v>plays</v>
      </c>
      <c r="R3267" s="4" t="str">
        <f t="shared" si="102"/>
        <v>theater</v>
      </c>
      <c r="S3267" s="14">
        <f>Table1[[#This Row],[Date Ended Conversion]]+Table1[[#This Row],[Date Ended Conversion]]</f>
        <v>84683.416666666657</v>
      </c>
      <c r="T3267" s="14">
        <f t="shared" si="103"/>
        <v>42341.708333333328</v>
      </c>
    </row>
    <row r="3268" spans="1:20" ht="72" hidden="1" x14ac:dyDescent="0.6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>(Table1[[#This Row],[pledged]]/Table1[[#This Row],[goal]])*100</f>
        <v>131.28333333333333</v>
      </c>
      <c r="P3268" s="9">
        <f>Table1[[#This Row],[pledged]]/Table1[[#This Row],[backers_count]]</f>
        <v>48.325153374233132</v>
      </c>
      <c r="Q3268" s="4" t="str">
        <f>MID(Table1[[#This Row],[Category and Sub-Category]],SEARCH("/", N3268) +1, 20)</f>
        <v>plays</v>
      </c>
      <c r="R3268" s="4" t="str">
        <f t="shared" si="102"/>
        <v>theater</v>
      </c>
      <c r="S3268" s="14">
        <f>Table1[[#This Row],[Date Ended Conversion]]+Table1[[#This Row],[Date Ended Conversion]]</f>
        <v>84335.75</v>
      </c>
      <c r="T3268" s="14">
        <f t="shared" si="103"/>
        <v>42167.875</v>
      </c>
    </row>
    <row r="3269" spans="1:20" ht="72" hidden="1" x14ac:dyDescent="0.6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>(Table1[[#This Row],[pledged]]/Table1[[#This Row],[goal]])*100</f>
        <v>102.1</v>
      </c>
      <c r="P3269" s="9">
        <f>Table1[[#This Row],[pledged]]/Table1[[#This Row],[backers_count]]</f>
        <v>53.177083333333336</v>
      </c>
      <c r="Q3269" s="4" t="str">
        <f>MID(Table1[[#This Row],[Category and Sub-Category]],SEARCH("/", N3269) +1, 20)</f>
        <v>plays</v>
      </c>
      <c r="R3269" s="4" t="str">
        <f t="shared" si="102"/>
        <v>theater</v>
      </c>
      <c r="S3269" s="14">
        <f>Table1[[#This Row],[Date Ended Conversion]]+Table1[[#This Row],[Date Ended Conversion]]</f>
        <v>84405.515277777769</v>
      </c>
      <c r="T3269" s="14">
        <f t="shared" si="103"/>
        <v>42202.757638888885</v>
      </c>
    </row>
    <row r="3270" spans="1:20" ht="72" hidden="1" x14ac:dyDescent="0.6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>(Table1[[#This Row],[pledged]]/Table1[[#This Row],[goal]])*100</f>
        <v>128</v>
      </c>
      <c r="P3270" s="9">
        <f>Table1[[#This Row],[pledged]]/Table1[[#This Row],[backers_count]]</f>
        <v>60.952380952380949</v>
      </c>
      <c r="Q3270" s="4" t="str">
        <f>MID(Table1[[#This Row],[Category and Sub-Category]],SEARCH("/", N3270) +1, 20)</f>
        <v>plays</v>
      </c>
      <c r="R3270" s="4" t="str">
        <f t="shared" si="102"/>
        <v>theater</v>
      </c>
      <c r="S3270" s="14">
        <f>Table1[[#This Row],[Date Ended Conversion]]+Table1[[#This Row],[Date Ended Conversion]]</f>
        <v>85213.808518518519</v>
      </c>
      <c r="T3270" s="14">
        <f t="shared" si="103"/>
        <v>42606.90425925926</v>
      </c>
    </row>
    <row r="3271" spans="1:20" ht="72" hidden="1" x14ac:dyDescent="0.6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>(Table1[[#This Row],[pledged]]/Table1[[#This Row],[goal]])*100</f>
        <v>101.49999999999999</v>
      </c>
      <c r="P3271" s="9">
        <f>Table1[[#This Row],[pledged]]/Table1[[#This Row],[backers_count]]</f>
        <v>116</v>
      </c>
      <c r="Q3271" s="4" t="str">
        <f>MID(Table1[[#This Row],[Category and Sub-Category]],SEARCH("/", N3271) +1, 20)</f>
        <v>plays</v>
      </c>
      <c r="R3271" s="4" t="str">
        <f t="shared" si="102"/>
        <v>theater</v>
      </c>
      <c r="S3271" s="14">
        <f>Table1[[#This Row],[Date Ended Conversion]]+Table1[[#This Row],[Date Ended Conversion]]</f>
        <v>84342.916666666657</v>
      </c>
      <c r="T3271" s="14">
        <f t="shared" si="103"/>
        <v>42171.458333333328</v>
      </c>
    </row>
    <row r="3272" spans="1:20" ht="90" hidden="1" x14ac:dyDescent="0.6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>(Table1[[#This Row],[pledged]]/Table1[[#This Row],[goal]])*100</f>
        <v>101.66666666666666</v>
      </c>
      <c r="P3272" s="9">
        <f>Table1[[#This Row],[pledged]]/Table1[[#This Row],[backers_count]]</f>
        <v>61</v>
      </c>
      <c r="Q3272" s="4" t="str">
        <f>MID(Table1[[#This Row],[Category and Sub-Category]],SEARCH("/", N3272) +1, 20)</f>
        <v>plays</v>
      </c>
      <c r="R3272" s="4" t="str">
        <f t="shared" si="102"/>
        <v>theater</v>
      </c>
      <c r="S3272" s="14">
        <f>Table1[[#This Row],[Date Ended Conversion]]+Table1[[#This Row],[Date Ended Conversion]]</f>
        <v>84395.06631944445</v>
      </c>
      <c r="T3272" s="14">
        <f t="shared" si="103"/>
        <v>42197.533159722225</v>
      </c>
    </row>
    <row r="3273" spans="1:20" ht="36" hidden="1" x14ac:dyDescent="0.6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>(Table1[[#This Row],[pledged]]/Table1[[#This Row],[goal]])*100</f>
        <v>130</v>
      </c>
      <c r="P3273" s="9">
        <f>Table1[[#This Row],[pledged]]/Table1[[#This Row],[backers_count]]</f>
        <v>38.235294117647058</v>
      </c>
      <c r="Q3273" s="4" t="str">
        <f>MID(Table1[[#This Row],[Category and Sub-Category]],SEARCH("/", N3273) +1, 20)</f>
        <v>plays</v>
      </c>
      <c r="R3273" s="4" t="str">
        <f t="shared" si="102"/>
        <v>theater</v>
      </c>
      <c r="S3273" s="14">
        <f>Table1[[#This Row],[Date Ended Conversion]]+Table1[[#This Row],[Date Ended Conversion]]</f>
        <v>83890.957754629635</v>
      </c>
      <c r="T3273" s="14">
        <f t="shared" si="103"/>
        <v>41945.478877314818</v>
      </c>
    </row>
    <row r="3274" spans="1:20" ht="54" hidden="1" x14ac:dyDescent="0.6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>(Table1[[#This Row],[pledged]]/Table1[[#This Row],[goal]])*100</f>
        <v>154.43</v>
      </c>
      <c r="P3274" s="9">
        <f>Table1[[#This Row],[pledged]]/Table1[[#This Row],[backers_count]]</f>
        <v>106.50344827586207</v>
      </c>
      <c r="Q3274" s="4" t="str">
        <f>MID(Table1[[#This Row],[Category and Sub-Category]],SEARCH("/", N3274) +1, 20)</f>
        <v>plays</v>
      </c>
      <c r="R3274" s="4" t="str">
        <f t="shared" si="102"/>
        <v>theater</v>
      </c>
      <c r="S3274" s="14">
        <f>Table1[[#This Row],[Date Ended Conversion]]+Table1[[#This Row],[Date Ended Conversion]]</f>
        <v>84629.083541666667</v>
      </c>
      <c r="T3274" s="14">
        <f t="shared" si="103"/>
        <v>42314.541770833333</v>
      </c>
    </row>
    <row r="3275" spans="1:20" ht="72" hidden="1" x14ac:dyDescent="0.6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>(Table1[[#This Row],[pledged]]/Table1[[#This Row],[goal]])*100</f>
        <v>107.4</v>
      </c>
      <c r="P3275" s="9">
        <f>Table1[[#This Row],[pledged]]/Table1[[#This Row],[backers_count]]</f>
        <v>204.57142857142858</v>
      </c>
      <c r="Q3275" s="4" t="str">
        <f>MID(Table1[[#This Row],[Category and Sub-Category]],SEARCH("/", N3275) +1, 20)</f>
        <v>plays</v>
      </c>
      <c r="R3275" s="4" t="str">
        <f t="shared" si="102"/>
        <v>theater</v>
      </c>
      <c r="S3275" s="14">
        <f>Table1[[#This Row],[Date Ended Conversion]]+Table1[[#This Row],[Date Ended Conversion]]</f>
        <v>85255.583333333343</v>
      </c>
      <c r="T3275" s="14">
        <f t="shared" si="103"/>
        <v>42627.791666666672</v>
      </c>
    </row>
    <row r="3276" spans="1:20" ht="72" hidden="1" x14ac:dyDescent="0.6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>(Table1[[#This Row],[pledged]]/Table1[[#This Row],[goal]])*100</f>
        <v>101.32258064516128</v>
      </c>
      <c r="P3276" s="9">
        <f>Table1[[#This Row],[pledged]]/Table1[[#This Row],[backers_count]]</f>
        <v>54.912587412587413</v>
      </c>
      <c r="Q3276" s="4" t="str">
        <f>MID(Table1[[#This Row],[Category and Sub-Category]],SEARCH("/", N3276) +1, 20)</f>
        <v>plays</v>
      </c>
      <c r="R3276" s="4" t="str">
        <f t="shared" si="102"/>
        <v>theater</v>
      </c>
      <c r="S3276" s="14">
        <f>Table1[[#This Row],[Date Ended Conversion]]+Table1[[#This Row],[Date Ended Conversion]]</f>
        <v>84889.75</v>
      </c>
      <c r="T3276" s="14">
        <f t="shared" si="103"/>
        <v>42444.875</v>
      </c>
    </row>
    <row r="3277" spans="1:20" ht="72" hidden="1" x14ac:dyDescent="0.6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>(Table1[[#This Row],[pledged]]/Table1[[#This Row],[goal]])*100</f>
        <v>100.27777777777777</v>
      </c>
      <c r="P3277" s="9">
        <f>Table1[[#This Row],[pledged]]/Table1[[#This Row],[backers_count]]</f>
        <v>150.41666666666666</v>
      </c>
      <c r="Q3277" s="4" t="str">
        <f>MID(Table1[[#This Row],[Category and Sub-Category]],SEARCH("/", N3277) +1, 20)</f>
        <v>plays</v>
      </c>
      <c r="R3277" s="4" t="str">
        <f t="shared" si="102"/>
        <v>theater</v>
      </c>
      <c r="S3277" s="14">
        <f>Table1[[#This Row],[Date Ended Conversion]]+Table1[[#This Row],[Date Ended Conversion]]</f>
        <v>84088.375</v>
      </c>
      <c r="T3277" s="14">
        <f t="shared" si="103"/>
        <v>42044.1875</v>
      </c>
    </row>
    <row r="3278" spans="1:20" ht="72" hidden="1" x14ac:dyDescent="0.6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>(Table1[[#This Row],[pledged]]/Table1[[#This Row],[goal]])*100</f>
        <v>116.84444444444443</v>
      </c>
      <c r="P3278" s="9">
        <f>Table1[[#This Row],[pledged]]/Table1[[#This Row],[backers_count]]</f>
        <v>52.58</v>
      </c>
      <c r="Q3278" s="4" t="str">
        <f>MID(Table1[[#This Row],[Category and Sub-Category]],SEARCH("/", N3278) +1, 20)</f>
        <v>plays</v>
      </c>
      <c r="R3278" s="4" t="str">
        <f t="shared" si="102"/>
        <v>theater</v>
      </c>
      <c r="S3278" s="14">
        <f>Table1[[#This Row],[Date Ended Conversion]]+Table1[[#This Row],[Date Ended Conversion]]</f>
        <v>84922.33194444445</v>
      </c>
      <c r="T3278" s="14">
        <f t="shared" si="103"/>
        <v>42461.165972222225</v>
      </c>
    </row>
    <row r="3279" spans="1:20" ht="72" hidden="1" x14ac:dyDescent="0.6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>(Table1[[#This Row],[pledged]]/Table1[[#This Row],[goal]])*100</f>
        <v>108.60000000000001</v>
      </c>
      <c r="P3279" s="9">
        <f>Table1[[#This Row],[pledged]]/Table1[[#This Row],[backers_count]]</f>
        <v>54.3</v>
      </c>
      <c r="Q3279" s="4" t="str">
        <f>MID(Table1[[#This Row],[Category and Sub-Category]],SEARCH("/", N3279) +1, 20)</f>
        <v>plays</v>
      </c>
      <c r="R3279" s="4" t="str">
        <f t="shared" si="102"/>
        <v>theater</v>
      </c>
      <c r="S3279" s="14">
        <f>Table1[[#This Row],[Date Ended Conversion]]+Table1[[#This Row],[Date Ended Conversion]]</f>
        <v>83923.449212962965</v>
      </c>
      <c r="T3279" s="14">
        <f t="shared" si="103"/>
        <v>41961.724606481483</v>
      </c>
    </row>
    <row r="3280" spans="1:20" ht="72" hidden="1" x14ac:dyDescent="0.6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>(Table1[[#This Row],[pledged]]/Table1[[#This Row],[goal]])*100</f>
        <v>103.4</v>
      </c>
      <c r="P3280" s="9">
        <f>Table1[[#This Row],[pledged]]/Table1[[#This Row],[backers_count]]</f>
        <v>76.029411764705884</v>
      </c>
      <c r="Q3280" s="4" t="str">
        <f>MID(Table1[[#This Row],[Category and Sub-Category]],SEARCH("/", N3280) +1, 20)</f>
        <v>plays</v>
      </c>
      <c r="R3280" s="4" t="str">
        <f t="shared" si="102"/>
        <v>theater</v>
      </c>
      <c r="S3280" s="14">
        <f>Table1[[#This Row],[Date Ended Conversion]]+Table1[[#This Row],[Date Ended Conversion]]</f>
        <v>84309.696828703702</v>
      </c>
      <c r="T3280" s="14">
        <f t="shared" si="103"/>
        <v>42154.848414351851</v>
      </c>
    </row>
    <row r="3281" spans="1:20" ht="72" hidden="1" x14ac:dyDescent="0.6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>(Table1[[#This Row],[pledged]]/Table1[[#This Row],[goal]])*100</f>
        <v>114.27586206896552</v>
      </c>
      <c r="P3281" s="9">
        <f>Table1[[#This Row],[pledged]]/Table1[[#This Row],[backers_count]]</f>
        <v>105.2063492063492</v>
      </c>
      <c r="Q3281" s="4" t="str">
        <f>MID(Table1[[#This Row],[Category and Sub-Category]],SEARCH("/", N3281) +1, 20)</f>
        <v>plays</v>
      </c>
      <c r="R3281" s="4" t="str">
        <f t="shared" si="102"/>
        <v>theater</v>
      </c>
      <c r="S3281" s="14">
        <f>Table1[[#This Row],[Date Ended Conversion]]+Table1[[#This Row],[Date Ended Conversion]]</f>
        <v>84922.121736111119</v>
      </c>
      <c r="T3281" s="14">
        <f t="shared" si="103"/>
        <v>42461.06086805556</v>
      </c>
    </row>
    <row r="3282" spans="1:20" ht="90" hidden="1" x14ac:dyDescent="0.6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>(Table1[[#This Row],[pledged]]/Table1[[#This Row],[goal]])*100</f>
        <v>103</v>
      </c>
      <c r="P3282" s="9">
        <f>Table1[[#This Row],[pledged]]/Table1[[#This Row],[backers_count]]</f>
        <v>68.666666666666671</v>
      </c>
      <c r="Q3282" s="4" t="str">
        <f>MID(Table1[[#This Row],[Category and Sub-Category]],SEARCH("/", N3282) +1, 20)</f>
        <v>plays</v>
      </c>
      <c r="R3282" s="4" t="str">
        <f t="shared" si="102"/>
        <v>theater</v>
      </c>
      <c r="S3282" s="14">
        <f>Table1[[#This Row],[Date Ended Conversion]]+Table1[[#This Row],[Date Ended Conversion]]</f>
        <v>84312.416666666657</v>
      </c>
      <c r="T3282" s="14">
        <f t="shared" si="103"/>
        <v>42156.208333333328</v>
      </c>
    </row>
    <row r="3283" spans="1:20" ht="54" hidden="1" x14ac:dyDescent="0.6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>(Table1[[#This Row],[pledged]]/Table1[[#This Row],[goal]])*100</f>
        <v>121.6</v>
      </c>
      <c r="P3283" s="9">
        <f>Table1[[#This Row],[pledged]]/Table1[[#This Row],[backers_count]]</f>
        <v>129.36170212765958</v>
      </c>
      <c r="Q3283" s="4" t="str">
        <f>MID(Table1[[#This Row],[Category and Sub-Category]],SEARCH("/", N3283) +1, 20)</f>
        <v>plays</v>
      </c>
      <c r="R3283" s="4" t="str">
        <f t="shared" si="102"/>
        <v>theater</v>
      </c>
      <c r="S3283" s="14">
        <f>Table1[[#This Row],[Date Ended Conversion]]+Table1[[#This Row],[Date Ended Conversion]]</f>
        <v>84498.039467592593</v>
      </c>
      <c r="T3283" s="14">
        <f t="shared" si="103"/>
        <v>42249.019733796296</v>
      </c>
    </row>
    <row r="3284" spans="1:20" ht="72" hidden="1" x14ac:dyDescent="0.6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>(Table1[[#This Row],[pledged]]/Table1[[#This Row],[goal]])*100</f>
        <v>102.6467741935484</v>
      </c>
      <c r="P3284" s="9">
        <f>Table1[[#This Row],[pledged]]/Table1[[#This Row],[backers_count]]</f>
        <v>134.26371308016877</v>
      </c>
      <c r="Q3284" s="4" t="str">
        <f>MID(Table1[[#This Row],[Category and Sub-Category]],SEARCH("/", N3284) +1, 20)</f>
        <v>plays</v>
      </c>
      <c r="R3284" s="4" t="str">
        <f t="shared" si="102"/>
        <v>theater</v>
      </c>
      <c r="S3284" s="14">
        <f>Table1[[#This Row],[Date Ended Conversion]]+Table1[[#This Row],[Date Ended Conversion]]</f>
        <v>84978.388611111121</v>
      </c>
      <c r="T3284" s="14">
        <f t="shared" si="103"/>
        <v>42489.19430555556</v>
      </c>
    </row>
    <row r="3285" spans="1:20" ht="72" hidden="1" x14ac:dyDescent="0.6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>(Table1[[#This Row],[pledged]]/Table1[[#This Row],[goal]])*100</f>
        <v>104.75000000000001</v>
      </c>
      <c r="P3285" s="9">
        <f>Table1[[#This Row],[pledged]]/Table1[[#This Row],[backers_count]]</f>
        <v>17.829787234042552</v>
      </c>
      <c r="Q3285" s="4" t="str">
        <f>MID(Table1[[#This Row],[Category and Sub-Category]],SEARCH("/", N3285) +1, 20)</f>
        <v>plays</v>
      </c>
      <c r="R3285" s="4" t="str">
        <f t="shared" si="102"/>
        <v>theater</v>
      </c>
      <c r="S3285" s="14">
        <f>Table1[[#This Row],[Date Ended Conversion]]+Table1[[#This Row],[Date Ended Conversion]]</f>
        <v>84821.75</v>
      </c>
      <c r="T3285" s="14">
        <f t="shared" si="103"/>
        <v>42410.875</v>
      </c>
    </row>
    <row r="3286" spans="1:20" ht="72" hidden="1" x14ac:dyDescent="0.6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>(Table1[[#This Row],[pledged]]/Table1[[#This Row],[goal]])*100</f>
        <v>101.6</v>
      </c>
      <c r="P3286" s="9">
        <f>Table1[[#This Row],[pledged]]/Table1[[#This Row],[backers_count]]</f>
        <v>203.2</v>
      </c>
      <c r="Q3286" s="4" t="str">
        <f>MID(Table1[[#This Row],[Category and Sub-Category]],SEARCH("/", N3286) +1, 20)</f>
        <v>plays</v>
      </c>
      <c r="R3286" s="4" t="str">
        <f t="shared" si="102"/>
        <v>theater</v>
      </c>
      <c r="S3286" s="14">
        <f>Table1[[#This Row],[Date Ended Conversion]]+Table1[[#This Row],[Date Ended Conversion]]</f>
        <v>84796.498611111107</v>
      </c>
      <c r="T3286" s="14">
        <f t="shared" si="103"/>
        <v>42398.249305555553</v>
      </c>
    </row>
    <row r="3287" spans="1:20" ht="18" hidden="1" x14ac:dyDescent="0.6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>(Table1[[#This Row],[pledged]]/Table1[[#This Row],[goal]])*100</f>
        <v>112.10242048409683</v>
      </c>
      <c r="P3287" s="9">
        <f>Table1[[#This Row],[pledged]]/Table1[[#This Row],[backers_count]]</f>
        <v>69.18518518518519</v>
      </c>
      <c r="Q3287" s="4" t="str">
        <f>MID(Table1[[#This Row],[Category and Sub-Category]],SEARCH("/", N3287) +1, 20)</f>
        <v>plays</v>
      </c>
      <c r="R3287" s="4" t="str">
        <f t="shared" si="102"/>
        <v>theater</v>
      </c>
      <c r="S3287" s="14">
        <f>Table1[[#This Row],[Date Ended Conversion]]+Table1[[#This Row],[Date Ended Conversion]]</f>
        <v>85588.416666666657</v>
      </c>
      <c r="T3287" s="14">
        <f t="shared" si="103"/>
        <v>42794.208333333328</v>
      </c>
    </row>
    <row r="3288" spans="1:20" ht="72" hidden="1" x14ac:dyDescent="0.6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>(Table1[[#This Row],[pledged]]/Table1[[#This Row],[goal]])*100</f>
        <v>101.76666666666667</v>
      </c>
      <c r="P3288" s="9">
        <f>Table1[[#This Row],[pledged]]/Table1[[#This Row],[backers_count]]</f>
        <v>125.12295081967213</v>
      </c>
      <c r="Q3288" s="4" t="str">
        <f>MID(Table1[[#This Row],[Category and Sub-Category]],SEARCH("/", N3288) +1, 20)</f>
        <v>plays</v>
      </c>
      <c r="R3288" s="4" t="str">
        <f t="shared" si="102"/>
        <v>theater</v>
      </c>
      <c r="S3288" s="14">
        <f>Table1[[#This Row],[Date Ended Conversion]]+Table1[[#This Row],[Date Ended Conversion]]</f>
        <v>85195.680138888885</v>
      </c>
      <c r="T3288" s="14">
        <f t="shared" si="103"/>
        <v>42597.840069444443</v>
      </c>
    </row>
    <row r="3289" spans="1:20" ht="54" hidden="1" x14ac:dyDescent="0.6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>(Table1[[#This Row],[pledged]]/Table1[[#This Row],[goal]])*100</f>
        <v>100</v>
      </c>
      <c r="P3289" s="9">
        <f>Table1[[#This Row],[pledged]]/Table1[[#This Row],[backers_count]]</f>
        <v>73.529411764705884</v>
      </c>
      <c r="Q3289" s="4" t="str">
        <f>MID(Table1[[#This Row],[Category and Sub-Category]],SEARCH("/", N3289) +1, 20)</f>
        <v>plays</v>
      </c>
      <c r="R3289" s="4" t="str">
        <f t="shared" si="102"/>
        <v>theater</v>
      </c>
      <c r="S3289" s="14">
        <f>Table1[[#This Row],[Date Ended Conversion]]+Table1[[#This Row],[Date Ended Conversion]]</f>
        <v>84673.500648148154</v>
      </c>
      <c r="T3289" s="14">
        <f t="shared" si="103"/>
        <v>42336.750324074077</v>
      </c>
    </row>
    <row r="3290" spans="1:20" ht="72" hidden="1" x14ac:dyDescent="0.6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>(Table1[[#This Row],[pledged]]/Table1[[#This Row],[goal]])*100</f>
        <v>100.26489999999998</v>
      </c>
      <c r="P3290" s="9">
        <f>Table1[[#This Row],[pledged]]/Table1[[#This Row],[backers_count]]</f>
        <v>48.437149758454105</v>
      </c>
      <c r="Q3290" s="4" t="str">
        <f>MID(Table1[[#This Row],[Category and Sub-Category]],SEARCH("/", N3290) +1, 20)</f>
        <v>plays</v>
      </c>
      <c r="R3290" s="4" t="str">
        <f t="shared" si="102"/>
        <v>theater</v>
      </c>
      <c r="S3290" s="14">
        <f>Table1[[#This Row],[Date Ended Conversion]]+Table1[[#This Row],[Date Ended Conversion]]</f>
        <v>85083.916666666657</v>
      </c>
      <c r="T3290" s="14">
        <f t="shared" si="103"/>
        <v>42541.958333333328</v>
      </c>
    </row>
    <row r="3291" spans="1:20" ht="72" hidden="1" x14ac:dyDescent="0.6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>(Table1[[#This Row],[pledged]]/Table1[[#This Row],[goal]])*100</f>
        <v>133.04200000000003</v>
      </c>
      <c r="P3291" s="9">
        <f>Table1[[#This Row],[pledged]]/Table1[[#This Row],[backers_count]]</f>
        <v>26.608400000000003</v>
      </c>
      <c r="Q3291" s="4" t="str">
        <f>MID(Table1[[#This Row],[Category and Sub-Category]],SEARCH("/", N3291) +1, 20)</f>
        <v>plays</v>
      </c>
      <c r="R3291" s="4" t="str">
        <f t="shared" si="102"/>
        <v>theater</v>
      </c>
      <c r="S3291" s="14">
        <f>Table1[[#This Row],[Date Ended Conversion]]+Table1[[#This Row],[Date Ended Conversion]]</f>
        <v>85572.736157407402</v>
      </c>
      <c r="T3291" s="14">
        <f t="shared" si="103"/>
        <v>42786.368078703701</v>
      </c>
    </row>
    <row r="3292" spans="1:20" ht="90" hidden="1" x14ac:dyDescent="0.6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>(Table1[[#This Row],[pledged]]/Table1[[#This Row],[goal]])*100</f>
        <v>121.2</v>
      </c>
      <c r="P3292" s="9">
        <f>Table1[[#This Row],[pledged]]/Table1[[#This Row],[backers_count]]</f>
        <v>33.666666666666664</v>
      </c>
      <c r="Q3292" s="4" t="str">
        <f>MID(Table1[[#This Row],[Category and Sub-Category]],SEARCH("/", N3292) +1, 20)</f>
        <v>plays</v>
      </c>
      <c r="R3292" s="4" t="str">
        <f t="shared" si="102"/>
        <v>theater</v>
      </c>
      <c r="S3292" s="14">
        <f>Table1[[#This Row],[Date Ended Conversion]]+Table1[[#This Row],[Date Ended Conversion]]</f>
        <v>85611.02988425926</v>
      </c>
      <c r="T3292" s="14">
        <f t="shared" si="103"/>
        <v>42805.51494212963</v>
      </c>
    </row>
    <row r="3293" spans="1:20" ht="72" hidden="1" x14ac:dyDescent="0.6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>(Table1[[#This Row],[pledged]]/Table1[[#This Row],[goal]])*100</f>
        <v>113.99999999999999</v>
      </c>
      <c r="P3293" s="9">
        <f>Table1[[#This Row],[pledged]]/Table1[[#This Row],[backers_count]]</f>
        <v>40.714285714285715</v>
      </c>
      <c r="Q3293" s="4" t="str">
        <f>MID(Table1[[#This Row],[Category and Sub-Category]],SEARCH("/", N3293) +1, 20)</f>
        <v>plays</v>
      </c>
      <c r="R3293" s="4" t="str">
        <f t="shared" si="102"/>
        <v>theater</v>
      </c>
      <c r="S3293" s="14">
        <f>Table1[[#This Row],[Date Ended Conversion]]+Table1[[#This Row],[Date Ended Conversion]]</f>
        <v>84528.33194444445</v>
      </c>
      <c r="T3293" s="14">
        <f t="shared" si="103"/>
        <v>42264.165972222225</v>
      </c>
    </row>
    <row r="3294" spans="1:20" ht="72" hidden="1" x14ac:dyDescent="0.6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>(Table1[[#This Row],[pledged]]/Table1[[#This Row],[goal]])*100</f>
        <v>286.13861386138615</v>
      </c>
      <c r="P3294" s="9">
        <f>Table1[[#This Row],[pledged]]/Table1[[#This Row],[backers_count]]</f>
        <v>19.266666666666666</v>
      </c>
      <c r="Q3294" s="4" t="str">
        <f>MID(Table1[[#This Row],[Category and Sub-Category]],SEARCH("/", N3294) +1, 20)</f>
        <v>plays</v>
      </c>
      <c r="R3294" s="4" t="str">
        <f t="shared" si="102"/>
        <v>theater</v>
      </c>
      <c r="S3294" s="14">
        <f>Table1[[#This Row],[Date Ended Conversion]]+Table1[[#This Row],[Date Ended Conversion]]</f>
        <v>84685.623796296306</v>
      </c>
      <c r="T3294" s="14">
        <f t="shared" si="103"/>
        <v>42342.811898148153</v>
      </c>
    </row>
    <row r="3295" spans="1:20" ht="72" hidden="1" x14ac:dyDescent="0.6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>(Table1[[#This Row],[pledged]]/Table1[[#This Row],[goal]])*100</f>
        <v>170.44444444444446</v>
      </c>
      <c r="P3295" s="9">
        <f>Table1[[#This Row],[pledged]]/Table1[[#This Row],[backers_count]]</f>
        <v>84.285714285714292</v>
      </c>
      <c r="Q3295" s="4" t="str">
        <f>MID(Table1[[#This Row],[Category and Sub-Category]],SEARCH("/", N3295) +1, 20)</f>
        <v>plays</v>
      </c>
      <c r="R3295" s="4" t="str">
        <f t="shared" si="102"/>
        <v>theater</v>
      </c>
      <c r="S3295" s="14">
        <f>Table1[[#This Row],[Date Ended Conversion]]+Table1[[#This Row],[Date Ended Conversion]]</f>
        <v>85596.850740740745</v>
      </c>
      <c r="T3295" s="14">
        <f t="shared" si="103"/>
        <v>42798.425370370373</v>
      </c>
    </row>
    <row r="3296" spans="1:20" ht="72" hidden="1" x14ac:dyDescent="0.6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>(Table1[[#This Row],[pledged]]/Table1[[#This Row],[goal]])*100</f>
        <v>118.33333333333333</v>
      </c>
      <c r="P3296" s="9">
        <f>Table1[[#This Row],[pledged]]/Table1[[#This Row],[backers_count]]</f>
        <v>29.583333333333332</v>
      </c>
      <c r="Q3296" s="4" t="str">
        <f>MID(Table1[[#This Row],[Category and Sub-Category]],SEARCH("/", N3296) +1, 20)</f>
        <v>plays</v>
      </c>
      <c r="R3296" s="4" t="str">
        <f t="shared" si="102"/>
        <v>theater</v>
      </c>
      <c r="S3296" s="14">
        <f>Table1[[#This Row],[Date Ended Conversion]]+Table1[[#This Row],[Date Ended Conversion]]</f>
        <v>84343.082268518512</v>
      </c>
      <c r="T3296" s="14">
        <f t="shared" si="103"/>
        <v>42171.541134259256</v>
      </c>
    </row>
    <row r="3297" spans="1:20" ht="72" hidden="1" x14ac:dyDescent="0.6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>(Table1[[#This Row],[pledged]]/Table1[[#This Row],[goal]])*100</f>
        <v>102.85857142857142</v>
      </c>
      <c r="P3297" s="9">
        <f>Table1[[#This Row],[pledged]]/Table1[[#This Row],[backers_count]]</f>
        <v>26.667037037037037</v>
      </c>
      <c r="Q3297" s="4" t="str">
        <f>MID(Table1[[#This Row],[Category and Sub-Category]],SEARCH("/", N3297) +1, 20)</f>
        <v>plays</v>
      </c>
      <c r="R3297" s="4" t="str">
        <f t="shared" si="102"/>
        <v>theater</v>
      </c>
      <c r="S3297" s="14">
        <f>Table1[[#This Row],[Date Ended Conversion]]+Table1[[#This Row],[Date Ended Conversion]]</f>
        <v>85278.884930555563</v>
      </c>
      <c r="T3297" s="14">
        <f t="shared" si="103"/>
        <v>42639.442465277782</v>
      </c>
    </row>
    <row r="3298" spans="1:20" ht="72" hidden="1" x14ac:dyDescent="0.6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>(Table1[[#This Row],[pledged]]/Table1[[#This Row],[goal]])*100</f>
        <v>144.06666666666666</v>
      </c>
      <c r="P3298" s="9">
        <f>Table1[[#This Row],[pledged]]/Table1[[#This Row],[backers_count]]</f>
        <v>45.978723404255319</v>
      </c>
      <c r="Q3298" s="4" t="str">
        <f>MID(Table1[[#This Row],[Category and Sub-Category]],SEARCH("/", N3298) +1, 20)</f>
        <v>plays</v>
      </c>
      <c r="R3298" s="4" t="str">
        <f t="shared" si="102"/>
        <v>theater</v>
      </c>
      <c r="S3298" s="14">
        <f>Table1[[#This Row],[Date Ended Conversion]]+Table1[[#This Row],[Date Ended Conversion]]</f>
        <v>84661.833333333343</v>
      </c>
      <c r="T3298" s="14">
        <f t="shared" si="103"/>
        <v>42330.916666666672</v>
      </c>
    </row>
    <row r="3299" spans="1:20" ht="72" hidden="1" x14ac:dyDescent="0.6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>(Table1[[#This Row],[pledged]]/Table1[[#This Row],[goal]])*100</f>
        <v>100.07272727272726</v>
      </c>
      <c r="P3299" s="9">
        <f>Table1[[#This Row],[pledged]]/Table1[[#This Row],[backers_count]]</f>
        <v>125.09090909090909</v>
      </c>
      <c r="Q3299" s="4" t="str">
        <f>MID(Table1[[#This Row],[Category and Sub-Category]],SEARCH("/", N3299) +1, 20)</f>
        <v>plays</v>
      </c>
      <c r="R3299" s="4" t="str">
        <f t="shared" si="102"/>
        <v>theater</v>
      </c>
      <c r="S3299" s="14">
        <f>Table1[[#This Row],[Date Ended Conversion]]+Table1[[#This Row],[Date Ended Conversion]]</f>
        <v>84425.915277777778</v>
      </c>
      <c r="T3299" s="14">
        <f t="shared" si="103"/>
        <v>42212.957638888889</v>
      </c>
    </row>
    <row r="3300" spans="1:20" ht="72" hidden="1" x14ac:dyDescent="0.6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>(Table1[[#This Row],[pledged]]/Table1[[#This Row],[goal]])*100</f>
        <v>101.73</v>
      </c>
      <c r="P3300" s="9">
        <f>Table1[[#This Row],[pledged]]/Table1[[#This Row],[backers_count]]</f>
        <v>141.29166666666666</v>
      </c>
      <c r="Q3300" s="4" t="str">
        <f>MID(Table1[[#This Row],[Category and Sub-Category]],SEARCH("/", N3300) +1, 20)</f>
        <v>plays</v>
      </c>
      <c r="R3300" s="4" t="str">
        <f t="shared" si="102"/>
        <v>theater</v>
      </c>
      <c r="S3300" s="14">
        <f>Table1[[#This Row],[Date Ended Conversion]]+Table1[[#This Row],[Date Ended Conversion]]</f>
        <v>84520</v>
      </c>
      <c r="T3300" s="14">
        <f t="shared" si="103"/>
        <v>42260</v>
      </c>
    </row>
    <row r="3301" spans="1:20" ht="72" hidden="1" x14ac:dyDescent="0.6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>(Table1[[#This Row],[pledged]]/Table1[[#This Row],[goal]])*100</f>
        <v>116.19999999999999</v>
      </c>
      <c r="P3301" s="9">
        <f>Table1[[#This Row],[pledged]]/Table1[[#This Row],[backers_count]]</f>
        <v>55.333333333333336</v>
      </c>
      <c r="Q3301" s="4" t="str">
        <f>MID(Table1[[#This Row],[Category and Sub-Category]],SEARCH("/", N3301) +1, 20)</f>
        <v>plays</v>
      </c>
      <c r="R3301" s="4" t="str">
        <f t="shared" si="102"/>
        <v>theater</v>
      </c>
      <c r="S3301" s="14">
        <f>Table1[[#This Row],[Date Ended Conversion]]+Table1[[#This Row],[Date Ended Conversion]]</f>
        <v>84583.834791666668</v>
      </c>
      <c r="T3301" s="14">
        <f t="shared" si="103"/>
        <v>42291.917395833334</v>
      </c>
    </row>
    <row r="3302" spans="1:20" ht="54" hidden="1" x14ac:dyDescent="0.6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>(Table1[[#This Row],[pledged]]/Table1[[#This Row],[goal]])*100</f>
        <v>136.16666666666666</v>
      </c>
      <c r="P3302" s="9">
        <f>Table1[[#This Row],[pledged]]/Table1[[#This Row],[backers_count]]</f>
        <v>46.420454545454547</v>
      </c>
      <c r="Q3302" s="4" t="str">
        <f>MID(Table1[[#This Row],[Category and Sub-Category]],SEARCH("/", N3302) +1, 20)</f>
        <v>plays</v>
      </c>
      <c r="R3302" s="4" t="str">
        <f t="shared" si="102"/>
        <v>theater</v>
      </c>
      <c r="S3302" s="14">
        <f>Table1[[#This Row],[Date Ended Conversion]]+Table1[[#This Row],[Date Ended Conversion]]</f>
        <v>84247.487546296295</v>
      </c>
      <c r="T3302" s="14">
        <f t="shared" si="103"/>
        <v>42123.743773148148</v>
      </c>
    </row>
    <row r="3303" spans="1:20" ht="72" hidden="1" x14ac:dyDescent="0.6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>(Table1[[#This Row],[pledged]]/Table1[[#This Row],[goal]])*100</f>
        <v>133.46666666666667</v>
      </c>
      <c r="P3303" s="9">
        <f>Table1[[#This Row],[pledged]]/Table1[[#This Row],[backers_count]]</f>
        <v>57.2</v>
      </c>
      <c r="Q3303" s="4" t="str">
        <f>MID(Table1[[#This Row],[Category and Sub-Category]],SEARCH("/", N3303) +1, 20)</f>
        <v>plays</v>
      </c>
      <c r="R3303" s="4" t="str">
        <f t="shared" si="102"/>
        <v>theater</v>
      </c>
      <c r="S3303" s="14">
        <f>Table1[[#This Row],[Date Ended Conversion]]+Table1[[#This Row],[Date Ended Conversion]]</f>
        <v>85166.58194444445</v>
      </c>
      <c r="T3303" s="14">
        <f t="shared" si="103"/>
        <v>42583.290972222225</v>
      </c>
    </row>
    <row r="3304" spans="1:20" ht="18" hidden="1" x14ac:dyDescent="0.6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>(Table1[[#This Row],[pledged]]/Table1[[#This Row],[goal]])*100</f>
        <v>103.39285714285715</v>
      </c>
      <c r="P3304" s="9">
        <f>Table1[[#This Row],[pledged]]/Table1[[#This Row],[backers_count]]</f>
        <v>173.7</v>
      </c>
      <c r="Q3304" s="4" t="str">
        <f>MID(Table1[[#This Row],[Category and Sub-Category]],SEARCH("/", N3304) +1, 20)</f>
        <v>plays</v>
      </c>
      <c r="R3304" s="4" t="str">
        <f t="shared" si="102"/>
        <v>theater</v>
      </c>
      <c r="S3304" s="14">
        <f>Table1[[#This Row],[Date Ended Conversion]]+Table1[[#This Row],[Date Ended Conversion]]</f>
        <v>85422.703148148139</v>
      </c>
      <c r="T3304" s="14">
        <f t="shared" si="103"/>
        <v>42711.35157407407</v>
      </c>
    </row>
    <row r="3305" spans="1:20" ht="72" hidden="1" x14ac:dyDescent="0.6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>(Table1[[#This Row],[pledged]]/Table1[[#This Row],[goal]])*100</f>
        <v>115.88888888888889</v>
      </c>
      <c r="P3305" s="9">
        <f>Table1[[#This Row],[pledged]]/Table1[[#This Row],[backers_count]]</f>
        <v>59.6</v>
      </c>
      <c r="Q3305" s="4" t="str">
        <f>MID(Table1[[#This Row],[Category and Sub-Category]],SEARCH("/", N3305) +1, 20)</f>
        <v>plays</v>
      </c>
      <c r="R3305" s="4" t="str">
        <f t="shared" si="102"/>
        <v>theater</v>
      </c>
      <c r="S3305" s="14">
        <f>Table1[[#This Row],[Date Ended Conversion]]+Table1[[#This Row],[Date Ended Conversion]]</f>
        <v>84183.219537037046</v>
      </c>
      <c r="T3305" s="14">
        <f t="shared" si="103"/>
        <v>42091.609768518523</v>
      </c>
    </row>
    <row r="3306" spans="1:20" ht="72" hidden="1" x14ac:dyDescent="0.6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>(Table1[[#This Row],[pledged]]/Table1[[#This Row],[goal]])*100</f>
        <v>104.51666666666665</v>
      </c>
      <c r="P3306" s="9">
        <f>Table1[[#This Row],[pledged]]/Table1[[#This Row],[backers_count]]</f>
        <v>89.585714285714289</v>
      </c>
      <c r="Q3306" s="4" t="str">
        <f>MID(Table1[[#This Row],[Category and Sub-Category]],SEARCH("/", N3306) +1, 20)</f>
        <v>plays</v>
      </c>
      <c r="R3306" s="4" t="str">
        <f t="shared" si="102"/>
        <v>theater</v>
      </c>
      <c r="S3306" s="14">
        <f>Table1[[#This Row],[Date Ended Conversion]]+Table1[[#This Row],[Date Ended Conversion]]</f>
        <v>85453.248888888891</v>
      </c>
      <c r="T3306" s="14">
        <f t="shared" si="103"/>
        <v>42726.624444444446</v>
      </c>
    </row>
    <row r="3307" spans="1:20" ht="72" hidden="1" x14ac:dyDescent="0.6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>(Table1[[#This Row],[pledged]]/Table1[[#This Row],[goal]])*100</f>
        <v>102.02500000000001</v>
      </c>
      <c r="P3307" s="9">
        <f>Table1[[#This Row],[pledged]]/Table1[[#This Row],[backers_count]]</f>
        <v>204.05</v>
      </c>
      <c r="Q3307" s="4" t="str">
        <f>MID(Table1[[#This Row],[Category and Sub-Category]],SEARCH("/", N3307) +1, 20)</f>
        <v>plays</v>
      </c>
      <c r="R3307" s="4" t="str">
        <f t="shared" si="102"/>
        <v>theater</v>
      </c>
      <c r="S3307" s="14">
        <f>Table1[[#This Row],[Date Ended Conversion]]+Table1[[#This Row],[Date Ended Conversion]]</f>
        <v>84433.711759259255</v>
      </c>
      <c r="T3307" s="14">
        <f t="shared" si="103"/>
        <v>42216.855879629627</v>
      </c>
    </row>
    <row r="3308" spans="1:20" ht="72" hidden="1" x14ac:dyDescent="0.6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>(Table1[[#This Row],[pledged]]/Table1[[#This Row],[goal]])*100</f>
        <v>175.33333333333334</v>
      </c>
      <c r="P3308" s="9">
        <f>Table1[[#This Row],[pledged]]/Table1[[#This Row],[backers_count]]</f>
        <v>48.703703703703702</v>
      </c>
      <c r="Q3308" s="4" t="str">
        <f>MID(Table1[[#This Row],[Category and Sub-Category]],SEARCH("/", N3308) +1, 20)</f>
        <v>plays</v>
      </c>
      <c r="R3308" s="4" t="str">
        <f t="shared" si="102"/>
        <v>theater</v>
      </c>
      <c r="S3308" s="14">
        <f>Table1[[#This Row],[Date Ended Conversion]]+Table1[[#This Row],[Date Ended Conversion]]</f>
        <v>85062.25</v>
      </c>
      <c r="T3308" s="14">
        <f t="shared" si="103"/>
        <v>42531.125</v>
      </c>
    </row>
    <row r="3309" spans="1:20" ht="72" hidden="1" x14ac:dyDescent="0.6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>(Table1[[#This Row],[pledged]]/Table1[[#This Row],[goal]])*100</f>
        <v>106.67999999999999</v>
      </c>
      <c r="P3309" s="9">
        <f>Table1[[#This Row],[pledged]]/Table1[[#This Row],[backers_count]]</f>
        <v>53.339999999999996</v>
      </c>
      <c r="Q3309" s="4" t="str">
        <f>MID(Table1[[#This Row],[Category and Sub-Category]],SEARCH("/", N3309) +1, 20)</f>
        <v>plays</v>
      </c>
      <c r="R3309" s="4" t="str">
        <f t="shared" si="102"/>
        <v>theater</v>
      </c>
      <c r="S3309" s="14">
        <f>Table1[[#This Row],[Date Ended Conversion]]+Table1[[#This Row],[Date Ended Conversion]]</f>
        <v>85010.114328703698</v>
      </c>
      <c r="T3309" s="14">
        <f t="shared" si="103"/>
        <v>42505.057164351849</v>
      </c>
    </row>
    <row r="3310" spans="1:20" ht="72" hidden="1" x14ac:dyDescent="0.6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>(Table1[[#This Row],[pledged]]/Table1[[#This Row],[goal]])*100</f>
        <v>122.28571428571429</v>
      </c>
      <c r="P3310" s="9">
        <f>Table1[[#This Row],[pledged]]/Table1[[#This Row],[backers_count]]</f>
        <v>75.087719298245617</v>
      </c>
      <c r="Q3310" s="4" t="str">
        <f>MID(Table1[[#This Row],[Category and Sub-Category]],SEARCH("/", N3310) +1, 20)</f>
        <v>plays</v>
      </c>
      <c r="R3310" s="4" t="str">
        <f t="shared" si="102"/>
        <v>theater</v>
      </c>
      <c r="S3310" s="14">
        <f>Table1[[#This Row],[Date Ended Conversion]]+Table1[[#This Row],[Date Ended Conversion]]</f>
        <v>84947.75381944445</v>
      </c>
      <c r="T3310" s="14">
        <f t="shared" si="103"/>
        <v>42473.876909722225</v>
      </c>
    </row>
    <row r="3311" spans="1:20" ht="36" hidden="1" x14ac:dyDescent="0.6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>(Table1[[#This Row],[pledged]]/Table1[[#This Row],[goal]])*100</f>
        <v>159.42857142857144</v>
      </c>
      <c r="P3311" s="9">
        <f>Table1[[#This Row],[pledged]]/Table1[[#This Row],[backers_count]]</f>
        <v>18</v>
      </c>
      <c r="Q3311" s="4" t="str">
        <f>MID(Table1[[#This Row],[Category and Sub-Category]],SEARCH("/", N3311) +1, 20)</f>
        <v>plays</v>
      </c>
      <c r="R3311" s="4" t="str">
        <f t="shared" si="102"/>
        <v>theater</v>
      </c>
      <c r="S3311" s="14">
        <f>Table1[[#This Row],[Date Ended Conversion]]+Table1[[#This Row],[Date Ended Conversion]]</f>
        <v>85319.300416666665</v>
      </c>
      <c r="T3311" s="14">
        <f t="shared" si="103"/>
        <v>42659.650208333333</v>
      </c>
    </row>
    <row r="3312" spans="1:20" ht="54" hidden="1" x14ac:dyDescent="0.6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>(Table1[[#This Row],[pledged]]/Table1[[#This Row],[goal]])*100</f>
        <v>100.07692307692308</v>
      </c>
      <c r="P3312" s="9">
        <f>Table1[[#This Row],[pledged]]/Table1[[#This Row],[backers_count]]</f>
        <v>209.83870967741936</v>
      </c>
      <c r="Q3312" s="4" t="str">
        <f>MID(Table1[[#This Row],[Category and Sub-Category]],SEARCH("/", N3312) +1, 20)</f>
        <v>plays</v>
      </c>
      <c r="R3312" s="4" t="str">
        <f t="shared" si="102"/>
        <v>theater</v>
      </c>
      <c r="S3312" s="14">
        <f>Table1[[#This Row],[Date Ended Conversion]]+Table1[[#This Row],[Date Ended Conversion]]</f>
        <v>84567.857060185182</v>
      </c>
      <c r="T3312" s="14">
        <f t="shared" si="103"/>
        <v>42283.928530092591</v>
      </c>
    </row>
    <row r="3313" spans="1:20" ht="72" hidden="1" x14ac:dyDescent="0.6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>(Table1[[#This Row],[pledged]]/Table1[[#This Row],[goal]])*100</f>
        <v>109.84</v>
      </c>
      <c r="P3313" s="9">
        <f>Table1[[#This Row],[pledged]]/Table1[[#This Row],[backers_count]]</f>
        <v>61.022222222222226</v>
      </c>
      <c r="Q3313" s="4" t="str">
        <f>MID(Table1[[#This Row],[Category and Sub-Category]],SEARCH("/", N3313) +1, 20)</f>
        <v>plays</v>
      </c>
      <c r="R3313" s="4" t="str">
        <f t="shared" si="102"/>
        <v>theater</v>
      </c>
      <c r="S3313" s="14">
        <f>Table1[[#This Row],[Date Ended Conversion]]+Table1[[#This Row],[Date Ended Conversion]]</f>
        <v>84588.58356481482</v>
      </c>
      <c r="T3313" s="14">
        <f t="shared" si="103"/>
        <v>42294.29178240741</v>
      </c>
    </row>
    <row r="3314" spans="1:20" ht="72" hidden="1" x14ac:dyDescent="0.6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>(Table1[[#This Row],[pledged]]/Table1[[#This Row],[goal]])*100</f>
        <v>100.03999999999999</v>
      </c>
      <c r="P3314" s="9">
        <f>Table1[[#This Row],[pledged]]/Table1[[#This Row],[backers_count]]</f>
        <v>61</v>
      </c>
      <c r="Q3314" s="4" t="str">
        <f>MID(Table1[[#This Row],[Category and Sub-Category]],SEARCH("/", N3314) +1, 20)</f>
        <v>plays</v>
      </c>
      <c r="R3314" s="4" t="str">
        <f t="shared" si="102"/>
        <v>theater</v>
      </c>
      <c r="S3314" s="14">
        <f>Table1[[#This Row],[Date Ended Conversion]]+Table1[[#This Row],[Date Ended Conversion]]</f>
        <v>85371.833333333343</v>
      </c>
      <c r="T3314" s="14">
        <f t="shared" si="103"/>
        <v>42685.916666666672</v>
      </c>
    </row>
    <row r="3315" spans="1:20" ht="72" hidden="1" x14ac:dyDescent="0.6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>(Table1[[#This Row],[pledged]]/Table1[[#This Row],[goal]])*100</f>
        <v>116.05000000000001</v>
      </c>
      <c r="P3315" s="9">
        <f>Table1[[#This Row],[pledged]]/Table1[[#This Row],[backers_count]]</f>
        <v>80.034482758620683</v>
      </c>
      <c r="Q3315" s="4" t="str">
        <f>MID(Table1[[#This Row],[Category and Sub-Category]],SEARCH("/", N3315) +1, 20)</f>
        <v>plays</v>
      </c>
      <c r="R3315" s="4" t="str">
        <f t="shared" si="102"/>
        <v>theater</v>
      </c>
      <c r="S3315" s="14">
        <f>Table1[[#This Row],[Date Ended Conversion]]+Table1[[#This Row],[Date Ended Conversion]]</f>
        <v>84792.083333333343</v>
      </c>
      <c r="T3315" s="14">
        <f t="shared" si="103"/>
        <v>42396.041666666672</v>
      </c>
    </row>
    <row r="3316" spans="1:20" ht="72" hidden="1" x14ac:dyDescent="0.6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>(Table1[[#This Row],[pledged]]/Table1[[#This Row],[goal]])*100</f>
        <v>210.75</v>
      </c>
      <c r="P3316" s="9">
        <f>Table1[[#This Row],[pledged]]/Table1[[#This Row],[backers_count]]</f>
        <v>29.068965517241381</v>
      </c>
      <c r="Q3316" s="4" t="str">
        <f>MID(Table1[[#This Row],[Category and Sub-Category]],SEARCH("/", N3316) +1, 20)</f>
        <v>plays</v>
      </c>
      <c r="R3316" s="4" t="str">
        <f t="shared" si="102"/>
        <v>theater</v>
      </c>
      <c r="S3316" s="14">
        <f>Table1[[#This Row],[Date Ended Conversion]]+Table1[[#This Row],[Date Ended Conversion]]</f>
        <v>84265.673611111109</v>
      </c>
      <c r="T3316" s="14">
        <f t="shared" si="103"/>
        <v>42132.836805555555</v>
      </c>
    </row>
    <row r="3317" spans="1:20" ht="72" hidden="1" x14ac:dyDescent="0.6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>(Table1[[#This Row],[pledged]]/Table1[[#This Row],[goal]])*100</f>
        <v>110.00000000000001</v>
      </c>
      <c r="P3317" s="9">
        <f>Table1[[#This Row],[pledged]]/Table1[[#This Row],[backers_count]]</f>
        <v>49.438202247191015</v>
      </c>
      <c r="Q3317" s="4" t="str">
        <f>MID(Table1[[#This Row],[Category and Sub-Category]],SEARCH("/", N3317) +1, 20)</f>
        <v>plays</v>
      </c>
      <c r="R3317" s="4" t="str">
        <f t="shared" si="102"/>
        <v>theater</v>
      </c>
      <c r="S3317" s="14">
        <f>Table1[[#This Row],[Date Ended Conversion]]+Table1[[#This Row],[Date Ended Conversion]]</f>
        <v>84992.607430555567</v>
      </c>
      <c r="T3317" s="14">
        <f t="shared" si="103"/>
        <v>42496.303715277783</v>
      </c>
    </row>
    <row r="3318" spans="1:20" ht="90" hidden="1" x14ac:dyDescent="0.6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>(Table1[[#This Row],[pledged]]/Table1[[#This Row],[goal]])*100</f>
        <v>100.08673425918037</v>
      </c>
      <c r="P3318" s="9">
        <f>Table1[[#This Row],[pledged]]/Table1[[#This Row],[backers_count]]</f>
        <v>93.977440000000001</v>
      </c>
      <c r="Q3318" s="4" t="str">
        <f>MID(Table1[[#This Row],[Category and Sub-Category]],SEARCH("/", N3318) +1, 20)</f>
        <v>plays</v>
      </c>
      <c r="R3318" s="4" t="str">
        <f t="shared" si="102"/>
        <v>theater</v>
      </c>
      <c r="S3318" s="14">
        <f>Table1[[#This Row],[Date Ended Conversion]]+Table1[[#This Row],[Date Ended Conversion]]</f>
        <v>83719.15833333334</v>
      </c>
      <c r="T3318" s="14">
        <f t="shared" si="103"/>
        <v>41859.57916666667</v>
      </c>
    </row>
    <row r="3319" spans="1:20" ht="72" hidden="1" x14ac:dyDescent="0.6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>(Table1[[#This Row],[pledged]]/Table1[[#This Row],[goal]])*100</f>
        <v>106.19047619047619</v>
      </c>
      <c r="P3319" s="9">
        <f>Table1[[#This Row],[pledged]]/Table1[[#This Row],[backers_count]]</f>
        <v>61.944444444444443</v>
      </c>
      <c r="Q3319" s="4" t="str">
        <f>MID(Table1[[#This Row],[Category and Sub-Category]],SEARCH("/", N3319) +1, 20)</f>
        <v>plays</v>
      </c>
      <c r="R3319" s="4" t="str">
        <f t="shared" si="102"/>
        <v>theater</v>
      </c>
      <c r="S3319" s="14">
        <f>Table1[[#This Row],[Date Ended Conversion]]+Table1[[#This Row],[Date Ended Conversion]]</f>
        <v>85058.079259259248</v>
      </c>
      <c r="T3319" s="14">
        <f t="shared" si="103"/>
        <v>42529.039629629624</v>
      </c>
    </row>
    <row r="3320" spans="1:20" ht="36" hidden="1" x14ac:dyDescent="0.6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>(Table1[[#This Row],[pledged]]/Table1[[#This Row],[goal]])*100</f>
        <v>125.6</v>
      </c>
      <c r="P3320" s="9">
        <f>Table1[[#This Row],[pledged]]/Table1[[#This Row],[backers_count]]</f>
        <v>78.5</v>
      </c>
      <c r="Q3320" s="4" t="str">
        <f>MID(Table1[[#This Row],[Category and Sub-Category]],SEARCH("/", N3320) +1, 20)</f>
        <v>plays</v>
      </c>
      <c r="R3320" s="4" t="str">
        <f t="shared" si="102"/>
        <v>theater</v>
      </c>
      <c r="S3320" s="14">
        <f>Table1[[#This Row],[Date Ended Conversion]]+Table1[[#This Row],[Date Ended Conversion]]</f>
        <v>84942.208333333343</v>
      </c>
      <c r="T3320" s="14">
        <f t="shared" si="103"/>
        <v>42471.104166666672</v>
      </c>
    </row>
    <row r="3321" spans="1:20" ht="72" hidden="1" x14ac:dyDescent="0.6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>(Table1[[#This Row],[pledged]]/Table1[[#This Row],[goal]])*100</f>
        <v>108</v>
      </c>
      <c r="P3321" s="9">
        <f>Table1[[#This Row],[pledged]]/Table1[[#This Row],[backers_count]]</f>
        <v>33.75</v>
      </c>
      <c r="Q3321" s="4" t="str">
        <f>MID(Table1[[#This Row],[Category and Sub-Category]],SEARCH("/", N3321) +1, 20)</f>
        <v>plays</v>
      </c>
      <c r="R3321" s="4" t="str">
        <f t="shared" si="102"/>
        <v>theater</v>
      </c>
      <c r="S3321" s="14">
        <f>Table1[[#This Row],[Date Ended Conversion]]+Table1[[#This Row],[Date Ended Conversion]]</f>
        <v>84071.170972222229</v>
      </c>
      <c r="T3321" s="14">
        <f t="shared" si="103"/>
        <v>42035.585486111115</v>
      </c>
    </row>
    <row r="3322" spans="1:20" ht="54" hidden="1" x14ac:dyDescent="0.6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>(Table1[[#This Row],[pledged]]/Table1[[#This Row],[goal]])*100</f>
        <v>101</v>
      </c>
      <c r="P3322" s="9">
        <f>Table1[[#This Row],[pledged]]/Table1[[#This Row],[backers_count]]</f>
        <v>66.44736842105263</v>
      </c>
      <c r="Q3322" s="4" t="str">
        <f>MID(Table1[[#This Row],[Category and Sub-Category]],SEARCH("/", N3322) +1, 20)</f>
        <v>plays</v>
      </c>
      <c r="R3322" s="4" t="str">
        <f t="shared" si="102"/>
        <v>theater</v>
      </c>
      <c r="S3322" s="14">
        <f>Table1[[#This Row],[Date Ended Conversion]]+Table1[[#This Row],[Date Ended Conversion]]</f>
        <v>85086.091597222228</v>
      </c>
      <c r="T3322" s="14">
        <f t="shared" si="103"/>
        <v>42543.045798611114</v>
      </c>
    </row>
    <row r="3323" spans="1:20" ht="72" hidden="1" x14ac:dyDescent="0.6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>(Table1[[#This Row],[pledged]]/Table1[[#This Row],[goal]])*100</f>
        <v>107.4</v>
      </c>
      <c r="P3323" s="9">
        <f>Table1[[#This Row],[pledged]]/Table1[[#This Row],[backers_count]]</f>
        <v>35.799999999999997</v>
      </c>
      <c r="Q3323" s="4" t="str">
        <f>MID(Table1[[#This Row],[Category and Sub-Category]],SEARCH("/", N3323) +1, 20)</f>
        <v>plays</v>
      </c>
      <c r="R3323" s="4" t="str">
        <f t="shared" si="102"/>
        <v>theater</v>
      </c>
      <c r="S3323" s="14">
        <f>Table1[[#This Row],[Date Ended Conversion]]+Table1[[#This Row],[Date Ended Conversion]]</f>
        <v>83856.33194444445</v>
      </c>
      <c r="T3323" s="14">
        <f t="shared" si="103"/>
        <v>41928.165972222225</v>
      </c>
    </row>
    <row r="3324" spans="1:20" ht="72" hidden="1" x14ac:dyDescent="0.6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>(Table1[[#This Row],[pledged]]/Table1[[#This Row],[goal]])*100</f>
        <v>101.51515151515152</v>
      </c>
      <c r="P3324" s="9">
        <f>Table1[[#This Row],[pledged]]/Table1[[#This Row],[backers_count]]</f>
        <v>145.65217391304347</v>
      </c>
      <c r="Q3324" s="4" t="str">
        <f>MID(Table1[[#This Row],[Category and Sub-Category]],SEARCH("/", N3324) +1, 20)</f>
        <v>plays</v>
      </c>
      <c r="R3324" s="4" t="str">
        <f t="shared" si="102"/>
        <v>theater</v>
      </c>
      <c r="S3324" s="14">
        <f>Table1[[#This Row],[Date Ended Conversion]]+Table1[[#This Row],[Date Ended Conversion]]</f>
        <v>85086.326388888891</v>
      </c>
      <c r="T3324" s="14">
        <f t="shared" si="103"/>
        <v>42543.163194444445</v>
      </c>
    </row>
    <row r="3325" spans="1:20" ht="72" hidden="1" x14ac:dyDescent="0.6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>(Table1[[#This Row],[pledged]]/Table1[[#This Row],[goal]])*100</f>
        <v>125.89999999999999</v>
      </c>
      <c r="P3325" s="9">
        <f>Table1[[#This Row],[pledged]]/Table1[[#This Row],[backers_count]]</f>
        <v>25.693877551020407</v>
      </c>
      <c r="Q3325" s="4" t="str">
        <f>MID(Table1[[#This Row],[Category and Sub-Category]],SEARCH("/", N3325) +1, 20)</f>
        <v>plays</v>
      </c>
      <c r="R3325" s="4" t="str">
        <f t="shared" si="102"/>
        <v>theater</v>
      </c>
      <c r="S3325" s="14">
        <f>Table1[[#This Row],[Date Ended Conversion]]+Table1[[#This Row],[Date Ended Conversion]]</f>
        <v>85276.731666666659</v>
      </c>
      <c r="T3325" s="14">
        <f t="shared" si="103"/>
        <v>42638.36583333333</v>
      </c>
    </row>
    <row r="3326" spans="1:20" ht="54" hidden="1" x14ac:dyDescent="0.6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>(Table1[[#This Row],[pledged]]/Table1[[#This Row],[goal]])*100</f>
        <v>101.66666666666666</v>
      </c>
      <c r="P3326" s="9">
        <f>Table1[[#This Row],[pledged]]/Table1[[#This Row],[backers_count]]</f>
        <v>152.5</v>
      </c>
      <c r="Q3326" s="4" t="str">
        <f>MID(Table1[[#This Row],[Category and Sub-Category]],SEARCH("/", N3326) +1, 20)</f>
        <v>plays</v>
      </c>
      <c r="R3326" s="4" t="str">
        <f t="shared" si="102"/>
        <v>theater</v>
      </c>
      <c r="S3326" s="14">
        <f>Table1[[#This Row],[Date Ended Conversion]]+Table1[[#This Row],[Date Ended Conversion]]</f>
        <v>85053.16643518518</v>
      </c>
      <c r="T3326" s="14">
        <f t="shared" si="103"/>
        <v>42526.58321759259</v>
      </c>
    </row>
    <row r="3327" spans="1:20" ht="72" hidden="1" x14ac:dyDescent="0.6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>(Table1[[#This Row],[pledged]]/Table1[[#This Row],[goal]])*100</f>
        <v>112.5</v>
      </c>
      <c r="P3327" s="9">
        <f>Table1[[#This Row],[pledged]]/Table1[[#This Row],[backers_count]]</f>
        <v>30</v>
      </c>
      <c r="Q3327" s="4" t="str">
        <f>MID(Table1[[#This Row],[Category and Sub-Category]],SEARCH("/", N3327) +1, 20)</f>
        <v>plays</v>
      </c>
      <c r="R3327" s="4" t="str">
        <f t="shared" si="102"/>
        <v>theater</v>
      </c>
      <c r="S3327" s="14">
        <f>Table1[[#This Row],[Date Ended Conversion]]+Table1[[#This Row],[Date Ended Conversion]]</f>
        <v>84199.487893518526</v>
      </c>
      <c r="T3327" s="14">
        <f t="shared" si="103"/>
        <v>42099.743946759263</v>
      </c>
    </row>
    <row r="3328" spans="1:20" ht="72" hidden="1" x14ac:dyDescent="0.6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>(Table1[[#This Row],[pledged]]/Table1[[#This Row],[goal]])*100</f>
        <v>101.375</v>
      </c>
      <c r="P3328" s="9">
        <f>Table1[[#This Row],[pledged]]/Table1[[#This Row],[backers_count]]</f>
        <v>142.28070175438597</v>
      </c>
      <c r="Q3328" s="4" t="str">
        <f>MID(Table1[[#This Row],[Category and Sub-Category]],SEARCH("/", N3328) +1, 20)</f>
        <v>plays</v>
      </c>
      <c r="R3328" s="4" t="str">
        <f t="shared" si="102"/>
        <v>theater</v>
      </c>
      <c r="S3328" s="14">
        <f>Table1[[#This Row],[Date Ended Conversion]]+Table1[[#This Row],[Date Ended Conversion]]</f>
        <v>84143.34502314814</v>
      </c>
      <c r="T3328" s="14">
        <f t="shared" si="103"/>
        <v>42071.67251157407</v>
      </c>
    </row>
    <row r="3329" spans="1:20" ht="72" hidden="1" x14ac:dyDescent="0.6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>(Table1[[#This Row],[pledged]]/Table1[[#This Row],[goal]])*100</f>
        <v>101.25</v>
      </c>
      <c r="P3329" s="9">
        <f>Table1[[#This Row],[pledged]]/Table1[[#This Row],[backers_count]]</f>
        <v>24.545454545454547</v>
      </c>
      <c r="Q3329" s="4" t="str">
        <f>MID(Table1[[#This Row],[Category and Sub-Category]],SEARCH("/", N3329) +1, 20)</f>
        <v>plays</v>
      </c>
      <c r="R3329" s="4" t="str">
        <f t="shared" si="102"/>
        <v>theater</v>
      </c>
      <c r="S3329" s="14">
        <f>Table1[[#This Row],[Date Ended Conversion]]+Table1[[#This Row],[Date Ended Conversion]]</f>
        <v>84996.749212962954</v>
      </c>
      <c r="T3329" s="14">
        <f t="shared" si="103"/>
        <v>42498.374606481477</v>
      </c>
    </row>
    <row r="3330" spans="1:20" ht="72" hidden="1" x14ac:dyDescent="0.6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>(Table1[[#This Row],[pledged]]/Table1[[#This Row],[goal]])*100</f>
        <v>146.38888888888889</v>
      </c>
      <c r="P3330" s="9">
        <f>Table1[[#This Row],[pledged]]/Table1[[#This Row],[backers_count]]</f>
        <v>292.77777777777777</v>
      </c>
      <c r="Q3330" s="4" t="str">
        <f>MID(Table1[[#This Row],[Category and Sub-Category]],SEARCH("/", N3330) +1, 20)</f>
        <v>plays</v>
      </c>
      <c r="R3330" s="4" t="str">
        <f t="shared" ref="R3330:R3393" si="104">LEFT(N3330,FIND("/",N3330,1)-1)</f>
        <v>theater</v>
      </c>
      <c r="S3330" s="14">
        <f>Table1[[#This Row],[Date Ended Conversion]]+Table1[[#This Row],[Date Ended Conversion]]</f>
        <v>83650.083333333328</v>
      </c>
      <c r="T3330" s="14">
        <f t="shared" ref="T3330:T3393" si="105">(((I3330/60)/60)/24)+DATE(1970,1,1)</f>
        <v>41825.041666666664</v>
      </c>
    </row>
    <row r="3331" spans="1:20" ht="72" hidden="1" x14ac:dyDescent="0.6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>(Table1[[#This Row],[pledged]]/Table1[[#This Row],[goal]])*100</f>
        <v>116.8</v>
      </c>
      <c r="P3331" s="9">
        <f>Table1[[#This Row],[pledged]]/Table1[[#This Row],[backers_count]]</f>
        <v>44.92307692307692</v>
      </c>
      <c r="Q3331" s="4" t="str">
        <f>MID(Table1[[#This Row],[Category and Sub-Category]],SEARCH("/", N3331) +1, 20)</f>
        <v>plays</v>
      </c>
      <c r="R3331" s="4" t="str">
        <f t="shared" si="104"/>
        <v>theater</v>
      </c>
      <c r="S3331" s="14">
        <f>Table1[[#This Row],[Date Ended Conversion]]+Table1[[#This Row],[Date Ended Conversion]]</f>
        <v>83695.916666666672</v>
      </c>
      <c r="T3331" s="14">
        <f t="shared" si="105"/>
        <v>41847.958333333336</v>
      </c>
    </row>
    <row r="3332" spans="1:20" ht="72" hidden="1" x14ac:dyDescent="0.6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>(Table1[[#This Row],[pledged]]/Table1[[#This Row],[goal]])*100</f>
        <v>106.26666666666667</v>
      </c>
      <c r="P3332" s="9">
        <f>Table1[[#This Row],[pledged]]/Table1[[#This Row],[backers_count]]</f>
        <v>23.10144927536232</v>
      </c>
      <c r="Q3332" s="4" t="str">
        <f>MID(Table1[[#This Row],[Category and Sub-Category]],SEARCH("/", N3332) +1, 20)</f>
        <v>plays</v>
      </c>
      <c r="R3332" s="4" t="str">
        <f t="shared" si="104"/>
        <v>theater</v>
      </c>
      <c r="S3332" s="14">
        <f>Table1[[#This Row],[Date Ended Conversion]]+Table1[[#This Row],[Date Ended Conversion]]</f>
        <v>84191.691388888896</v>
      </c>
      <c r="T3332" s="14">
        <f t="shared" si="105"/>
        <v>42095.845694444448</v>
      </c>
    </row>
    <row r="3333" spans="1:20" ht="72" hidden="1" x14ac:dyDescent="0.6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>(Table1[[#This Row],[pledged]]/Table1[[#This Row],[goal]])*100</f>
        <v>104.52</v>
      </c>
      <c r="P3333" s="9">
        <f>Table1[[#This Row],[pledged]]/Table1[[#This Row],[backers_count]]</f>
        <v>80.400000000000006</v>
      </c>
      <c r="Q3333" s="4" t="str">
        <f>MID(Table1[[#This Row],[Category and Sub-Category]],SEARCH("/", N3333) +1, 20)</f>
        <v>plays</v>
      </c>
      <c r="R3333" s="4" t="str">
        <f t="shared" si="104"/>
        <v>theater</v>
      </c>
      <c r="S3333" s="14">
        <f>Table1[[#This Row],[Date Ended Conversion]]+Table1[[#This Row],[Date Ended Conversion]]</f>
        <v>84567.395509259251</v>
      </c>
      <c r="T3333" s="14">
        <f t="shared" si="105"/>
        <v>42283.697754629626</v>
      </c>
    </row>
    <row r="3334" spans="1:20" ht="72" hidden="1" x14ac:dyDescent="0.6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>(Table1[[#This Row],[pledged]]/Table1[[#This Row],[goal]])*100</f>
        <v>100</v>
      </c>
      <c r="P3334" s="9">
        <f>Table1[[#This Row],[pledged]]/Table1[[#This Row],[backers_count]]</f>
        <v>72.289156626506028</v>
      </c>
      <c r="Q3334" s="4" t="str">
        <f>MID(Table1[[#This Row],[Category and Sub-Category]],SEARCH("/", N3334) +1, 20)</f>
        <v>plays</v>
      </c>
      <c r="R3334" s="4" t="str">
        <f t="shared" si="104"/>
        <v>theater</v>
      </c>
      <c r="S3334" s="14">
        <f>Table1[[#This Row],[Date Ended Conversion]]+Table1[[#This Row],[Date Ended Conversion]]</f>
        <v>83679.720601851848</v>
      </c>
      <c r="T3334" s="14">
        <f t="shared" si="105"/>
        <v>41839.860300925924</v>
      </c>
    </row>
    <row r="3335" spans="1:20" ht="72" hidden="1" x14ac:dyDescent="0.6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>(Table1[[#This Row],[pledged]]/Table1[[#This Row],[goal]])*100</f>
        <v>104.57142857142858</v>
      </c>
      <c r="P3335" s="9">
        <f>Table1[[#This Row],[pledged]]/Table1[[#This Row],[backers_count]]</f>
        <v>32.972972972972975</v>
      </c>
      <c r="Q3335" s="4" t="str">
        <f>MID(Table1[[#This Row],[Category and Sub-Category]],SEARCH("/", N3335) +1, 20)</f>
        <v>plays</v>
      </c>
      <c r="R3335" s="4" t="str">
        <f t="shared" si="104"/>
        <v>theater</v>
      </c>
      <c r="S3335" s="14">
        <f>Table1[[#This Row],[Date Ended Conversion]]+Table1[[#This Row],[Date Ended Conversion]]</f>
        <v>84341.353703703702</v>
      </c>
      <c r="T3335" s="14">
        <f t="shared" si="105"/>
        <v>42170.676851851851</v>
      </c>
    </row>
    <row r="3336" spans="1:20" ht="54" hidden="1" x14ac:dyDescent="0.6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>(Table1[[#This Row],[pledged]]/Table1[[#This Row],[goal]])*100</f>
        <v>138.62051149573753</v>
      </c>
      <c r="P3336" s="9">
        <f>Table1[[#This Row],[pledged]]/Table1[[#This Row],[backers_count]]</f>
        <v>116.65217391304348</v>
      </c>
      <c r="Q3336" s="4" t="str">
        <f>MID(Table1[[#This Row],[Category and Sub-Category]],SEARCH("/", N3336) +1, 20)</f>
        <v>plays</v>
      </c>
      <c r="R3336" s="4" t="str">
        <f t="shared" si="104"/>
        <v>theater</v>
      </c>
      <c r="S3336" s="14">
        <f>Table1[[#This Row],[Date Ended Conversion]]+Table1[[#This Row],[Date Ended Conversion]]</f>
        <v>84431.042175925919</v>
      </c>
      <c r="T3336" s="14">
        <f t="shared" si="105"/>
        <v>42215.521087962959</v>
      </c>
    </row>
    <row r="3337" spans="1:20" ht="72" hidden="1" x14ac:dyDescent="0.6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>(Table1[[#This Row],[pledged]]/Table1[[#This Row],[goal]])*100</f>
        <v>100.32000000000001</v>
      </c>
      <c r="P3337" s="9">
        <f>Table1[[#This Row],[pledged]]/Table1[[#This Row],[backers_count]]</f>
        <v>79.61904761904762</v>
      </c>
      <c r="Q3337" s="4" t="str">
        <f>MID(Table1[[#This Row],[Category and Sub-Category]],SEARCH("/", N3337) +1, 20)</f>
        <v>plays</v>
      </c>
      <c r="R3337" s="4" t="str">
        <f t="shared" si="104"/>
        <v>theater</v>
      </c>
      <c r="S3337" s="14">
        <f>Table1[[#This Row],[Date Ended Conversion]]+Table1[[#This Row],[Date Ended Conversion]]</f>
        <v>83709.916666666672</v>
      </c>
      <c r="T3337" s="14">
        <f t="shared" si="105"/>
        <v>41854.958333333336</v>
      </c>
    </row>
    <row r="3338" spans="1:20" ht="72" hidden="1" x14ac:dyDescent="0.6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>(Table1[[#This Row],[pledged]]/Table1[[#This Row],[goal]])*100</f>
        <v>100</v>
      </c>
      <c r="P3338" s="9">
        <f>Table1[[#This Row],[pledged]]/Table1[[#This Row],[backers_count]]</f>
        <v>27.777777777777779</v>
      </c>
      <c r="Q3338" s="4" t="str">
        <f>MID(Table1[[#This Row],[Category and Sub-Category]],SEARCH("/", N3338) +1, 20)</f>
        <v>plays</v>
      </c>
      <c r="R3338" s="4" t="str">
        <f t="shared" si="104"/>
        <v>theater</v>
      </c>
      <c r="S3338" s="14">
        <f>Table1[[#This Row],[Date Ended Conversion]]+Table1[[#This Row],[Date Ended Conversion]]</f>
        <v>84930.71402777778</v>
      </c>
      <c r="T3338" s="14">
        <f t="shared" si="105"/>
        <v>42465.35701388889</v>
      </c>
    </row>
    <row r="3339" spans="1:20" ht="72" hidden="1" x14ac:dyDescent="0.6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>(Table1[[#This Row],[pledged]]/Table1[[#This Row],[goal]])*100</f>
        <v>110.2</v>
      </c>
      <c r="P3339" s="9">
        <f>Table1[[#This Row],[pledged]]/Table1[[#This Row],[backers_count]]</f>
        <v>81.029411764705884</v>
      </c>
      <c r="Q3339" s="4" t="str">
        <f>MID(Table1[[#This Row],[Category and Sub-Category]],SEARCH("/", N3339) +1, 20)</f>
        <v>plays</v>
      </c>
      <c r="R3339" s="4" t="str">
        <f t="shared" si="104"/>
        <v>theater</v>
      </c>
      <c r="S3339" s="14">
        <f>Table1[[#This Row],[Date Ended Conversion]]+Table1[[#This Row],[Date Ended Conversion]]</f>
        <v>83845.75</v>
      </c>
      <c r="T3339" s="14">
        <f t="shared" si="105"/>
        <v>41922.875</v>
      </c>
    </row>
    <row r="3340" spans="1:20" ht="54" hidden="1" x14ac:dyDescent="0.6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>(Table1[[#This Row],[pledged]]/Table1[[#This Row],[goal]])*100</f>
        <v>102.18</v>
      </c>
      <c r="P3340" s="9">
        <f>Table1[[#This Row],[pledged]]/Table1[[#This Row],[backers_count]]</f>
        <v>136.84821428571428</v>
      </c>
      <c r="Q3340" s="4" t="str">
        <f>MID(Table1[[#This Row],[Category and Sub-Category]],SEARCH("/", N3340) +1, 20)</f>
        <v>plays</v>
      </c>
      <c r="R3340" s="4" t="str">
        <f t="shared" si="104"/>
        <v>theater</v>
      </c>
      <c r="S3340" s="14">
        <f>Table1[[#This Row],[Date Ended Conversion]]+Table1[[#This Row],[Date Ended Conversion]]</f>
        <v>85581.15</v>
      </c>
      <c r="T3340" s="14">
        <f t="shared" si="105"/>
        <v>42790.574999999997</v>
      </c>
    </row>
    <row r="3341" spans="1:20" ht="54" hidden="1" x14ac:dyDescent="0.6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>(Table1[[#This Row],[pledged]]/Table1[[#This Row],[goal]])*100</f>
        <v>104.35000000000001</v>
      </c>
      <c r="P3341" s="9">
        <f>Table1[[#This Row],[pledged]]/Table1[[#This Row],[backers_count]]</f>
        <v>177.61702127659575</v>
      </c>
      <c r="Q3341" s="4" t="str">
        <f>MID(Table1[[#This Row],[Category and Sub-Category]],SEARCH("/", N3341) +1, 20)</f>
        <v>plays</v>
      </c>
      <c r="R3341" s="4" t="str">
        <f t="shared" si="104"/>
        <v>theater</v>
      </c>
      <c r="S3341" s="14">
        <f>Table1[[#This Row],[Date Ended Conversion]]+Table1[[#This Row],[Date Ended Conversion]]</f>
        <v>85159.331435185188</v>
      </c>
      <c r="T3341" s="14">
        <f t="shared" si="105"/>
        <v>42579.665717592594</v>
      </c>
    </row>
    <row r="3342" spans="1:20" ht="72" hidden="1" x14ac:dyDescent="0.6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>(Table1[[#This Row],[pledged]]/Table1[[#This Row],[goal]])*100</f>
        <v>138.16666666666666</v>
      </c>
      <c r="P3342" s="9">
        <f>Table1[[#This Row],[pledged]]/Table1[[#This Row],[backers_count]]</f>
        <v>109.07894736842105</v>
      </c>
      <c r="Q3342" s="4" t="str">
        <f>MID(Table1[[#This Row],[Category and Sub-Category]],SEARCH("/", N3342) +1, 20)</f>
        <v>plays</v>
      </c>
      <c r="R3342" s="4" t="str">
        <f t="shared" si="104"/>
        <v>theater</v>
      </c>
      <c r="S3342" s="14">
        <f>Table1[[#This Row],[Date Ended Conversion]]+Table1[[#This Row],[Date Ended Conversion]]</f>
        <v>85421.948009259257</v>
      </c>
      <c r="T3342" s="14">
        <f t="shared" si="105"/>
        <v>42710.974004629628</v>
      </c>
    </row>
    <row r="3343" spans="1:20" ht="72" hidden="1" x14ac:dyDescent="0.6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>(Table1[[#This Row],[pledged]]/Table1[[#This Row],[goal]])*100</f>
        <v>100</v>
      </c>
      <c r="P3343" s="9">
        <f>Table1[[#This Row],[pledged]]/Table1[[#This Row],[backers_count]]</f>
        <v>119.64285714285714</v>
      </c>
      <c r="Q3343" s="4" t="str">
        <f>MID(Table1[[#This Row],[Category and Sub-Category]],SEARCH("/", N3343) +1, 20)</f>
        <v>plays</v>
      </c>
      <c r="R3343" s="4" t="str">
        <f t="shared" si="104"/>
        <v>theater</v>
      </c>
      <c r="S3343" s="14">
        <f>Table1[[#This Row],[Date Ended Conversion]]+Table1[[#This Row],[Date Ended Conversion]]</f>
        <v>85067.416666666657</v>
      </c>
      <c r="T3343" s="14">
        <f t="shared" si="105"/>
        <v>42533.708333333328</v>
      </c>
    </row>
    <row r="3344" spans="1:20" ht="54" hidden="1" x14ac:dyDescent="0.6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>(Table1[[#This Row],[pledged]]/Table1[[#This Row],[goal]])*100</f>
        <v>101.66666666666666</v>
      </c>
      <c r="P3344" s="9">
        <f>Table1[[#This Row],[pledged]]/Table1[[#This Row],[backers_count]]</f>
        <v>78.205128205128204</v>
      </c>
      <c r="Q3344" s="4" t="str">
        <f>MID(Table1[[#This Row],[Category and Sub-Category]],SEARCH("/", N3344) +1, 20)</f>
        <v>plays</v>
      </c>
      <c r="R3344" s="4" t="str">
        <f t="shared" si="104"/>
        <v>theater</v>
      </c>
      <c r="S3344" s="14">
        <f>Table1[[#This Row],[Date Ended Conversion]]+Table1[[#This Row],[Date Ended Conversion]]</f>
        <v>84190.415277777778</v>
      </c>
      <c r="T3344" s="14">
        <f t="shared" si="105"/>
        <v>42095.207638888889</v>
      </c>
    </row>
    <row r="3345" spans="1:20" ht="72" hidden="1" x14ac:dyDescent="0.6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>(Table1[[#This Row],[pledged]]/Table1[[#This Row],[goal]])*100</f>
        <v>171.42857142857142</v>
      </c>
      <c r="P3345" s="9">
        <f>Table1[[#This Row],[pledged]]/Table1[[#This Row],[backers_count]]</f>
        <v>52.173913043478258</v>
      </c>
      <c r="Q3345" s="4" t="str">
        <f>MID(Table1[[#This Row],[Category and Sub-Category]],SEARCH("/", N3345) +1, 20)</f>
        <v>plays</v>
      </c>
      <c r="R3345" s="4" t="str">
        <f t="shared" si="104"/>
        <v>theater</v>
      </c>
      <c r="S3345" s="14">
        <f>Table1[[#This Row],[Date Ended Conversion]]+Table1[[#This Row],[Date Ended Conversion]]</f>
        <v>84947.108333333337</v>
      </c>
      <c r="T3345" s="14">
        <f t="shared" si="105"/>
        <v>42473.554166666669</v>
      </c>
    </row>
    <row r="3346" spans="1:20" ht="72" hidden="1" x14ac:dyDescent="0.6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>(Table1[[#This Row],[pledged]]/Table1[[#This Row],[goal]])*100</f>
        <v>101.44444444444444</v>
      </c>
      <c r="P3346" s="9">
        <f>Table1[[#This Row],[pledged]]/Table1[[#This Row],[backers_count]]</f>
        <v>114.125</v>
      </c>
      <c r="Q3346" s="4" t="str">
        <f>MID(Table1[[#This Row],[Category and Sub-Category]],SEARCH("/", N3346) +1, 20)</f>
        <v>plays</v>
      </c>
      <c r="R3346" s="4" t="str">
        <f t="shared" si="104"/>
        <v>theater</v>
      </c>
      <c r="S3346" s="14">
        <f>Table1[[#This Row],[Date Ended Conversion]]+Table1[[#This Row],[Date Ended Conversion]]</f>
        <v>83762.400300925918</v>
      </c>
      <c r="T3346" s="14">
        <f t="shared" si="105"/>
        <v>41881.200150462959</v>
      </c>
    </row>
    <row r="3347" spans="1:20" ht="72" hidden="1" x14ac:dyDescent="0.6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>(Table1[[#This Row],[pledged]]/Table1[[#This Row],[goal]])*100</f>
        <v>130</v>
      </c>
      <c r="P3347" s="9">
        <f>Table1[[#This Row],[pledged]]/Table1[[#This Row],[backers_count]]</f>
        <v>50</v>
      </c>
      <c r="Q3347" s="4" t="str">
        <f>MID(Table1[[#This Row],[Category and Sub-Category]],SEARCH("/", N3347) +1, 20)</f>
        <v>plays</v>
      </c>
      <c r="R3347" s="4" t="str">
        <f t="shared" si="104"/>
        <v>theater</v>
      </c>
      <c r="S3347" s="14">
        <f>Table1[[#This Row],[Date Ended Conversion]]+Table1[[#This Row],[Date Ended Conversion]]</f>
        <v>84224.051388888882</v>
      </c>
      <c r="T3347" s="14">
        <f t="shared" si="105"/>
        <v>42112.025694444441</v>
      </c>
    </row>
    <row r="3348" spans="1:20" ht="72" hidden="1" x14ac:dyDescent="0.6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>(Table1[[#This Row],[pledged]]/Table1[[#This Row],[goal]])*100</f>
        <v>110.00000000000001</v>
      </c>
      <c r="P3348" s="9">
        <f>Table1[[#This Row],[pledged]]/Table1[[#This Row],[backers_count]]</f>
        <v>91.666666666666671</v>
      </c>
      <c r="Q3348" s="4" t="str">
        <f>MID(Table1[[#This Row],[Category and Sub-Category]],SEARCH("/", N3348) +1, 20)</f>
        <v>plays</v>
      </c>
      <c r="R3348" s="4" t="str">
        <f t="shared" si="104"/>
        <v>theater</v>
      </c>
      <c r="S3348" s="14">
        <f>Table1[[#This Row],[Date Ended Conversion]]+Table1[[#This Row],[Date Ended Conversion]]</f>
        <v>84122.048842592601</v>
      </c>
      <c r="T3348" s="14">
        <f t="shared" si="105"/>
        <v>42061.024421296301</v>
      </c>
    </row>
    <row r="3349" spans="1:20" ht="72" hidden="1" x14ac:dyDescent="0.6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>(Table1[[#This Row],[pledged]]/Table1[[#This Row],[goal]])*100</f>
        <v>119.44999999999999</v>
      </c>
      <c r="P3349" s="9">
        <f>Table1[[#This Row],[pledged]]/Table1[[#This Row],[backers_count]]</f>
        <v>108.59090909090909</v>
      </c>
      <c r="Q3349" s="4" t="str">
        <f>MID(Table1[[#This Row],[Category and Sub-Category]],SEARCH("/", N3349) +1, 20)</f>
        <v>plays</v>
      </c>
      <c r="R3349" s="4" t="str">
        <f t="shared" si="104"/>
        <v>theater</v>
      </c>
      <c r="S3349" s="14">
        <f>Table1[[#This Row],[Date Ended Conversion]]+Table1[[#This Row],[Date Ended Conversion]]</f>
        <v>84997.75</v>
      </c>
      <c r="T3349" s="14">
        <f t="shared" si="105"/>
        <v>42498.875</v>
      </c>
    </row>
    <row r="3350" spans="1:20" ht="72" hidden="1" x14ac:dyDescent="0.6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>(Table1[[#This Row],[pledged]]/Table1[[#This Row],[goal]])*100</f>
        <v>100.2909090909091</v>
      </c>
      <c r="P3350" s="9">
        <f>Table1[[#This Row],[pledged]]/Table1[[#This Row],[backers_count]]</f>
        <v>69.822784810126578</v>
      </c>
      <c r="Q3350" s="4" t="str">
        <f>MID(Table1[[#This Row],[Category and Sub-Category]],SEARCH("/", N3350) +1, 20)</f>
        <v>plays</v>
      </c>
      <c r="R3350" s="4" t="str">
        <f t="shared" si="104"/>
        <v>theater</v>
      </c>
      <c r="S3350" s="14">
        <f>Table1[[#This Row],[Date Ended Conversion]]+Table1[[#This Row],[Date Ended Conversion]]</f>
        <v>84980.33194444445</v>
      </c>
      <c r="T3350" s="14">
        <f t="shared" si="105"/>
        <v>42490.165972222225</v>
      </c>
    </row>
    <row r="3351" spans="1:20" ht="72" hidden="1" x14ac:dyDescent="0.6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>(Table1[[#This Row],[pledged]]/Table1[[#This Row],[goal]])*100</f>
        <v>153.4</v>
      </c>
      <c r="P3351" s="9">
        <f>Table1[[#This Row],[pledged]]/Table1[[#This Row],[backers_count]]</f>
        <v>109.57142857142857</v>
      </c>
      <c r="Q3351" s="4" t="str">
        <f>MID(Table1[[#This Row],[Category and Sub-Category]],SEARCH("/", N3351) +1, 20)</f>
        <v>plays</v>
      </c>
      <c r="R3351" s="4" t="str">
        <f t="shared" si="104"/>
        <v>theater</v>
      </c>
      <c r="S3351" s="14">
        <f>Table1[[#This Row],[Date Ended Conversion]]+Table1[[#This Row],[Date Ended Conversion]]</f>
        <v>85069.416666666657</v>
      </c>
      <c r="T3351" s="14">
        <f t="shared" si="105"/>
        <v>42534.708333333328</v>
      </c>
    </row>
    <row r="3352" spans="1:20" ht="90" hidden="1" x14ac:dyDescent="0.6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>(Table1[[#This Row],[pledged]]/Table1[[#This Row],[goal]])*100</f>
        <v>104.42857142857143</v>
      </c>
      <c r="P3352" s="9">
        <f>Table1[[#This Row],[pledged]]/Table1[[#This Row],[backers_count]]</f>
        <v>71.666666666666671</v>
      </c>
      <c r="Q3352" s="4" t="str">
        <f>MID(Table1[[#This Row],[Category and Sub-Category]],SEARCH("/", N3352) +1, 20)</f>
        <v>plays</v>
      </c>
      <c r="R3352" s="4" t="str">
        <f t="shared" si="104"/>
        <v>theater</v>
      </c>
      <c r="S3352" s="14">
        <f>Table1[[#This Row],[Date Ended Conversion]]+Table1[[#This Row],[Date Ended Conversion]]</f>
        <v>84675.916666666657</v>
      </c>
      <c r="T3352" s="14">
        <f t="shared" si="105"/>
        <v>42337.958333333328</v>
      </c>
    </row>
    <row r="3353" spans="1:20" ht="72" hidden="1" x14ac:dyDescent="0.6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>(Table1[[#This Row],[pledged]]/Table1[[#This Row],[goal]])*100</f>
        <v>101.1</v>
      </c>
      <c r="P3353" s="9">
        <f>Table1[[#This Row],[pledged]]/Table1[[#This Row],[backers_count]]</f>
        <v>93.611111111111114</v>
      </c>
      <c r="Q3353" s="4" t="str">
        <f>MID(Table1[[#This Row],[Category and Sub-Category]],SEARCH("/", N3353) +1, 20)</f>
        <v>plays</v>
      </c>
      <c r="R3353" s="4" t="str">
        <f t="shared" si="104"/>
        <v>theater</v>
      </c>
      <c r="S3353" s="14">
        <f>Table1[[#This Row],[Date Ended Conversion]]+Table1[[#This Row],[Date Ended Conversion]]</f>
        <v>83686.916666666672</v>
      </c>
      <c r="T3353" s="14">
        <f t="shared" si="105"/>
        <v>41843.458333333336</v>
      </c>
    </row>
    <row r="3354" spans="1:20" ht="90" hidden="1" x14ac:dyDescent="0.6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>(Table1[[#This Row],[pledged]]/Table1[[#This Row],[goal]])*100</f>
        <v>107.52</v>
      </c>
      <c r="P3354" s="9">
        <f>Table1[[#This Row],[pledged]]/Table1[[#This Row],[backers_count]]</f>
        <v>76.8</v>
      </c>
      <c r="Q3354" s="4" t="str">
        <f>MID(Table1[[#This Row],[Category and Sub-Category]],SEARCH("/", N3354) +1, 20)</f>
        <v>plays</v>
      </c>
      <c r="R3354" s="4" t="str">
        <f t="shared" si="104"/>
        <v>theater</v>
      </c>
      <c r="S3354" s="14">
        <f>Table1[[#This Row],[Date Ended Conversion]]+Table1[[#This Row],[Date Ended Conversion]]</f>
        <v>85105.916666666657</v>
      </c>
      <c r="T3354" s="14">
        <f t="shared" si="105"/>
        <v>42552.958333333328</v>
      </c>
    </row>
    <row r="3355" spans="1:20" ht="72" hidden="1" x14ac:dyDescent="0.6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>(Table1[[#This Row],[pledged]]/Table1[[#This Row],[goal]])*100</f>
        <v>315</v>
      </c>
      <c r="P3355" s="9">
        <f>Table1[[#This Row],[pledged]]/Table1[[#This Row],[backers_count]]</f>
        <v>35.795454545454547</v>
      </c>
      <c r="Q3355" s="4" t="str">
        <f>MID(Table1[[#This Row],[Category and Sub-Category]],SEARCH("/", N3355) +1, 20)</f>
        <v>plays</v>
      </c>
      <c r="R3355" s="4" t="str">
        <f t="shared" si="104"/>
        <v>theater</v>
      </c>
      <c r="S3355" s="14">
        <f>Table1[[#This Row],[Date Ended Conversion]]+Table1[[#This Row],[Date Ended Conversion]]</f>
        <v>84985.916666666657</v>
      </c>
      <c r="T3355" s="14">
        <f t="shared" si="105"/>
        <v>42492.958333333328</v>
      </c>
    </row>
    <row r="3356" spans="1:20" ht="54" hidden="1" x14ac:dyDescent="0.6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>(Table1[[#This Row],[pledged]]/Table1[[#This Row],[goal]])*100</f>
        <v>101.93333333333334</v>
      </c>
      <c r="P3356" s="9">
        <f>Table1[[#This Row],[pledged]]/Table1[[#This Row],[backers_count]]</f>
        <v>55.6</v>
      </c>
      <c r="Q3356" s="4" t="str">
        <f>MID(Table1[[#This Row],[Category and Sub-Category]],SEARCH("/", N3356) +1, 20)</f>
        <v>plays</v>
      </c>
      <c r="R3356" s="4" t="str">
        <f t="shared" si="104"/>
        <v>theater</v>
      </c>
      <c r="S3356" s="14">
        <f>Table1[[#This Row],[Date Ended Conversion]]+Table1[[#This Row],[Date Ended Conversion]]</f>
        <v>84612.334722222222</v>
      </c>
      <c r="T3356" s="14">
        <f t="shared" si="105"/>
        <v>42306.167361111111</v>
      </c>
    </row>
    <row r="3357" spans="1:20" ht="72" hidden="1" x14ac:dyDescent="0.6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>(Table1[[#This Row],[pledged]]/Table1[[#This Row],[goal]])*100</f>
        <v>126.28571428571429</v>
      </c>
      <c r="P3357" s="9">
        <f>Table1[[#This Row],[pledged]]/Table1[[#This Row],[backers_count]]</f>
        <v>147.33333333333334</v>
      </c>
      <c r="Q3357" s="4" t="str">
        <f>MID(Table1[[#This Row],[Category and Sub-Category]],SEARCH("/", N3357) +1, 20)</f>
        <v>plays</v>
      </c>
      <c r="R3357" s="4" t="str">
        <f t="shared" si="104"/>
        <v>theater</v>
      </c>
      <c r="S3357" s="14">
        <f>Table1[[#This Row],[Date Ended Conversion]]+Table1[[#This Row],[Date Ended Conversion]]</f>
        <v>85000.940277777787</v>
      </c>
      <c r="T3357" s="14">
        <f t="shared" si="105"/>
        <v>42500.470138888893</v>
      </c>
    </row>
    <row r="3358" spans="1:20" ht="72" hidden="1" x14ac:dyDescent="0.6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>(Table1[[#This Row],[pledged]]/Table1[[#This Row],[goal]])*100</f>
        <v>101.4</v>
      </c>
      <c r="P3358" s="9">
        <f>Table1[[#This Row],[pledged]]/Table1[[#This Row],[backers_count]]</f>
        <v>56.333333333333336</v>
      </c>
      <c r="Q3358" s="4" t="str">
        <f>MID(Table1[[#This Row],[Category and Sub-Category]],SEARCH("/", N3358) +1, 20)</f>
        <v>plays</v>
      </c>
      <c r="R3358" s="4" t="str">
        <f t="shared" si="104"/>
        <v>theater</v>
      </c>
      <c r="S3358" s="14">
        <f>Table1[[#This Row],[Date Ended Conversion]]+Table1[[#This Row],[Date Ended Conversion]]</f>
        <v>85133.631296296298</v>
      </c>
      <c r="T3358" s="14">
        <f t="shared" si="105"/>
        <v>42566.815648148149</v>
      </c>
    </row>
    <row r="3359" spans="1:20" ht="72" hidden="1" x14ac:dyDescent="0.6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>(Table1[[#This Row],[pledged]]/Table1[[#This Row],[goal]])*100</f>
        <v>101</v>
      </c>
      <c r="P3359" s="9">
        <f>Table1[[#This Row],[pledged]]/Table1[[#This Row],[backers_count]]</f>
        <v>96.19047619047619</v>
      </c>
      <c r="Q3359" s="4" t="str">
        <f>MID(Table1[[#This Row],[Category and Sub-Category]],SEARCH("/", N3359) +1, 20)</f>
        <v>plays</v>
      </c>
      <c r="R3359" s="4" t="str">
        <f t="shared" si="104"/>
        <v>theater</v>
      </c>
      <c r="S3359" s="14">
        <f>Table1[[#This Row],[Date Ended Conversion]]+Table1[[#This Row],[Date Ended Conversion]]</f>
        <v>83704.835879629623</v>
      </c>
      <c r="T3359" s="14">
        <f t="shared" si="105"/>
        <v>41852.417939814812</v>
      </c>
    </row>
    <row r="3360" spans="1:20" ht="72" hidden="1" x14ac:dyDescent="0.6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>(Table1[[#This Row],[pledged]]/Table1[[#This Row],[goal]])*100</f>
        <v>102.99000000000001</v>
      </c>
      <c r="P3360" s="9">
        <f>Table1[[#This Row],[pledged]]/Table1[[#This Row],[backers_count]]</f>
        <v>63.574074074074076</v>
      </c>
      <c r="Q3360" s="4" t="str">
        <f>MID(Table1[[#This Row],[Category and Sub-Category]],SEARCH("/", N3360) +1, 20)</f>
        <v>plays</v>
      </c>
      <c r="R3360" s="4" t="str">
        <f t="shared" si="104"/>
        <v>theater</v>
      </c>
      <c r="S3360" s="14">
        <f>Table1[[#This Row],[Date Ended Conversion]]+Table1[[#This Row],[Date Ended Conversion]]</f>
        <v>83924.705532407417</v>
      </c>
      <c r="T3360" s="14">
        <f t="shared" si="105"/>
        <v>41962.352766203709</v>
      </c>
    </row>
    <row r="3361" spans="1:20" ht="54" hidden="1" x14ac:dyDescent="0.6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>(Table1[[#This Row],[pledged]]/Table1[[#This Row],[goal]])*100</f>
        <v>106.25</v>
      </c>
      <c r="P3361" s="9">
        <f>Table1[[#This Row],[pledged]]/Table1[[#This Row],[backers_count]]</f>
        <v>184.78260869565219</v>
      </c>
      <c r="Q3361" s="4" t="str">
        <f>MID(Table1[[#This Row],[Category and Sub-Category]],SEARCH("/", N3361) +1, 20)</f>
        <v>plays</v>
      </c>
      <c r="R3361" s="4" t="str">
        <f t="shared" si="104"/>
        <v>theater</v>
      </c>
      <c r="S3361" s="14">
        <f>Table1[[#This Row],[Date Ended Conversion]]+Table1[[#This Row],[Date Ended Conversion]]</f>
        <v>85582.114212962973</v>
      </c>
      <c r="T3361" s="14">
        <f t="shared" si="105"/>
        <v>42791.057106481487</v>
      </c>
    </row>
    <row r="3362" spans="1:20" ht="36" hidden="1" x14ac:dyDescent="0.6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>(Table1[[#This Row],[pledged]]/Table1[[#This Row],[goal]])*100</f>
        <v>101.37777777777779</v>
      </c>
      <c r="P3362" s="9">
        <f>Table1[[#This Row],[pledged]]/Table1[[#This Row],[backers_count]]</f>
        <v>126.72222222222223</v>
      </c>
      <c r="Q3362" s="4" t="str">
        <f>MID(Table1[[#This Row],[Category and Sub-Category]],SEARCH("/", N3362) +1, 20)</f>
        <v>plays</v>
      </c>
      <c r="R3362" s="4" t="str">
        <f t="shared" si="104"/>
        <v>theater</v>
      </c>
      <c r="S3362" s="14">
        <f>Table1[[#This Row],[Date Ended Conversion]]+Table1[[#This Row],[Date Ended Conversion]]</f>
        <v>85437.33194444445</v>
      </c>
      <c r="T3362" s="14">
        <f t="shared" si="105"/>
        <v>42718.665972222225</v>
      </c>
    </row>
    <row r="3363" spans="1:20" ht="72" hidden="1" x14ac:dyDescent="0.6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>(Table1[[#This Row],[pledged]]/Table1[[#This Row],[goal]])*100</f>
        <v>113.46000000000001</v>
      </c>
      <c r="P3363" s="9">
        <f>Table1[[#This Row],[pledged]]/Table1[[#This Row],[backers_count]]</f>
        <v>83.42647058823529</v>
      </c>
      <c r="Q3363" s="4" t="str">
        <f>MID(Table1[[#This Row],[Category and Sub-Category]],SEARCH("/", N3363) +1, 20)</f>
        <v>plays</v>
      </c>
      <c r="R3363" s="4" t="str">
        <f t="shared" si="104"/>
        <v>theater</v>
      </c>
      <c r="S3363" s="14">
        <f>Table1[[#This Row],[Date Ended Conversion]]+Table1[[#This Row],[Date Ended Conversion]]</f>
        <v>83767.33194444445</v>
      </c>
      <c r="T3363" s="14">
        <f t="shared" si="105"/>
        <v>41883.665972222225</v>
      </c>
    </row>
    <row r="3364" spans="1:20" ht="72" hidden="1" x14ac:dyDescent="0.6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>(Table1[[#This Row],[pledged]]/Table1[[#This Row],[goal]])*100</f>
        <v>218.00000000000003</v>
      </c>
      <c r="P3364" s="9">
        <f>Table1[[#This Row],[pledged]]/Table1[[#This Row],[backers_count]]</f>
        <v>54.5</v>
      </c>
      <c r="Q3364" s="4" t="str">
        <f>MID(Table1[[#This Row],[Category and Sub-Category]],SEARCH("/", N3364) +1, 20)</f>
        <v>plays</v>
      </c>
      <c r="R3364" s="4" t="str">
        <f t="shared" si="104"/>
        <v>theater</v>
      </c>
      <c r="S3364" s="14">
        <f>Table1[[#This Row],[Date Ended Conversion]]+Table1[[#This Row],[Date Ended Conversion]]</f>
        <v>84140.409722222219</v>
      </c>
      <c r="T3364" s="14">
        <f t="shared" si="105"/>
        <v>42070.204861111109</v>
      </c>
    </row>
    <row r="3365" spans="1:20" ht="72" hidden="1" x14ac:dyDescent="0.6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>(Table1[[#This Row],[pledged]]/Table1[[#This Row],[goal]])*100</f>
        <v>101.41935483870968</v>
      </c>
      <c r="P3365" s="9">
        <f>Table1[[#This Row],[pledged]]/Table1[[#This Row],[backers_count]]</f>
        <v>302.30769230769232</v>
      </c>
      <c r="Q3365" s="4" t="str">
        <f>MID(Table1[[#This Row],[Category and Sub-Category]],SEARCH("/", N3365) +1, 20)</f>
        <v>plays</v>
      </c>
      <c r="R3365" s="4" t="str">
        <f t="shared" si="104"/>
        <v>theater</v>
      </c>
      <c r="S3365" s="14">
        <f>Table1[[#This Row],[Date Ended Conversion]]+Table1[[#This Row],[Date Ended Conversion]]</f>
        <v>83741.333333333328</v>
      </c>
      <c r="T3365" s="14">
        <f t="shared" si="105"/>
        <v>41870.666666666664</v>
      </c>
    </row>
    <row r="3366" spans="1:20" ht="72" hidden="1" x14ac:dyDescent="0.6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>(Table1[[#This Row],[pledged]]/Table1[[#This Row],[goal]])*100</f>
        <v>105.93333333333332</v>
      </c>
      <c r="P3366" s="9">
        <f>Table1[[#This Row],[pledged]]/Table1[[#This Row],[backers_count]]</f>
        <v>44.138888888888886</v>
      </c>
      <c r="Q3366" s="4" t="str">
        <f>MID(Table1[[#This Row],[Category and Sub-Category]],SEARCH("/", N3366) +1, 20)</f>
        <v>plays</v>
      </c>
      <c r="R3366" s="4" t="str">
        <f t="shared" si="104"/>
        <v>theater</v>
      </c>
      <c r="S3366" s="14">
        <f>Table1[[#This Row],[Date Ended Conversion]]+Table1[[#This Row],[Date Ended Conversion]]</f>
        <v>84889.75</v>
      </c>
      <c r="T3366" s="14">
        <f t="shared" si="105"/>
        <v>42444.875</v>
      </c>
    </row>
    <row r="3367" spans="1:20" ht="72" hidden="1" x14ac:dyDescent="0.6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>(Table1[[#This Row],[pledged]]/Table1[[#This Row],[goal]])*100</f>
        <v>104</v>
      </c>
      <c r="P3367" s="9">
        <f>Table1[[#This Row],[pledged]]/Table1[[#This Row],[backers_count]]</f>
        <v>866.66666666666663</v>
      </c>
      <c r="Q3367" s="4" t="str">
        <f>MID(Table1[[#This Row],[Category and Sub-Category]],SEARCH("/", N3367) +1, 20)</f>
        <v>plays</v>
      </c>
      <c r="R3367" s="4" t="str">
        <f t="shared" si="104"/>
        <v>theater</v>
      </c>
      <c r="S3367" s="14">
        <f>Table1[[#This Row],[Date Ended Conversion]]+Table1[[#This Row],[Date Ended Conversion]]</f>
        <v>84702.203518518523</v>
      </c>
      <c r="T3367" s="14">
        <f t="shared" si="105"/>
        <v>42351.101759259262</v>
      </c>
    </row>
    <row r="3368" spans="1:20" ht="72" hidden="1" x14ac:dyDescent="0.6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>(Table1[[#This Row],[pledged]]/Table1[[#This Row],[goal]])*100</f>
        <v>221</v>
      </c>
      <c r="P3368" s="9">
        <f>Table1[[#This Row],[pledged]]/Table1[[#This Row],[backers_count]]</f>
        <v>61.388888888888886</v>
      </c>
      <c r="Q3368" s="4" t="str">
        <f>MID(Table1[[#This Row],[Category and Sub-Category]],SEARCH("/", N3368) +1, 20)</f>
        <v>plays</v>
      </c>
      <c r="R3368" s="4" t="str">
        <f t="shared" si="104"/>
        <v>theater</v>
      </c>
      <c r="S3368" s="14">
        <f>Table1[[#This Row],[Date Ended Conversion]]+Table1[[#This Row],[Date Ended Conversion]]</f>
        <v>84274.135115740733</v>
      </c>
      <c r="T3368" s="14">
        <f t="shared" si="105"/>
        <v>42137.067557870367</v>
      </c>
    </row>
    <row r="3369" spans="1:20" ht="72" hidden="1" x14ac:dyDescent="0.6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>(Table1[[#This Row],[pledged]]/Table1[[#This Row],[goal]])*100</f>
        <v>118.66666666666667</v>
      </c>
      <c r="P3369" s="9">
        <f>Table1[[#This Row],[pledged]]/Table1[[#This Row],[backers_count]]</f>
        <v>29.666666666666668</v>
      </c>
      <c r="Q3369" s="4" t="str">
        <f>MID(Table1[[#This Row],[Category and Sub-Category]],SEARCH("/", N3369) +1, 20)</f>
        <v>plays</v>
      </c>
      <c r="R3369" s="4" t="str">
        <f t="shared" si="104"/>
        <v>theater</v>
      </c>
      <c r="S3369" s="14">
        <f>Table1[[#This Row],[Date Ended Conversion]]+Table1[[#This Row],[Date Ended Conversion]]</f>
        <v>84435.86791666667</v>
      </c>
      <c r="T3369" s="14">
        <f t="shared" si="105"/>
        <v>42217.933958333335</v>
      </c>
    </row>
    <row r="3370" spans="1:20" ht="54" hidden="1" x14ac:dyDescent="0.6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>(Table1[[#This Row],[pledged]]/Table1[[#This Row],[goal]])*100</f>
        <v>104.60000000000001</v>
      </c>
      <c r="P3370" s="9">
        <f>Table1[[#This Row],[pledged]]/Table1[[#This Row],[backers_count]]</f>
        <v>45.478260869565219</v>
      </c>
      <c r="Q3370" s="4" t="str">
        <f>MID(Table1[[#This Row],[Category and Sub-Category]],SEARCH("/", N3370) +1, 20)</f>
        <v>plays</v>
      </c>
      <c r="R3370" s="4" t="str">
        <f t="shared" si="104"/>
        <v>theater</v>
      </c>
      <c r="S3370" s="14">
        <f>Table1[[#This Row],[Date Ended Conversion]]+Table1[[#This Row],[Date Ended Conversion]]</f>
        <v>84010.416666666657</v>
      </c>
      <c r="T3370" s="14">
        <f t="shared" si="105"/>
        <v>42005.208333333328</v>
      </c>
    </row>
    <row r="3371" spans="1:20" ht="72" hidden="1" x14ac:dyDescent="0.6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>(Table1[[#This Row],[pledged]]/Table1[[#This Row],[goal]])*100</f>
        <v>103.89999999999999</v>
      </c>
      <c r="P3371" s="9">
        <f>Table1[[#This Row],[pledged]]/Table1[[#This Row],[backers_count]]</f>
        <v>96.203703703703709</v>
      </c>
      <c r="Q3371" s="4" t="str">
        <f>MID(Table1[[#This Row],[Category and Sub-Category]],SEARCH("/", N3371) +1, 20)</f>
        <v>plays</v>
      </c>
      <c r="R3371" s="4" t="str">
        <f t="shared" si="104"/>
        <v>theater</v>
      </c>
      <c r="S3371" s="14">
        <f>Table1[[#This Row],[Date Ended Conversion]]+Table1[[#This Row],[Date Ended Conversion]]</f>
        <v>85500.082870370374</v>
      </c>
      <c r="T3371" s="14">
        <f t="shared" si="105"/>
        <v>42750.041435185187</v>
      </c>
    </row>
    <row r="3372" spans="1:20" ht="36" hidden="1" x14ac:dyDescent="0.6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>(Table1[[#This Row],[pledged]]/Table1[[#This Row],[goal]])*100</f>
        <v>117.73333333333333</v>
      </c>
      <c r="P3372" s="9">
        <f>Table1[[#This Row],[pledged]]/Table1[[#This Row],[backers_count]]</f>
        <v>67.92307692307692</v>
      </c>
      <c r="Q3372" s="4" t="str">
        <f>MID(Table1[[#This Row],[Category and Sub-Category]],SEARCH("/", N3372) +1, 20)</f>
        <v>plays</v>
      </c>
      <c r="R3372" s="4" t="str">
        <f t="shared" si="104"/>
        <v>theater</v>
      </c>
      <c r="S3372" s="14">
        <f>Table1[[#This Row],[Date Ended Conversion]]+Table1[[#This Row],[Date Ended Conversion]]</f>
        <v>85442.666666666657</v>
      </c>
      <c r="T3372" s="14">
        <f t="shared" si="105"/>
        <v>42721.333333333328</v>
      </c>
    </row>
    <row r="3373" spans="1:20" ht="54" hidden="1" x14ac:dyDescent="0.6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>(Table1[[#This Row],[pledged]]/Table1[[#This Row],[goal]])*100</f>
        <v>138.5</v>
      </c>
      <c r="P3373" s="9">
        <f>Table1[[#This Row],[pledged]]/Table1[[#This Row],[backers_count]]</f>
        <v>30.777777777777779</v>
      </c>
      <c r="Q3373" s="4" t="str">
        <f>MID(Table1[[#This Row],[Category and Sub-Category]],SEARCH("/", N3373) +1, 20)</f>
        <v>plays</v>
      </c>
      <c r="R3373" s="4" t="str">
        <f t="shared" si="104"/>
        <v>theater</v>
      </c>
      <c r="S3373" s="14">
        <f>Table1[[#This Row],[Date Ended Conversion]]+Table1[[#This Row],[Date Ended Conversion]]</f>
        <v>84681.749189814815</v>
      </c>
      <c r="T3373" s="14">
        <f t="shared" si="105"/>
        <v>42340.874594907407</v>
      </c>
    </row>
    <row r="3374" spans="1:20" ht="54" hidden="1" x14ac:dyDescent="0.6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>(Table1[[#This Row],[pledged]]/Table1[[#This Row],[goal]])*100</f>
        <v>103.49999999999999</v>
      </c>
      <c r="P3374" s="9">
        <f>Table1[[#This Row],[pledged]]/Table1[[#This Row],[backers_count]]</f>
        <v>38.333333333333336</v>
      </c>
      <c r="Q3374" s="4" t="str">
        <f>MID(Table1[[#This Row],[Category and Sub-Category]],SEARCH("/", N3374) +1, 20)</f>
        <v>plays</v>
      </c>
      <c r="R3374" s="4" t="str">
        <f t="shared" si="104"/>
        <v>theater</v>
      </c>
      <c r="S3374" s="14">
        <f>Table1[[#This Row],[Date Ended Conversion]]+Table1[[#This Row],[Date Ended Conversion]]</f>
        <v>83752.415277777778</v>
      </c>
      <c r="T3374" s="14">
        <f t="shared" si="105"/>
        <v>41876.207638888889</v>
      </c>
    </row>
    <row r="3375" spans="1:20" ht="72" hidden="1" x14ac:dyDescent="0.6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>(Table1[[#This Row],[pledged]]/Table1[[#This Row],[goal]])*100</f>
        <v>100.25</v>
      </c>
      <c r="P3375" s="9">
        <f>Table1[[#This Row],[pledged]]/Table1[[#This Row],[backers_count]]</f>
        <v>66.833333333333329</v>
      </c>
      <c r="Q3375" s="4" t="str">
        <f>MID(Table1[[#This Row],[Category and Sub-Category]],SEARCH("/", N3375) +1, 20)</f>
        <v>plays</v>
      </c>
      <c r="R3375" s="4" t="str">
        <f t="shared" si="104"/>
        <v>theater</v>
      </c>
      <c r="S3375" s="14">
        <f>Table1[[#This Row],[Date Ended Conversion]]+Table1[[#This Row],[Date Ended Conversion]]</f>
        <v>84407.333333333343</v>
      </c>
      <c r="T3375" s="14">
        <f t="shared" si="105"/>
        <v>42203.666666666672</v>
      </c>
    </row>
    <row r="3376" spans="1:20" ht="72" hidden="1" x14ac:dyDescent="0.6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>(Table1[[#This Row],[pledged]]/Table1[[#This Row],[goal]])*100</f>
        <v>106.57142857142856</v>
      </c>
      <c r="P3376" s="9">
        <f>Table1[[#This Row],[pledged]]/Table1[[#This Row],[backers_count]]</f>
        <v>71.730769230769226</v>
      </c>
      <c r="Q3376" s="4" t="str">
        <f>MID(Table1[[#This Row],[Category and Sub-Category]],SEARCH("/", N3376) +1, 20)</f>
        <v>plays</v>
      </c>
      <c r="R3376" s="4" t="str">
        <f t="shared" si="104"/>
        <v>theater</v>
      </c>
      <c r="S3376" s="14">
        <f>Table1[[#This Row],[Date Ended Conversion]]+Table1[[#This Row],[Date Ended Conversion]]</f>
        <v>84611.463333333333</v>
      </c>
      <c r="T3376" s="14">
        <f t="shared" si="105"/>
        <v>42305.731666666667</v>
      </c>
    </row>
    <row r="3377" spans="1:20" ht="72" hidden="1" x14ac:dyDescent="0.6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>(Table1[[#This Row],[pledged]]/Table1[[#This Row],[goal]])*100</f>
        <v>100</v>
      </c>
      <c r="P3377" s="9">
        <f>Table1[[#This Row],[pledged]]/Table1[[#This Row],[backers_count]]</f>
        <v>176.47058823529412</v>
      </c>
      <c r="Q3377" s="4" t="str">
        <f>MID(Table1[[#This Row],[Category and Sub-Category]],SEARCH("/", N3377) +1, 20)</f>
        <v>plays</v>
      </c>
      <c r="R3377" s="4" t="str">
        <f t="shared" si="104"/>
        <v>theater</v>
      </c>
      <c r="S3377" s="14">
        <f>Table1[[#This Row],[Date Ended Conversion]]+Table1[[#This Row],[Date Ended Conversion]]</f>
        <v>83555.221597222218</v>
      </c>
      <c r="T3377" s="14">
        <f t="shared" si="105"/>
        <v>41777.610798611109</v>
      </c>
    </row>
    <row r="3378" spans="1:20" ht="72" hidden="1" x14ac:dyDescent="0.6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>(Table1[[#This Row],[pledged]]/Table1[[#This Row],[goal]])*100</f>
        <v>100.01249999999999</v>
      </c>
      <c r="P3378" s="9">
        <f>Table1[[#This Row],[pledged]]/Table1[[#This Row],[backers_count]]</f>
        <v>421.10526315789474</v>
      </c>
      <c r="Q3378" s="4" t="str">
        <f>MID(Table1[[#This Row],[Category and Sub-Category]],SEARCH("/", N3378) +1, 20)</f>
        <v>plays</v>
      </c>
      <c r="R3378" s="4" t="str">
        <f t="shared" si="104"/>
        <v>theater</v>
      </c>
      <c r="S3378" s="14">
        <f>Table1[[#This Row],[Date Ended Conversion]]+Table1[[#This Row],[Date Ended Conversion]]</f>
        <v>84239.319305555546</v>
      </c>
      <c r="T3378" s="14">
        <f t="shared" si="105"/>
        <v>42119.659652777773</v>
      </c>
    </row>
    <row r="3379" spans="1:20" ht="72" hidden="1" x14ac:dyDescent="0.6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>(Table1[[#This Row],[pledged]]/Table1[[#This Row],[goal]])*100</f>
        <v>101.05</v>
      </c>
      <c r="P3379" s="9">
        <f>Table1[[#This Row],[pledged]]/Table1[[#This Row],[backers_count]]</f>
        <v>104.98701298701299</v>
      </c>
      <c r="Q3379" s="4" t="str">
        <f>MID(Table1[[#This Row],[Category and Sub-Category]],SEARCH("/", N3379) +1, 20)</f>
        <v>plays</v>
      </c>
      <c r="R3379" s="4" t="str">
        <f t="shared" si="104"/>
        <v>theater</v>
      </c>
      <c r="S3379" s="14">
        <f>Table1[[#This Row],[Date Ended Conversion]]+Table1[[#This Row],[Date Ended Conversion]]</f>
        <v>84167.411111111112</v>
      </c>
      <c r="T3379" s="14">
        <f t="shared" si="105"/>
        <v>42083.705555555556</v>
      </c>
    </row>
    <row r="3380" spans="1:20" ht="90" hidden="1" x14ac:dyDescent="0.6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>(Table1[[#This Row],[pledged]]/Table1[[#This Row],[goal]])*100</f>
        <v>107.63636363636364</v>
      </c>
      <c r="P3380" s="9">
        <f>Table1[[#This Row],[pledged]]/Table1[[#This Row],[backers_count]]</f>
        <v>28.19047619047619</v>
      </c>
      <c r="Q3380" s="4" t="str">
        <f>MID(Table1[[#This Row],[Category and Sub-Category]],SEARCH("/", N3380) +1, 20)</f>
        <v>plays</v>
      </c>
      <c r="R3380" s="4" t="str">
        <f t="shared" si="104"/>
        <v>theater</v>
      </c>
      <c r="S3380" s="14">
        <f>Table1[[#This Row],[Date Ended Conversion]]+Table1[[#This Row],[Date Ended Conversion]]</f>
        <v>83765.094444444447</v>
      </c>
      <c r="T3380" s="14">
        <f t="shared" si="105"/>
        <v>41882.547222222223</v>
      </c>
    </row>
    <row r="3381" spans="1:20" ht="72" hidden="1" x14ac:dyDescent="0.6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>(Table1[[#This Row],[pledged]]/Table1[[#This Row],[goal]])*100</f>
        <v>103.64999999999999</v>
      </c>
      <c r="P3381" s="9">
        <f>Table1[[#This Row],[pledged]]/Table1[[#This Row],[backers_count]]</f>
        <v>54.55263157894737</v>
      </c>
      <c r="Q3381" s="4" t="str">
        <f>MID(Table1[[#This Row],[Category and Sub-Category]],SEARCH("/", N3381) +1, 20)</f>
        <v>plays</v>
      </c>
      <c r="R3381" s="4" t="str">
        <f t="shared" si="104"/>
        <v>theater</v>
      </c>
      <c r="S3381" s="14">
        <f>Table1[[#This Row],[Date Ended Conversion]]+Table1[[#This Row],[Date Ended Conversion]]</f>
        <v>84485.916666666657</v>
      </c>
      <c r="T3381" s="14">
        <f t="shared" si="105"/>
        <v>42242.958333333328</v>
      </c>
    </row>
    <row r="3382" spans="1:20" ht="72" hidden="1" x14ac:dyDescent="0.6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>(Table1[[#This Row],[pledged]]/Table1[[#This Row],[goal]])*100</f>
        <v>104.43333333333334</v>
      </c>
      <c r="P3382" s="9">
        <f>Table1[[#This Row],[pledged]]/Table1[[#This Row],[backers_count]]</f>
        <v>111.89285714285714</v>
      </c>
      <c r="Q3382" s="4" t="str">
        <f>MID(Table1[[#This Row],[Category and Sub-Category]],SEARCH("/", N3382) +1, 20)</f>
        <v>plays</v>
      </c>
      <c r="R3382" s="4" t="str">
        <f t="shared" si="104"/>
        <v>theater</v>
      </c>
      <c r="S3382" s="14">
        <f>Table1[[#This Row],[Date Ended Conversion]]+Table1[[#This Row],[Date Ended Conversion]]</f>
        <v>83945.990231481468</v>
      </c>
      <c r="T3382" s="14">
        <f t="shared" si="105"/>
        <v>41972.995115740734</v>
      </c>
    </row>
    <row r="3383" spans="1:20" ht="72" hidden="1" x14ac:dyDescent="0.6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>(Table1[[#This Row],[pledged]]/Table1[[#This Row],[goal]])*100</f>
        <v>102.25</v>
      </c>
      <c r="P3383" s="9">
        <f>Table1[[#This Row],[pledged]]/Table1[[#This Row],[backers_count]]</f>
        <v>85.208333333333329</v>
      </c>
      <c r="Q3383" s="4" t="str">
        <f>MID(Table1[[#This Row],[Category and Sub-Category]],SEARCH("/", N3383) +1, 20)</f>
        <v>plays</v>
      </c>
      <c r="R3383" s="4" t="str">
        <f t="shared" si="104"/>
        <v>theater</v>
      </c>
      <c r="S3383" s="14">
        <f>Table1[[#This Row],[Date Ended Conversion]]+Table1[[#This Row],[Date Ended Conversion]]</f>
        <v>84148.286643518513</v>
      </c>
      <c r="T3383" s="14">
        <f t="shared" si="105"/>
        <v>42074.143321759257</v>
      </c>
    </row>
    <row r="3384" spans="1:20" ht="72" hidden="1" x14ac:dyDescent="0.6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>(Table1[[#This Row],[pledged]]/Table1[[#This Row],[goal]])*100</f>
        <v>100.74285714285713</v>
      </c>
      <c r="P3384" s="9">
        <f>Table1[[#This Row],[pledged]]/Table1[[#This Row],[backers_count]]</f>
        <v>76.652173913043484</v>
      </c>
      <c r="Q3384" s="4" t="str">
        <f>MID(Table1[[#This Row],[Category and Sub-Category]],SEARCH("/", N3384) +1, 20)</f>
        <v>plays</v>
      </c>
      <c r="R3384" s="4" t="str">
        <f t="shared" si="104"/>
        <v>theater</v>
      </c>
      <c r="S3384" s="14">
        <f>Table1[[#This Row],[Date Ended Conversion]]+Table1[[#This Row],[Date Ended Conversion]]</f>
        <v>85167.915277777778</v>
      </c>
      <c r="T3384" s="14">
        <f t="shared" si="105"/>
        <v>42583.957638888889</v>
      </c>
    </row>
    <row r="3385" spans="1:20" ht="72" hidden="1" x14ac:dyDescent="0.6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>(Table1[[#This Row],[pledged]]/Table1[[#This Row],[goal]])*100</f>
        <v>111.71428571428572</v>
      </c>
      <c r="P3385" s="9">
        <f>Table1[[#This Row],[pledged]]/Table1[[#This Row],[backers_count]]</f>
        <v>65.166666666666671</v>
      </c>
      <c r="Q3385" s="4" t="str">
        <f>MID(Table1[[#This Row],[Category and Sub-Category]],SEARCH("/", N3385) +1, 20)</f>
        <v>plays</v>
      </c>
      <c r="R3385" s="4" t="str">
        <f t="shared" si="104"/>
        <v>theater</v>
      </c>
      <c r="S3385" s="14">
        <f>Table1[[#This Row],[Date Ended Conversion]]+Table1[[#This Row],[Date Ended Conversion]]</f>
        <v>85089.565277777787</v>
      </c>
      <c r="T3385" s="14">
        <f t="shared" si="105"/>
        <v>42544.782638888893</v>
      </c>
    </row>
    <row r="3386" spans="1:20" ht="72" hidden="1" x14ac:dyDescent="0.6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>(Table1[[#This Row],[pledged]]/Table1[[#This Row],[goal]])*100</f>
        <v>100.01100000000001</v>
      </c>
      <c r="P3386" s="9">
        <f>Table1[[#This Row],[pledged]]/Table1[[#This Row],[backers_count]]</f>
        <v>93.760312499999998</v>
      </c>
      <c r="Q3386" s="4" t="str">
        <f>MID(Table1[[#This Row],[Category and Sub-Category]],SEARCH("/", N3386) +1, 20)</f>
        <v>plays</v>
      </c>
      <c r="R3386" s="4" t="str">
        <f t="shared" si="104"/>
        <v>theater</v>
      </c>
      <c r="S3386" s="14">
        <f>Table1[[#This Row],[Date Ended Conversion]]+Table1[[#This Row],[Date Ended Conversion]]</f>
        <v>84658.25</v>
      </c>
      <c r="T3386" s="14">
        <f t="shared" si="105"/>
        <v>42329.125</v>
      </c>
    </row>
    <row r="3387" spans="1:20" ht="72" hidden="1" x14ac:dyDescent="0.6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>(Table1[[#This Row],[pledged]]/Table1[[#This Row],[goal]])*100</f>
        <v>100</v>
      </c>
      <c r="P3387" s="9">
        <f>Table1[[#This Row],[pledged]]/Table1[[#This Row],[backers_count]]</f>
        <v>133.33333333333334</v>
      </c>
      <c r="Q3387" s="4" t="str">
        <f>MID(Table1[[#This Row],[Category and Sub-Category]],SEARCH("/", N3387) +1, 20)</f>
        <v>plays</v>
      </c>
      <c r="R3387" s="4" t="str">
        <f t="shared" si="104"/>
        <v>theater</v>
      </c>
      <c r="S3387" s="14">
        <f>Table1[[#This Row],[Date Ended Conversion]]+Table1[[#This Row],[Date Ended Conversion]]</f>
        <v>83967.735000000001</v>
      </c>
      <c r="T3387" s="14">
        <f t="shared" si="105"/>
        <v>41983.8675</v>
      </c>
    </row>
    <row r="3388" spans="1:20" ht="72" hidden="1" x14ac:dyDescent="0.6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>(Table1[[#This Row],[pledged]]/Table1[[#This Row],[goal]])*100</f>
        <v>105</v>
      </c>
      <c r="P3388" s="9">
        <f>Table1[[#This Row],[pledged]]/Table1[[#This Row],[backers_count]]</f>
        <v>51.219512195121951</v>
      </c>
      <c r="Q3388" s="4" t="str">
        <f>MID(Table1[[#This Row],[Category and Sub-Category]],SEARCH("/", N3388) +1, 20)</f>
        <v>plays</v>
      </c>
      <c r="R3388" s="4" t="str">
        <f t="shared" si="104"/>
        <v>theater</v>
      </c>
      <c r="S3388" s="14">
        <f>Table1[[#This Row],[Date Ended Conversion]]+Table1[[#This Row],[Date Ended Conversion]]</f>
        <v>83953.289490740746</v>
      </c>
      <c r="T3388" s="14">
        <f t="shared" si="105"/>
        <v>41976.644745370373</v>
      </c>
    </row>
    <row r="3389" spans="1:20" ht="72" hidden="1" x14ac:dyDescent="0.6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>(Table1[[#This Row],[pledged]]/Table1[[#This Row],[goal]])*100</f>
        <v>116.86666666666667</v>
      </c>
      <c r="P3389" s="9">
        <f>Table1[[#This Row],[pledged]]/Table1[[#This Row],[backers_count]]</f>
        <v>100.17142857142858</v>
      </c>
      <c r="Q3389" s="4" t="str">
        <f>MID(Table1[[#This Row],[Category and Sub-Category]],SEARCH("/", N3389) +1, 20)</f>
        <v>plays</v>
      </c>
      <c r="R3389" s="4" t="str">
        <f t="shared" si="104"/>
        <v>theater</v>
      </c>
      <c r="S3389" s="14">
        <f>Table1[[#This Row],[Date Ended Conversion]]+Table1[[#This Row],[Date Ended Conversion]]</f>
        <v>83975.525185185194</v>
      </c>
      <c r="T3389" s="14">
        <f t="shared" si="105"/>
        <v>41987.762592592597</v>
      </c>
    </row>
    <row r="3390" spans="1:20" ht="72" hidden="1" x14ac:dyDescent="0.6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>(Table1[[#This Row],[pledged]]/Table1[[#This Row],[goal]])*100</f>
        <v>103.8</v>
      </c>
      <c r="P3390" s="9">
        <f>Table1[[#This Row],[pledged]]/Table1[[#This Row],[backers_count]]</f>
        <v>34.6</v>
      </c>
      <c r="Q3390" s="4" t="str">
        <f>MID(Table1[[#This Row],[Category and Sub-Category]],SEARCH("/", N3390) +1, 20)</f>
        <v>plays</v>
      </c>
      <c r="R3390" s="4" t="str">
        <f t="shared" si="104"/>
        <v>theater</v>
      </c>
      <c r="S3390" s="14">
        <f>Table1[[#This Row],[Date Ended Conversion]]+Table1[[#This Row],[Date Ended Conversion]]</f>
        <v>84346.92224537037</v>
      </c>
      <c r="T3390" s="14">
        <f t="shared" si="105"/>
        <v>42173.461122685185</v>
      </c>
    </row>
    <row r="3391" spans="1:20" ht="54" hidden="1" x14ac:dyDescent="0.6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>(Table1[[#This Row],[pledged]]/Table1[[#This Row],[goal]])*100</f>
        <v>114.5</v>
      </c>
      <c r="P3391" s="9">
        <f>Table1[[#This Row],[pledged]]/Table1[[#This Row],[backers_count]]</f>
        <v>184.67741935483872</v>
      </c>
      <c r="Q3391" s="4" t="str">
        <f>MID(Table1[[#This Row],[Category and Sub-Category]],SEARCH("/", N3391) +1, 20)</f>
        <v>plays</v>
      </c>
      <c r="R3391" s="4" t="str">
        <f t="shared" si="104"/>
        <v>theater</v>
      </c>
      <c r="S3391" s="14">
        <f>Table1[[#This Row],[Date Ended Conversion]]+Table1[[#This Row],[Date Ended Conversion]]</f>
        <v>85049.126898148155</v>
      </c>
      <c r="T3391" s="14">
        <f t="shared" si="105"/>
        <v>42524.563449074078</v>
      </c>
    </row>
    <row r="3392" spans="1:20" ht="72" hidden="1" x14ac:dyDescent="0.6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>(Table1[[#This Row],[pledged]]/Table1[[#This Row],[goal]])*100</f>
        <v>102.4</v>
      </c>
      <c r="P3392" s="9">
        <f>Table1[[#This Row],[pledged]]/Table1[[#This Row],[backers_count]]</f>
        <v>69.818181818181813</v>
      </c>
      <c r="Q3392" s="4" t="str">
        <f>MID(Table1[[#This Row],[Category and Sub-Category]],SEARCH("/", N3392) +1, 20)</f>
        <v>plays</v>
      </c>
      <c r="R3392" s="4" t="str">
        <f t="shared" si="104"/>
        <v>theater</v>
      </c>
      <c r="S3392" s="14">
        <f>Table1[[#This Row],[Date Ended Conversion]]+Table1[[#This Row],[Date Ended Conversion]]</f>
        <v>83661.549652777772</v>
      </c>
      <c r="T3392" s="14">
        <f t="shared" si="105"/>
        <v>41830.774826388886</v>
      </c>
    </row>
    <row r="3393" spans="1:20" ht="72" hidden="1" x14ac:dyDescent="0.6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>(Table1[[#This Row],[pledged]]/Table1[[#This Row],[goal]])*100</f>
        <v>223</v>
      </c>
      <c r="P3393" s="9">
        <f>Table1[[#This Row],[pledged]]/Table1[[#This Row],[backers_count]]</f>
        <v>61.944444444444443</v>
      </c>
      <c r="Q3393" s="4" t="str">
        <f>MID(Table1[[#This Row],[Category and Sub-Category]],SEARCH("/", N3393) +1, 20)</f>
        <v>plays</v>
      </c>
      <c r="R3393" s="4" t="str">
        <f t="shared" si="104"/>
        <v>theater</v>
      </c>
      <c r="S3393" s="14">
        <f>Table1[[#This Row],[Date Ended Conversion]]+Table1[[#This Row],[Date Ended Conversion]]</f>
        <v>83719.872222222228</v>
      </c>
      <c r="T3393" s="14">
        <f t="shared" si="105"/>
        <v>41859.936111111114</v>
      </c>
    </row>
    <row r="3394" spans="1:20" ht="72" hidden="1" x14ac:dyDescent="0.6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>(Table1[[#This Row],[pledged]]/Table1[[#This Row],[goal]])*100</f>
        <v>100</v>
      </c>
      <c r="P3394" s="9">
        <f>Table1[[#This Row],[pledged]]/Table1[[#This Row],[backers_count]]</f>
        <v>41.666666666666664</v>
      </c>
      <c r="Q3394" s="4" t="str">
        <f>MID(Table1[[#This Row],[Category and Sub-Category]],SEARCH("/", N3394) +1, 20)</f>
        <v>plays</v>
      </c>
      <c r="R3394" s="4" t="str">
        <f t="shared" ref="R3394:R3457" si="106">LEFT(N3394,FIND("/",N3394,1)-1)</f>
        <v>theater</v>
      </c>
      <c r="S3394" s="14">
        <f>Table1[[#This Row],[Date Ended Conversion]]+Table1[[#This Row],[Date Ended Conversion]]</f>
        <v>84993.691087962972</v>
      </c>
      <c r="T3394" s="14">
        <f t="shared" ref="T3394:T3457" si="107">(((I3394/60)/60)/24)+DATE(1970,1,1)</f>
        <v>42496.845543981486</v>
      </c>
    </row>
    <row r="3395" spans="1:20" ht="72" hidden="1" x14ac:dyDescent="0.6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>(Table1[[#This Row],[pledged]]/Table1[[#This Row],[goal]])*100</f>
        <v>105.80000000000001</v>
      </c>
      <c r="P3395" s="9">
        <f>Table1[[#This Row],[pledged]]/Table1[[#This Row],[backers_count]]</f>
        <v>36.06818181818182</v>
      </c>
      <c r="Q3395" s="4" t="str">
        <f>MID(Table1[[#This Row],[Category and Sub-Category]],SEARCH("/", N3395) +1, 20)</f>
        <v>plays</v>
      </c>
      <c r="R3395" s="4" t="str">
        <f t="shared" si="106"/>
        <v>theater</v>
      </c>
      <c r="S3395" s="14">
        <f>Table1[[#This Row],[Date Ended Conversion]]+Table1[[#This Row],[Date Ended Conversion]]</f>
        <v>83898.063888888893</v>
      </c>
      <c r="T3395" s="14">
        <f t="shared" si="107"/>
        <v>41949.031944444447</v>
      </c>
    </row>
    <row r="3396" spans="1:20" ht="72" hidden="1" x14ac:dyDescent="0.6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>(Table1[[#This Row],[pledged]]/Table1[[#This Row],[goal]])*100</f>
        <v>142.36363636363635</v>
      </c>
      <c r="P3396" s="9">
        <f>Table1[[#This Row],[pledged]]/Table1[[#This Row],[backers_count]]</f>
        <v>29</v>
      </c>
      <c r="Q3396" s="4" t="str">
        <f>MID(Table1[[#This Row],[Category and Sub-Category]],SEARCH("/", N3396) +1, 20)</f>
        <v>plays</v>
      </c>
      <c r="R3396" s="4" t="str">
        <f t="shared" si="106"/>
        <v>theater</v>
      </c>
      <c r="S3396" s="14">
        <f>Table1[[#This Row],[Date Ended Conversion]]+Table1[[#This Row],[Date Ended Conversion]]</f>
        <v>83695.19085648148</v>
      </c>
      <c r="T3396" s="14">
        <f t="shared" si="107"/>
        <v>41847.59542824074</v>
      </c>
    </row>
    <row r="3397" spans="1:20" ht="54" hidden="1" x14ac:dyDescent="0.6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>(Table1[[#This Row],[pledged]]/Table1[[#This Row],[goal]])*100</f>
        <v>184</v>
      </c>
      <c r="P3397" s="9">
        <f>Table1[[#This Row],[pledged]]/Table1[[#This Row],[backers_count]]</f>
        <v>24.210526315789473</v>
      </c>
      <c r="Q3397" s="4" t="str">
        <f>MID(Table1[[#This Row],[Category and Sub-Category]],SEARCH("/", N3397) +1, 20)</f>
        <v>plays</v>
      </c>
      <c r="R3397" s="4" t="str">
        <f t="shared" si="106"/>
        <v>theater</v>
      </c>
      <c r="S3397" s="14">
        <f>Table1[[#This Row],[Date Ended Conversion]]+Table1[[#This Row],[Date Ended Conversion]]</f>
        <v>84309.513888888891</v>
      </c>
      <c r="T3397" s="14">
        <f t="shared" si="107"/>
        <v>42154.756944444445</v>
      </c>
    </row>
    <row r="3398" spans="1:20" ht="72" hidden="1" x14ac:dyDescent="0.6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>(Table1[[#This Row],[pledged]]/Table1[[#This Row],[goal]])*100</f>
        <v>104.33333333333333</v>
      </c>
      <c r="P3398" s="9">
        <f>Table1[[#This Row],[pledged]]/Table1[[#This Row],[backers_count]]</f>
        <v>55.892857142857146</v>
      </c>
      <c r="Q3398" s="4" t="str">
        <f>MID(Table1[[#This Row],[Category and Sub-Category]],SEARCH("/", N3398) +1, 20)</f>
        <v>plays</v>
      </c>
      <c r="R3398" s="4" t="str">
        <f t="shared" si="106"/>
        <v>theater</v>
      </c>
      <c r="S3398" s="14">
        <f>Table1[[#This Row],[Date Ended Conversion]]+Table1[[#This Row],[Date Ended Conversion]]</f>
        <v>83582.33194444445</v>
      </c>
      <c r="T3398" s="14">
        <f t="shared" si="107"/>
        <v>41791.165972222225</v>
      </c>
    </row>
    <row r="3399" spans="1:20" ht="54" hidden="1" x14ac:dyDescent="0.6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>(Table1[[#This Row],[pledged]]/Table1[[#This Row],[goal]])*100</f>
        <v>112.00000000000001</v>
      </c>
      <c r="P3399" s="9">
        <f>Table1[[#This Row],[pledged]]/Table1[[#This Row],[backers_count]]</f>
        <v>11.666666666666666</v>
      </c>
      <c r="Q3399" s="4" t="str">
        <f>MID(Table1[[#This Row],[Category and Sub-Category]],SEARCH("/", N3399) +1, 20)</f>
        <v>plays</v>
      </c>
      <c r="R3399" s="4" t="str">
        <f t="shared" si="106"/>
        <v>theater</v>
      </c>
      <c r="S3399" s="14">
        <f>Table1[[#This Row],[Date Ended Conversion]]+Table1[[#This Row],[Date Ended Conversion]]</f>
        <v>84837.833333333343</v>
      </c>
      <c r="T3399" s="14">
        <f t="shared" si="107"/>
        <v>42418.916666666672</v>
      </c>
    </row>
    <row r="3400" spans="1:20" ht="90" hidden="1" x14ac:dyDescent="0.6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>(Table1[[#This Row],[pledged]]/Table1[[#This Row],[goal]])*100</f>
        <v>111.07499999999999</v>
      </c>
      <c r="P3400" s="9">
        <f>Table1[[#This Row],[pledged]]/Table1[[#This Row],[backers_count]]</f>
        <v>68.353846153846149</v>
      </c>
      <c r="Q3400" s="4" t="str">
        <f>MID(Table1[[#This Row],[Category and Sub-Category]],SEARCH("/", N3400) +1, 20)</f>
        <v>plays</v>
      </c>
      <c r="R3400" s="4" t="str">
        <f t="shared" si="106"/>
        <v>theater</v>
      </c>
      <c r="S3400" s="14">
        <f>Table1[[#This Row],[Date Ended Conversion]]+Table1[[#This Row],[Date Ended Conversion]]</f>
        <v>83929.416666666657</v>
      </c>
      <c r="T3400" s="14">
        <f t="shared" si="107"/>
        <v>41964.708333333328</v>
      </c>
    </row>
    <row r="3401" spans="1:20" ht="72" hidden="1" x14ac:dyDescent="0.6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>(Table1[[#This Row],[pledged]]/Table1[[#This Row],[goal]])*100</f>
        <v>103.75000000000001</v>
      </c>
      <c r="P3401" s="9">
        <f>Table1[[#This Row],[pledged]]/Table1[[#This Row],[backers_count]]</f>
        <v>27.065217391304348</v>
      </c>
      <c r="Q3401" s="4" t="str">
        <f>MID(Table1[[#This Row],[Category and Sub-Category]],SEARCH("/", N3401) +1, 20)</f>
        <v>plays</v>
      </c>
      <c r="R3401" s="4" t="str">
        <f t="shared" si="106"/>
        <v>theater</v>
      </c>
      <c r="S3401" s="14">
        <f>Table1[[#This Row],[Date Ended Conversion]]+Table1[[#This Row],[Date Ended Conversion]]</f>
        <v>84113.840856481489</v>
      </c>
      <c r="T3401" s="14">
        <f t="shared" si="107"/>
        <v>42056.920428240745</v>
      </c>
    </row>
    <row r="3402" spans="1:20" ht="72" hidden="1" x14ac:dyDescent="0.6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>(Table1[[#This Row],[pledged]]/Table1[[#This Row],[goal]])*100</f>
        <v>100.41</v>
      </c>
      <c r="P3402" s="9">
        <f>Table1[[#This Row],[pledged]]/Table1[[#This Row],[backers_count]]</f>
        <v>118.12941176470588</v>
      </c>
      <c r="Q3402" s="4" t="str">
        <f>MID(Table1[[#This Row],[Category and Sub-Category]],SEARCH("/", N3402) +1, 20)</f>
        <v>plays</v>
      </c>
      <c r="R3402" s="4" t="str">
        <f t="shared" si="106"/>
        <v>theater</v>
      </c>
      <c r="S3402" s="14">
        <f>Table1[[#This Row],[Date Ended Conversion]]+Table1[[#This Row],[Date Ended Conversion]]</f>
        <v>83759.907731481479</v>
      </c>
      <c r="T3402" s="14">
        <f t="shared" si="107"/>
        <v>41879.953865740739</v>
      </c>
    </row>
    <row r="3403" spans="1:20" ht="72" hidden="1" x14ac:dyDescent="0.6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>(Table1[[#This Row],[pledged]]/Table1[[#This Row],[goal]])*100</f>
        <v>101.86206896551724</v>
      </c>
      <c r="P3403" s="9">
        <f>Table1[[#This Row],[pledged]]/Table1[[#This Row],[backers_count]]</f>
        <v>44.757575757575758</v>
      </c>
      <c r="Q3403" s="4" t="str">
        <f>MID(Table1[[#This Row],[Category and Sub-Category]],SEARCH("/", N3403) +1, 20)</f>
        <v>plays</v>
      </c>
      <c r="R3403" s="4" t="str">
        <f t="shared" si="106"/>
        <v>theater</v>
      </c>
      <c r="S3403" s="14">
        <f>Table1[[#This Row],[Date Ended Conversion]]+Table1[[#This Row],[Date Ended Conversion]]</f>
        <v>84447.447824074072</v>
      </c>
      <c r="T3403" s="14">
        <f t="shared" si="107"/>
        <v>42223.723912037036</v>
      </c>
    </row>
    <row r="3404" spans="1:20" ht="72" hidden="1" x14ac:dyDescent="0.6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>(Table1[[#This Row],[pledged]]/Table1[[#This Row],[goal]])*100</f>
        <v>109.76666666666665</v>
      </c>
      <c r="P3404" s="9">
        <f>Table1[[#This Row],[pledged]]/Table1[[#This Row],[backers_count]]</f>
        <v>99.787878787878782</v>
      </c>
      <c r="Q3404" s="4" t="str">
        <f>MID(Table1[[#This Row],[Category and Sub-Category]],SEARCH("/", N3404) +1, 20)</f>
        <v>plays</v>
      </c>
      <c r="R3404" s="4" t="str">
        <f t="shared" si="106"/>
        <v>theater</v>
      </c>
      <c r="S3404" s="14">
        <f>Table1[[#This Row],[Date Ended Conversion]]+Table1[[#This Row],[Date Ended Conversion]]</f>
        <v>84640.209722222222</v>
      </c>
      <c r="T3404" s="14">
        <f t="shared" si="107"/>
        <v>42320.104861111111</v>
      </c>
    </row>
    <row r="3405" spans="1:20" ht="90" hidden="1" x14ac:dyDescent="0.6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>(Table1[[#This Row],[pledged]]/Table1[[#This Row],[goal]])*100</f>
        <v>100</v>
      </c>
      <c r="P3405" s="9">
        <f>Table1[[#This Row],[pledged]]/Table1[[#This Row],[backers_count]]</f>
        <v>117.64705882352941</v>
      </c>
      <c r="Q3405" s="4" t="str">
        <f>MID(Table1[[#This Row],[Category and Sub-Category]],SEARCH("/", N3405) +1, 20)</f>
        <v>plays</v>
      </c>
      <c r="R3405" s="4" t="str">
        <f t="shared" si="106"/>
        <v>theater</v>
      </c>
      <c r="S3405" s="14">
        <f>Table1[[#This Row],[Date Ended Conversion]]+Table1[[#This Row],[Date Ended Conversion]]</f>
        <v>84360.924166666664</v>
      </c>
      <c r="T3405" s="14">
        <f t="shared" si="107"/>
        <v>42180.462083333332</v>
      </c>
    </row>
    <row r="3406" spans="1:20" ht="72" hidden="1" x14ac:dyDescent="0.6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>(Table1[[#This Row],[pledged]]/Table1[[#This Row],[goal]])*100</f>
        <v>122</v>
      </c>
      <c r="P3406" s="9">
        <f>Table1[[#This Row],[pledged]]/Table1[[#This Row],[backers_count]]</f>
        <v>203.33333333333334</v>
      </c>
      <c r="Q3406" s="4" t="str">
        <f>MID(Table1[[#This Row],[Category and Sub-Category]],SEARCH("/", N3406) +1, 20)</f>
        <v>plays</v>
      </c>
      <c r="R3406" s="4" t="str">
        <f t="shared" si="106"/>
        <v>theater</v>
      </c>
      <c r="S3406" s="14">
        <f>Table1[[#This Row],[Date Ended Conversion]]+Table1[[#This Row],[Date Ended Conversion]]</f>
        <v>84345.006990740745</v>
      </c>
      <c r="T3406" s="14">
        <f t="shared" si="107"/>
        <v>42172.503495370373</v>
      </c>
    </row>
    <row r="3407" spans="1:20" ht="72" hidden="1" x14ac:dyDescent="0.6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>(Table1[[#This Row],[pledged]]/Table1[[#This Row],[goal]])*100</f>
        <v>137.57142857142856</v>
      </c>
      <c r="P3407" s="9">
        <f>Table1[[#This Row],[pledged]]/Table1[[#This Row],[backers_count]]</f>
        <v>28.323529411764707</v>
      </c>
      <c r="Q3407" s="4" t="str">
        <f>MID(Table1[[#This Row],[Category and Sub-Category]],SEARCH("/", N3407) +1, 20)</f>
        <v>plays</v>
      </c>
      <c r="R3407" s="4" t="str">
        <f t="shared" si="106"/>
        <v>theater</v>
      </c>
      <c r="S3407" s="14">
        <f>Table1[[#This Row],[Date Ended Conversion]]+Table1[[#This Row],[Date Ended Conversion]]</f>
        <v>84861.998611111107</v>
      </c>
      <c r="T3407" s="14">
        <f t="shared" si="107"/>
        <v>42430.999305555553</v>
      </c>
    </row>
    <row r="3408" spans="1:20" ht="54" hidden="1" x14ac:dyDescent="0.6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>(Table1[[#This Row],[pledged]]/Table1[[#This Row],[goal]])*100</f>
        <v>100.31000000000002</v>
      </c>
      <c r="P3408" s="9">
        <f>Table1[[#This Row],[pledged]]/Table1[[#This Row],[backers_count]]</f>
        <v>110.23076923076923</v>
      </c>
      <c r="Q3408" s="4" t="str">
        <f>MID(Table1[[#This Row],[Category and Sub-Category]],SEARCH("/", N3408) +1, 20)</f>
        <v>plays</v>
      </c>
      <c r="R3408" s="4" t="str">
        <f t="shared" si="106"/>
        <v>theater</v>
      </c>
      <c r="S3408" s="14">
        <f>Table1[[#This Row],[Date Ended Conversion]]+Table1[[#This Row],[Date Ended Conversion]]</f>
        <v>83672.985555555555</v>
      </c>
      <c r="T3408" s="14">
        <f t="shared" si="107"/>
        <v>41836.492777777778</v>
      </c>
    </row>
    <row r="3409" spans="1:20" ht="72" hidden="1" x14ac:dyDescent="0.6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>(Table1[[#This Row],[pledged]]/Table1[[#This Row],[goal]])*100</f>
        <v>107.1</v>
      </c>
      <c r="P3409" s="9">
        <f>Table1[[#This Row],[pledged]]/Table1[[#This Row],[backers_count]]</f>
        <v>31.970149253731343</v>
      </c>
      <c r="Q3409" s="4" t="str">
        <f>MID(Table1[[#This Row],[Category and Sub-Category]],SEARCH("/", N3409) +1, 20)</f>
        <v>plays</v>
      </c>
      <c r="R3409" s="4" t="str">
        <f t="shared" si="106"/>
        <v>theater</v>
      </c>
      <c r="S3409" s="14">
        <f>Table1[[#This Row],[Date Ended Conversion]]+Table1[[#This Row],[Date Ended Conversion]]</f>
        <v>83652.844652777771</v>
      </c>
      <c r="T3409" s="14">
        <f t="shared" si="107"/>
        <v>41826.422326388885</v>
      </c>
    </row>
    <row r="3410" spans="1:20" ht="72" hidden="1" x14ac:dyDescent="0.6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>(Table1[[#This Row],[pledged]]/Table1[[#This Row],[goal]])*100</f>
        <v>211</v>
      </c>
      <c r="P3410" s="9">
        <f>Table1[[#This Row],[pledged]]/Table1[[#This Row],[backers_count]]</f>
        <v>58.611111111111114</v>
      </c>
      <c r="Q3410" s="4" t="str">
        <f>MID(Table1[[#This Row],[Category and Sub-Category]],SEARCH("/", N3410) +1, 20)</f>
        <v>plays</v>
      </c>
      <c r="R3410" s="4" t="str">
        <f t="shared" si="106"/>
        <v>theater</v>
      </c>
      <c r="S3410" s="14">
        <f>Table1[[#This Row],[Date Ended Conversion]]+Table1[[#This Row],[Date Ended Conversion]]</f>
        <v>83677.983888888892</v>
      </c>
      <c r="T3410" s="14">
        <f t="shared" si="107"/>
        <v>41838.991944444446</v>
      </c>
    </row>
    <row r="3411" spans="1:20" ht="54" hidden="1" x14ac:dyDescent="0.6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>(Table1[[#This Row],[pledged]]/Table1[[#This Row],[goal]])*100</f>
        <v>123.6</v>
      </c>
      <c r="P3411" s="9">
        <f>Table1[[#This Row],[pledged]]/Table1[[#This Row],[backers_count]]</f>
        <v>29.428571428571427</v>
      </c>
      <c r="Q3411" s="4" t="str">
        <f>MID(Table1[[#This Row],[Category and Sub-Category]],SEARCH("/", N3411) +1, 20)</f>
        <v>plays</v>
      </c>
      <c r="R3411" s="4" t="str">
        <f t="shared" si="106"/>
        <v>theater</v>
      </c>
      <c r="S3411" s="14">
        <f>Table1[[#This Row],[Date Ended Conversion]]+Table1[[#This Row],[Date Ended Conversion]]</f>
        <v>85165.747222222213</v>
      </c>
      <c r="T3411" s="14">
        <f t="shared" si="107"/>
        <v>42582.873611111107</v>
      </c>
    </row>
    <row r="3412" spans="1:20" ht="72" hidden="1" x14ac:dyDescent="0.6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>(Table1[[#This Row],[pledged]]/Table1[[#This Row],[goal]])*100</f>
        <v>108.5</v>
      </c>
      <c r="P3412" s="9">
        <f>Table1[[#This Row],[pledged]]/Table1[[#This Row],[backers_count]]</f>
        <v>81.375</v>
      </c>
      <c r="Q3412" s="4" t="str">
        <f>MID(Table1[[#This Row],[Category and Sub-Category]],SEARCH("/", N3412) +1, 20)</f>
        <v>plays</v>
      </c>
      <c r="R3412" s="4" t="str">
        <f t="shared" si="106"/>
        <v>theater</v>
      </c>
      <c r="S3412" s="14">
        <f>Table1[[#This Row],[Date Ended Conversion]]+Table1[[#This Row],[Date Ended Conversion]]</f>
        <v>85054.583333333343</v>
      </c>
      <c r="T3412" s="14">
        <f t="shared" si="107"/>
        <v>42527.291666666672</v>
      </c>
    </row>
    <row r="3413" spans="1:20" ht="72" hidden="1" x14ac:dyDescent="0.6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>(Table1[[#This Row],[pledged]]/Table1[[#This Row],[goal]])*100</f>
        <v>103.56666666666668</v>
      </c>
      <c r="P3413" s="9">
        <f>Table1[[#This Row],[pledged]]/Table1[[#This Row],[backers_count]]</f>
        <v>199.16666666666666</v>
      </c>
      <c r="Q3413" s="4" t="str">
        <f>MID(Table1[[#This Row],[Category and Sub-Category]],SEARCH("/", N3413) +1, 20)</f>
        <v>plays</v>
      </c>
      <c r="R3413" s="4" t="str">
        <f t="shared" si="106"/>
        <v>theater</v>
      </c>
      <c r="S3413" s="14">
        <f>Table1[[#This Row],[Date Ended Conversion]]+Table1[[#This Row],[Date Ended Conversion]]</f>
        <v>84570.045648148138</v>
      </c>
      <c r="T3413" s="14">
        <f t="shared" si="107"/>
        <v>42285.022824074069</v>
      </c>
    </row>
    <row r="3414" spans="1:20" ht="72" hidden="1" x14ac:dyDescent="0.6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>(Table1[[#This Row],[pledged]]/Table1[[#This Row],[goal]])*100</f>
        <v>100</v>
      </c>
      <c r="P3414" s="9">
        <f>Table1[[#This Row],[pledged]]/Table1[[#This Row],[backers_count]]</f>
        <v>115.38461538461539</v>
      </c>
      <c r="Q3414" s="4" t="str">
        <f>MID(Table1[[#This Row],[Category and Sub-Category]],SEARCH("/", N3414) +1, 20)</f>
        <v>plays</v>
      </c>
      <c r="R3414" s="4" t="str">
        <f t="shared" si="106"/>
        <v>theater</v>
      </c>
      <c r="S3414" s="14">
        <f>Table1[[#This Row],[Date Ended Conversion]]+Table1[[#This Row],[Date Ended Conversion]]</f>
        <v>83819.918101851858</v>
      </c>
      <c r="T3414" s="14">
        <f t="shared" si="107"/>
        <v>41909.959050925929</v>
      </c>
    </row>
    <row r="3415" spans="1:20" ht="72" hidden="1" x14ac:dyDescent="0.6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>(Table1[[#This Row],[pledged]]/Table1[[#This Row],[goal]])*100</f>
        <v>130</v>
      </c>
      <c r="P3415" s="9">
        <f>Table1[[#This Row],[pledged]]/Table1[[#This Row],[backers_count]]</f>
        <v>46.428571428571431</v>
      </c>
      <c r="Q3415" s="4" t="str">
        <f>MID(Table1[[#This Row],[Category and Sub-Category]],SEARCH("/", N3415) +1, 20)</f>
        <v>plays</v>
      </c>
      <c r="R3415" s="4" t="str">
        <f t="shared" si="106"/>
        <v>theater</v>
      </c>
      <c r="S3415" s="14">
        <f>Table1[[#This Row],[Date Ended Conversion]]+Table1[[#This Row],[Date Ended Conversion]]</f>
        <v>84126.415277777778</v>
      </c>
      <c r="T3415" s="14">
        <f t="shared" si="107"/>
        <v>42063.207638888889</v>
      </c>
    </row>
    <row r="3416" spans="1:20" ht="72" hidden="1" x14ac:dyDescent="0.6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>(Table1[[#This Row],[pledged]]/Table1[[#This Row],[goal]])*100</f>
        <v>103.49999999999999</v>
      </c>
      <c r="P3416" s="9">
        <f>Table1[[#This Row],[pledged]]/Table1[[#This Row],[backers_count]]</f>
        <v>70.568181818181813</v>
      </c>
      <c r="Q3416" s="4" t="str">
        <f>MID(Table1[[#This Row],[Category and Sub-Category]],SEARCH("/", N3416) +1, 20)</f>
        <v>plays</v>
      </c>
      <c r="R3416" s="4" t="str">
        <f t="shared" si="106"/>
        <v>theater</v>
      </c>
      <c r="S3416" s="14">
        <f>Table1[[#This Row],[Date Ended Conversion]]+Table1[[#This Row],[Date Ended Conversion]]</f>
        <v>85410.665277777778</v>
      </c>
      <c r="T3416" s="14">
        <f t="shared" si="107"/>
        <v>42705.332638888889</v>
      </c>
    </row>
    <row r="3417" spans="1:20" ht="54" hidden="1" x14ac:dyDescent="0.6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>(Table1[[#This Row],[pledged]]/Table1[[#This Row],[goal]])*100</f>
        <v>100</v>
      </c>
      <c r="P3417" s="9">
        <f>Table1[[#This Row],[pledged]]/Table1[[#This Row],[backers_count]]</f>
        <v>22.222222222222221</v>
      </c>
      <c r="Q3417" s="4" t="str">
        <f>MID(Table1[[#This Row],[Category and Sub-Category]],SEARCH("/", N3417) +1, 20)</f>
        <v>plays</v>
      </c>
      <c r="R3417" s="4" t="str">
        <f t="shared" si="106"/>
        <v>theater</v>
      </c>
      <c r="S3417" s="14">
        <f>Table1[[#This Row],[Date Ended Conversion]]+Table1[[#This Row],[Date Ended Conversion]]</f>
        <v>84955.958333333343</v>
      </c>
      <c r="T3417" s="14">
        <f t="shared" si="107"/>
        <v>42477.979166666672</v>
      </c>
    </row>
    <row r="3418" spans="1:20" ht="72" hidden="1" x14ac:dyDescent="0.6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>(Table1[[#This Row],[pledged]]/Table1[[#This Row],[goal]])*100</f>
        <v>119.6</v>
      </c>
      <c r="P3418" s="9">
        <f>Table1[[#This Row],[pledged]]/Table1[[#This Row],[backers_count]]</f>
        <v>159.46666666666667</v>
      </c>
      <c r="Q3418" s="4" t="str">
        <f>MID(Table1[[#This Row],[Category and Sub-Category]],SEARCH("/", N3418) +1, 20)</f>
        <v>plays</v>
      </c>
      <c r="R3418" s="4" t="str">
        <f t="shared" si="106"/>
        <v>theater</v>
      </c>
      <c r="S3418" s="14">
        <f>Table1[[#This Row],[Date Ended Conversion]]+Table1[[#This Row],[Date Ended Conversion]]</f>
        <v>84235.541666666657</v>
      </c>
      <c r="T3418" s="14">
        <f t="shared" si="107"/>
        <v>42117.770833333328</v>
      </c>
    </row>
    <row r="3419" spans="1:20" ht="72" hidden="1" x14ac:dyDescent="0.6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>(Table1[[#This Row],[pledged]]/Table1[[#This Row],[goal]])*100</f>
        <v>100.00058823529412</v>
      </c>
      <c r="P3419" s="9">
        <f>Table1[[#This Row],[pledged]]/Table1[[#This Row],[backers_count]]</f>
        <v>37.777999999999999</v>
      </c>
      <c r="Q3419" s="4" t="str">
        <f>MID(Table1[[#This Row],[Category and Sub-Category]],SEARCH("/", N3419) +1, 20)</f>
        <v>plays</v>
      </c>
      <c r="R3419" s="4" t="str">
        <f t="shared" si="106"/>
        <v>theater</v>
      </c>
      <c r="S3419" s="14">
        <f>Table1[[#This Row],[Date Ended Conversion]]+Table1[[#This Row],[Date Ended Conversion]]</f>
        <v>83876.059722222228</v>
      </c>
      <c r="T3419" s="14">
        <f t="shared" si="107"/>
        <v>41938.029861111114</v>
      </c>
    </row>
    <row r="3420" spans="1:20" ht="72" hidden="1" x14ac:dyDescent="0.6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>(Table1[[#This Row],[pledged]]/Table1[[#This Row],[goal]])*100</f>
        <v>100.875</v>
      </c>
      <c r="P3420" s="9">
        <f>Table1[[#This Row],[pledged]]/Table1[[#This Row],[backers_count]]</f>
        <v>72.053571428571431</v>
      </c>
      <c r="Q3420" s="4" t="str">
        <f>MID(Table1[[#This Row],[Category and Sub-Category]],SEARCH("/", N3420) +1, 20)</f>
        <v>plays</v>
      </c>
      <c r="R3420" s="4" t="str">
        <f t="shared" si="106"/>
        <v>theater</v>
      </c>
      <c r="S3420" s="14">
        <f>Table1[[#This Row],[Date Ended Conversion]]+Table1[[#This Row],[Date Ended Conversion]]</f>
        <v>83565.66914351852</v>
      </c>
      <c r="T3420" s="14">
        <f t="shared" si="107"/>
        <v>41782.83457175926</v>
      </c>
    </row>
    <row r="3421" spans="1:20" ht="90" hidden="1" x14ac:dyDescent="0.6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>(Table1[[#This Row],[pledged]]/Table1[[#This Row],[goal]])*100</f>
        <v>106.54545454545455</v>
      </c>
      <c r="P3421" s="9">
        <f>Table1[[#This Row],[pledged]]/Table1[[#This Row],[backers_count]]</f>
        <v>63.695652173913047</v>
      </c>
      <c r="Q3421" s="4" t="str">
        <f>MID(Table1[[#This Row],[Category and Sub-Category]],SEARCH("/", N3421) +1, 20)</f>
        <v>plays</v>
      </c>
      <c r="R3421" s="4" t="str">
        <f t="shared" si="106"/>
        <v>theater</v>
      </c>
      <c r="S3421" s="14">
        <f>Table1[[#This Row],[Date Ended Conversion]]+Table1[[#This Row],[Date Ended Conversion]]</f>
        <v>84933.791666666657</v>
      </c>
      <c r="T3421" s="14">
        <f t="shared" si="107"/>
        <v>42466.895833333328</v>
      </c>
    </row>
    <row r="3422" spans="1:20" ht="54" hidden="1" x14ac:dyDescent="0.6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>(Table1[[#This Row],[pledged]]/Table1[[#This Row],[goal]])*100</f>
        <v>138</v>
      </c>
      <c r="P3422" s="9">
        <f>Table1[[#This Row],[pledged]]/Table1[[#This Row],[backers_count]]</f>
        <v>28.411764705882351</v>
      </c>
      <c r="Q3422" s="4" t="str">
        <f>MID(Table1[[#This Row],[Category and Sub-Category]],SEARCH("/", N3422) +1, 20)</f>
        <v>plays</v>
      </c>
      <c r="R3422" s="4" t="str">
        <f t="shared" si="106"/>
        <v>theater</v>
      </c>
      <c r="S3422" s="14">
        <f>Table1[[#This Row],[Date Ended Conversion]]+Table1[[#This Row],[Date Ended Conversion]]</f>
        <v>84828</v>
      </c>
      <c r="T3422" s="14">
        <f t="shared" si="107"/>
        <v>42414</v>
      </c>
    </row>
    <row r="3423" spans="1:20" ht="72" hidden="1" x14ac:dyDescent="0.6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>(Table1[[#This Row],[pledged]]/Table1[[#This Row],[goal]])*100</f>
        <v>101.15</v>
      </c>
      <c r="P3423" s="9">
        <f>Table1[[#This Row],[pledged]]/Table1[[#This Row],[backers_count]]</f>
        <v>103.21428571428571</v>
      </c>
      <c r="Q3423" s="4" t="str">
        <f>MID(Table1[[#This Row],[Category and Sub-Category]],SEARCH("/", N3423) +1, 20)</f>
        <v>plays</v>
      </c>
      <c r="R3423" s="4" t="str">
        <f t="shared" si="106"/>
        <v>theater</v>
      </c>
      <c r="S3423" s="14">
        <f>Table1[[#This Row],[Date Ended Conversion]]+Table1[[#This Row],[Date Ended Conversion]]</f>
        <v>84135.582476851851</v>
      </c>
      <c r="T3423" s="14">
        <f t="shared" si="107"/>
        <v>42067.791238425925</v>
      </c>
    </row>
    <row r="3424" spans="1:20" ht="72" hidden="1" x14ac:dyDescent="0.6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>(Table1[[#This Row],[pledged]]/Table1[[#This Row],[goal]])*100</f>
        <v>109.1</v>
      </c>
      <c r="P3424" s="9">
        <f>Table1[[#This Row],[pledged]]/Table1[[#This Row],[backers_count]]</f>
        <v>71.152173913043484</v>
      </c>
      <c r="Q3424" s="4" t="str">
        <f>MID(Table1[[#This Row],[Category and Sub-Category]],SEARCH("/", N3424) +1, 20)</f>
        <v>plays</v>
      </c>
      <c r="R3424" s="4" t="str">
        <f t="shared" si="106"/>
        <v>theater</v>
      </c>
      <c r="S3424" s="14">
        <f>Table1[[#This Row],[Date Ended Conversion]]+Table1[[#This Row],[Date Ended Conversion]]</f>
        <v>84704</v>
      </c>
      <c r="T3424" s="14">
        <f t="shared" si="107"/>
        <v>42352</v>
      </c>
    </row>
    <row r="3425" spans="1:20" ht="54" hidden="1" x14ac:dyDescent="0.6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>(Table1[[#This Row],[pledged]]/Table1[[#This Row],[goal]])*100</f>
        <v>140</v>
      </c>
      <c r="P3425" s="9">
        <f>Table1[[#This Row],[pledged]]/Table1[[#This Row],[backers_count]]</f>
        <v>35</v>
      </c>
      <c r="Q3425" s="4" t="str">
        <f>MID(Table1[[#This Row],[Category and Sub-Category]],SEARCH("/", N3425) +1, 20)</f>
        <v>plays</v>
      </c>
      <c r="R3425" s="4" t="str">
        <f t="shared" si="106"/>
        <v>theater</v>
      </c>
      <c r="S3425" s="14">
        <f>Table1[[#This Row],[Date Ended Conversion]]+Table1[[#This Row],[Date Ended Conversion]]</f>
        <v>84237.822708333333</v>
      </c>
      <c r="T3425" s="14">
        <f t="shared" si="107"/>
        <v>42118.911354166667</v>
      </c>
    </row>
    <row r="3426" spans="1:20" ht="72" hidden="1" x14ac:dyDescent="0.6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>(Table1[[#This Row],[pledged]]/Table1[[#This Row],[goal]])*100</f>
        <v>103.58333333333334</v>
      </c>
      <c r="P3426" s="9">
        <f>Table1[[#This Row],[pledged]]/Table1[[#This Row],[backers_count]]</f>
        <v>81.776315789473685</v>
      </c>
      <c r="Q3426" s="4" t="str">
        <f>MID(Table1[[#This Row],[Category and Sub-Category]],SEARCH("/", N3426) +1, 20)</f>
        <v>plays</v>
      </c>
      <c r="R3426" s="4" t="str">
        <f t="shared" si="106"/>
        <v>theater</v>
      </c>
      <c r="S3426" s="14">
        <f>Table1[[#This Row],[Date Ended Conversion]]+Table1[[#This Row],[Date Ended Conversion]]</f>
        <v>84080.58194444445</v>
      </c>
      <c r="T3426" s="14">
        <f t="shared" si="107"/>
        <v>42040.290972222225</v>
      </c>
    </row>
    <row r="3427" spans="1:20" ht="72" hidden="1" x14ac:dyDescent="0.6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>(Table1[[#This Row],[pledged]]/Table1[[#This Row],[goal]])*100</f>
        <v>102.97033333333331</v>
      </c>
      <c r="P3427" s="9">
        <f>Table1[[#This Row],[pledged]]/Table1[[#This Row],[backers_count]]</f>
        <v>297.02980769230766</v>
      </c>
      <c r="Q3427" s="4" t="str">
        <f>MID(Table1[[#This Row],[Category and Sub-Category]],SEARCH("/", N3427) +1, 20)</f>
        <v>plays</v>
      </c>
      <c r="R3427" s="4" t="str">
        <f t="shared" si="106"/>
        <v>theater</v>
      </c>
      <c r="S3427" s="14">
        <f>Table1[[#This Row],[Date Ended Conversion]]+Table1[[#This Row],[Date Ended Conversion]]</f>
        <v>83833.234629629631</v>
      </c>
      <c r="T3427" s="14">
        <f t="shared" si="107"/>
        <v>41916.617314814815</v>
      </c>
    </row>
    <row r="3428" spans="1:20" ht="72" hidden="1" x14ac:dyDescent="0.6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>(Table1[[#This Row],[pledged]]/Table1[[#This Row],[goal]])*100</f>
        <v>108.13333333333333</v>
      </c>
      <c r="P3428" s="9">
        <f>Table1[[#This Row],[pledged]]/Table1[[#This Row],[backers_count]]</f>
        <v>46.609195402298852</v>
      </c>
      <c r="Q3428" s="4" t="str">
        <f>MID(Table1[[#This Row],[Category and Sub-Category]],SEARCH("/", N3428) +1, 20)</f>
        <v>plays</v>
      </c>
      <c r="R3428" s="4" t="str">
        <f t="shared" si="106"/>
        <v>theater</v>
      </c>
      <c r="S3428" s="14">
        <f>Table1[[#This Row],[Date Ended Conversion]]+Table1[[#This Row],[Date Ended Conversion]]</f>
        <v>83806.166666666672</v>
      </c>
      <c r="T3428" s="14">
        <f t="shared" si="107"/>
        <v>41903.083333333336</v>
      </c>
    </row>
    <row r="3429" spans="1:20" ht="72" hidden="1" x14ac:dyDescent="0.6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>(Table1[[#This Row],[pledged]]/Table1[[#This Row],[goal]])*100</f>
        <v>100</v>
      </c>
      <c r="P3429" s="9">
        <f>Table1[[#This Row],[pledged]]/Table1[[#This Row],[backers_count]]</f>
        <v>51.724137931034484</v>
      </c>
      <c r="Q3429" s="4" t="str">
        <f>MID(Table1[[#This Row],[Category and Sub-Category]],SEARCH("/", N3429) +1, 20)</f>
        <v>plays</v>
      </c>
      <c r="R3429" s="4" t="str">
        <f t="shared" si="106"/>
        <v>theater</v>
      </c>
      <c r="S3429" s="14">
        <f>Table1[[#This Row],[Date Ended Conversion]]+Table1[[#This Row],[Date Ended Conversion]]</f>
        <v>83645.290555555548</v>
      </c>
      <c r="T3429" s="14">
        <f t="shared" si="107"/>
        <v>41822.645277777774</v>
      </c>
    </row>
    <row r="3430" spans="1:20" ht="72" hidden="1" x14ac:dyDescent="0.6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>(Table1[[#This Row],[pledged]]/Table1[[#This Row],[goal]])*100</f>
        <v>102.75000000000001</v>
      </c>
      <c r="P3430" s="9">
        <f>Table1[[#This Row],[pledged]]/Table1[[#This Row],[backers_count]]</f>
        <v>40.294117647058826</v>
      </c>
      <c r="Q3430" s="4" t="str">
        <f>MID(Table1[[#This Row],[Category and Sub-Category]],SEARCH("/", N3430) +1, 20)</f>
        <v>plays</v>
      </c>
      <c r="R3430" s="4" t="str">
        <f t="shared" si="106"/>
        <v>theater</v>
      </c>
      <c r="S3430" s="14">
        <f>Table1[[#This Row],[Date Ended Conversion]]+Table1[[#This Row],[Date Ended Conversion]]</f>
        <v>84127.416666666657</v>
      </c>
      <c r="T3430" s="14">
        <f t="shared" si="107"/>
        <v>42063.708333333328</v>
      </c>
    </row>
    <row r="3431" spans="1:20" ht="72" hidden="1" x14ac:dyDescent="0.6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>(Table1[[#This Row],[pledged]]/Table1[[#This Row],[goal]])*100</f>
        <v>130</v>
      </c>
      <c r="P3431" s="9">
        <f>Table1[[#This Row],[pledged]]/Table1[[#This Row],[backers_count]]</f>
        <v>16.25</v>
      </c>
      <c r="Q3431" s="4" t="str">
        <f>MID(Table1[[#This Row],[Category and Sub-Category]],SEARCH("/", N3431) +1, 20)</f>
        <v>plays</v>
      </c>
      <c r="R3431" s="4" t="str">
        <f t="shared" si="106"/>
        <v>theater</v>
      </c>
      <c r="S3431" s="14">
        <f>Table1[[#This Row],[Date Ended Conversion]]+Table1[[#This Row],[Date Ended Conversion]]</f>
        <v>85352.043078703704</v>
      </c>
      <c r="T3431" s="14">
        <f t="shared" si="107"/>
        <v>42676.021539351852</v>
      </c>
    </row>
    <row r="3432" spans="1:20" ht="72" hidden="1" x14ac:dyDescent="0.6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>(Table1[[#This Row],[pledged]]/Table1[[#This Row],[goal]])*100</f>
        <v>108.54949999999999</v>
      </c>
      <c r="P3432" s="9">
        <f>Table1[[#This Row],[pledged]]/Table1[[#This Row],[backers_count]]</f>
        <v>30.152638888888887</v>
      </c>
      <c r="Q3432" s="4" t="str">
        <f>MID(Table1[[#This Row],[Category and Sub-Category]],SEARCH("/", N3432) +1, 20)</f>
        <v>plays</v>
      </c>
      <c r="R3432" s="4" t="str">
        <f t="shared" si="106"/>
        <v>theater</v>
      </c>
      <c r="S3432" s="14">
        <f>Table1[[#This Row],[Date Ended Conversion]]+Table1[[#This Row],[Date Ended Conversion]]</f>
        <v>83701.891226851847</v>
      </c>
      <c r="T3432" s="14">
        <f t="shared" si="107"/>
        <v>41850.945613425924</v>
      </c>
    </row>
    <row r="3433" spans="1:20" ht="72" hidden="1" x14ac:dyDescent="0.6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>(Table1[[#This Row],[pledged]]/Table1[[#This Row],[goal]])*100</f>
        <v>100</v>
      </c>
      <c r="P3433" s="9">
        <f>Table1[[#This Row],[pledged]]/Table1[[#This Row],[backers_count]]</f>
        <v>95.238095238095241</v>
      </c>
      <c r="Q3433" s="4" t="str">
        <f>MID(Table1[[#This Row],[Category and Sub-Category]],SEARCH("/", N3433) +1, 20)</f>
        <v>plays</v>
      </c>
      <c r="R3433" s="4" t="str">
        <f t="shared" si="106"/>
        <v>theater</v>
      </c>
      <c r="S3433" s="14">
        <f>Table1[[#This Row],[Date Ended Conversion]]+Table1[[#This Row],[Date Ended Conversion]]</f>
        <v>83739.461875000008</v>
      </c>
      <c r="T3433" s="14">
        <f t="shared" si="107"/>
        <v>41869.730937500004</v>
      </c>
    </row>
    <row r="3434" spans="1:20" ht="72" hidden="1" x14ac:dyDescent="0.6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>(Table1[[#This Row],[pledged]]/Table1[[#This Row],[goal]])*100</f>
        <v>109.65</v>
      </c>
      <c r="P3434" s="9">
        <f>Table1[[#This Row],[pledged]]/Table1[[#This Row],[backers_count]]</f>
        <v>52.214285714285715</v>
      </c>
      <c r="Q3434" s="4" t="str">
        <f>MID(Table1[[#This Row],[Category and Sub-Category]],SEARCH("/", N3434) +1, 20)</f>
        <v>plays</v>
      </c>
      <c r="R3434" s="4" t="str">
        <f t="shared" si="106"/>
        <v>theater</v>
      </c>
      <c r="S3434" s="14">
        <f>Table1[[#This Row],[Date Ended Conversion]]+Table1[[#This Row],[Date Ended Conversion]]</f>
        <v>84811.833333333343</v>
      </c>
      <c r="T3434" s="14">
        <f t="shared" si="107"/>
        <v>42405.916666666672</v>
      </c>
    </row>
    <row r="3435" spans="1:20" ht="54" hidden="1" x14ac:dyDescent="0.6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>(Table1[[#This Row],[pledged]]/Table1[[#This Row],[goal]])*100</f>
        <v>100.26315789473684</v>
      </c>
      <c r="P3435" s="9">
        <f>Table1[[#This Row],[pledged]]/Table1[[#This Row],[backers_count]]</f>
        <v>134.1549295774648</v>
      </c>
      <c r="Q3435" s="4" t="str">
        <f>MID(Table1[[#This Row],[Category and Sub-Category]],SEARCH("/", N3435) +1, 20)</f>
        <v>plays</v>
      </c>
      <c r="R3435" s="4" t="str">
        <f t="shared" si="106"/>
        <v>theater</v>
      </c>
      <c r="S3435" s="14">
        <f>Table1[[#This Row],[Date Ended Conversion]]+Table1[[#This Row],[Date Ended Conversion]]</f>
        <v>83614.25</v>
      </c>
      <c r="T3435" s="14">
        <f t="shared" si="107"/>
        <v>41807.125</v>
      </c>
    </row>
    <row r="3436" spans="1:20" ht="72" hidden="1" x14ac:dyDescent="0.6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>(Table1[[#This Row],[pledged]]/Table1[[#This Row],[goal]])*100</f>
        <v>105.55000000000001</v>
      </c>
      <c r="P3436" s="9">
        <f>Table1[[#This Row],[pledged]]/Table1[[#This Row],[backers_count]]</f>
        <v>62.827380952380949</v>
      </c>
      <c r="Q3436" s="4" t="str">
        <f>MID(Table1[[#This Row],[Category and Sub-Category]],SEARCH("/", N3436) +1, 20)</f>
        <v>plays</v>
      </c>
      <c r="R3436" s="4" t="str">
        <f t="shared" si="106"/>
        <v>theater</v>
      </c>
      <c r="S3436" s="14">
        <f>Table1[[#This Row],[Date Ended Conversion]]+Table1[[#This Row],[Date Ended Conversion]]</f>
        <v>83660.760856481487</v>
      </c>
      <c r="T3436" s="14">
        <f t="shared" si="107"/>
        <v>41830.380428240744</v>
      </c>
    </row>
    <row r="3437" spans="1:20" ht="72" hidden="1" x14ac:dyDescent="0.6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>(Table1[[#This Row],[pledged]]/Table1[[#This Row],[goal]])*100</f>
        <v>112.00000000000001</v>
      </c>
      <c r="P3437" s="9">
        <f>Table1[[#This Row],[pledged]]/Table1[[#This Row],[backers_count]]</f>
        <v>58.94736842105263</v>
      </c>
      <c r="Q3437" s="4" t="str">
        <f>MID(Table1[[#This Row],[Category and Sub-Category]],SEARCH("/", N3437) +1, 20)</f>
        <v>plays</v>
      </c>
      <c r="R3437" s="4" t="str">
        <f t="shared" si="106"/>
        <v>theater</v>
      </c>
      <c r="S3437" s="14">
        <f>Table1[[#This Row],[Date Ended Conversion]]+Table1[[#This Row],[Date Ended Conversion]]</f>
        <v>85178.25</v>
      </c>
      <c r="T3437" s="14">
        <f t="shared" si="107"/>
        <v>42589.125</v>
      </c>
    </row>
    <row r="3438" spans="1:20" ht="72" hidden="1" x14ac:dyDescent="0.6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>(Table1[[#This Row],[pledged]]/Table1[[#This Row],[goal]])*100</f>
        <v>105.89999999999999</v>
      </c>
      <c r="P3438" s="9">
        <f>Table1[[#This Row],[pledged]]/Table1[[#This Row],[backers_count]]</f>
        <v>143.1081081081081</v>
      </c>
      <c r="Q3438" s="4" t="str">
        <f>MID(Table1[[#This Row],[Category and Sub-Category]],SEARCH("/", N3438) +1, 20)</f>
        <v>plays</v>
      </c>
      <c r="R3438" s="4" t="str">
        <f t="shared" si="106"/>
        <v>theater</v>
      </c>
      <c r="S3438" s="14">
        <f>Table1[[#This Row],[Date Ended Conversion]]+Table1[[#This Row],[Date Ended Conversion]]</f>
        <v>83745.372222222228</v>
      </c>
      <c r="T3438" s="14">
        <f t="shared" si="107"/>
        <v>41872.686111111114</v>
      </c>
    </row>
    <row r="3439" spans="1:20" ht="72" hidden="1" x14ac:dyDescent="0.6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>(Table1[[#This Row],[pledged]]/Table1[[#This Row],[goal]])*100</f>
        <v>101</v>
      </c>
      <c r="P3439" s="9">
        <f>Table1[[#This Row],[pledged]]/Table1[[#This Row],[backers_count]]</f>
        <v>84.166666666666671</v>
      </c>
      <c r="Q3439" s="4" t="str">
        <f>MID(Table1[[#This Row],[Category and Sub-Category]],SEARCH("/", N3439) +1, 20)</f>
        <v>plays</v>
      </c>
      <c r="R3439" s="4" t="str">
        <f t="shared" si="106"/>
        <v>theater</v>
      </c>
      <c r="S3439" s="14">
        <f>Table1[[#This Row],[Date Ended Conversion]]+Table1[[#This Row],[Date Ended Conversion]]</f>
        <v>84471.421759259261</v>
      </c>
      <c r="T3439" s="14">
        <f t="shared" si="107"/>
        <v>42235.710879629631</v>
      </c>
    </row>
    <row r="3440" spans="1:20" ht="72" hidden="1" x14ac:dyDescent="0.6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>(Table1[[#This Row],[pledged]]/Table1[[#This Row],[goal]])*100</f>
        <v>104.2</v>
      </c>
      <c r="P3440" s="9">
        <f>Table1[[#This Row],[pledged]]/Table1[[#This Row],[backers_count]]</f>
        <v>186.07142857142858</v>
      </c>
      <c r="Q3440" s="4" t="str">
        <f>MID(Table1[[#This Row],[Category and Sub-Category]],SEARCH("/", N3440) +1, 20)</f>
        <v>plays</v>
      </c>
      <c r="R3440" s="4" t="str">
        <f t="shared" si="106"/>
        <v>theater</v>
      </c>
      <c r="S3440" s="14">
        <f>Table1[[#This Row],[Date Ended Conversion]]+Table1[[#This Row],[Date Ended Conversion]]</f>
        <v>84253.75</v>
      </c>
      <c r="T3440" s="14">
        <f t="shared" si="107"/>
        <v>42126.875</v>
      </c>
    </row>
    <row r="3441" spans="1:20" ht="54" hidden="1" x14ac:dyDescent="0.6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>(Table1[[#This Row],[pledged]]/Table1[[#This Row],[goal]])*100</f>
        <v>134.67833333333334</v>
      </c>
      <c r="P3441" s="9">
        <f>Table1[[#This Row],[pledged]]/Table1[[#This Row],[backers_count]]</f>
        <v>89.785555555555561</v>
      </c>
      <c r="Q3441" s="4" t="str">
        <f>MID(Table1[[#This Row],[Category and Sub-Category]],SEARCH("/", N3441) +1, 20)</f>
        <v>plays</v>
      </c>
      <c r="R3441" s="4" t="str">
        <f t="shared" si="106"/>
        <v>theater</v>
      </c>
      <c r="S3441" s="14">
        <f>Table1[[#This Row],[Date Ended Conversion]]+Table1[[#This Row],[Date Ended Conversion]]</f>
        <v>84776.415277777778</v>
      </c>
      <c r="T3441" s="14">
        <f t="shared" si="107"/>
        <v>42388.207638888889</v>
      </c>
    </row>
    <row r="3442" spans="1:20" ht="72" hidden="1" x14ac:dyDescent="0.6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>(Table1[[#This Row],[pledged]]/Table1[[#This Row],[goal]])*100</f>
        <v>105.2184</v>
      </c>
      <c r="P3442" s="9">
        <f>Table1[[#This Row],[pledged]]/Table1[[#This Row],[backers_count]]</f>
        <v>64.157560975609755</v>
      </c>
      <c r="Q3442" s="4" t="str">
        <f>MID(Table1[[#This Row],[Category and Sub-Category]],SEARCH("/", N3442) +1, 20)</f>
        <v>plays</v>
      </c>
      <c r="R3442" s="4" t="str">
        <f t="shared" si="106"/>
        <v>theater</v>
      </c>
      <c r="S3442" s="14">
        <f>Table1[[#This Row],[Date Ended Conversion]]+Table1[[#This Row],[Date Ended Conversion]]</f>
        <v>83663.354166666672</v>
      </c>
      <c r="T3442" s="14">
        <f t="shared" si="107"/>
        <v>41831.677083333336</v>
      </c>
    </row>
    <row r="3443" spans="1:20" ht="72" hidden="1" x14ac:dyDescent="0.6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>(Table1[[#This Row],[pledged]]/Table1[[#This Row],[goal]])*100</f>
        <v>102.60000000000001</v>
      </c>
      <c r="P3443" s="9">
        <f>Table1[[#This Row],[pledged]]/Table1[[#This Row],[backers_count]]</f>
        <v>59.651162790697676</v>
      </c>
      <c r="Q3443" s="4" t="str">
        <f>MID(Table1[[#This Row],[Category and Sub-Category]],SEARCH("/", N3443) +1, 20)</f>
        <v>plays</v>
      </c>
      <c r="R3443" s="4" t="str">
        <f t="shared" si="106"/>
        <v>theater</v>
      </c>
      <c r="S3443" s="14">
        <f>Table1[[#This Row],[Date Ended Conversion]]+Table1[[#This Row],[Date Ended Conversion]]</f>
        <v>84643.690277777787</v>
      </c>
      <c r="T3443" s="14">
        <f t="shared" si="107"/>
        <v>42321.845138888893</v>
      </c>
    </row>
    <row r="3444" spans="1:20" ht="72" hidden="1" x14ac:dyDescent="0.6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>(Table1[[#This Row],[pledged]]/Table1[[#This Row],[goal]])*100</f>
        <v>100</v>
      </c>
      <c r="P3444" s="9">
        <f>Table1[[#This Row],[pledged]]/Table1[[#This Row],[backers_count]]</f>
        <v>31.25</v>
      </c>
      <c r="Q3444" s="4" t="str">
        <f>MID(Table1[[#This Row],[Category and Sub-Category]],SEARCH("/", N3444) +1, 20)</f>
        <v>plays</v>
      </c>
      <c r="R3444" s="4" t="str">
        <f t="shared" si="106"/>
        <v>theater</v>
      </c>
      <c r="S3444" s="14">
        <f>Table1[[#This Row],[Date Ended Conversion]]+Table1[[#This Row],[Date Ended Conversion]]</f>
        <v>84309.682222222211</v>
      </c>
      <c r="T3444" s="14">
        <f t="shared" si="107"/>
        <v>42154.841111111105</v>
      </c>
    </row>
    <row r="3445" spans="1:20" ht="72" hidden="1" x14ac:dyDescent="0.6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>(Table1[[#This Row],[pledged]]/Table1[[#This Row],[goal]])*100</f>
        <v>185.5</v>
      </c>
      <c r="P3445" s="9">
        <f>Table1[[#This Row],[pledged]]/Table1[[#This Row],[backers_count]]</f>
        <v>41.222222222222221</v>
      </c>
      <c r="Q3445" s="4" t="str">
        <f>MID(Table1[[#This Row],[Category and Sub-Category]],SEARCH("/", N3445) +1, 20)</f>
        <v>plays</v>
      </c>
      <c r="R3445" s="4" t="str">
        <f t="shared" si="106"/>
        <v>theater</v>
      </c>
      <c r="S3445" s="14">
        <f>Table1[[#This Row],[Date Ended Conversion]]+Table1[[#This Row],[Date Ended Conversion]]</f>
        <v>83783.049675925926</v>
      </c>
      <c r="T3445" s="14">
        <f t="shared" si="107"/>
        <v>41891.524837962963</v>
      </c>
    </row>
    <row r="3446" spans="1:20" ht="72" hidden="1" x14ac:dyDescent="0.6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>(Table1[[#This Row],[pledged]]/Table1[[#This Row],[goal]])*100</f>
        <v>289</v>
      </c>
      <c r="P3446" s="9">
        <f>Table1[[#This Row],[pledged]]/Table1[[#This Row],[backers_count]]</f>
        <v>43.35</v>
      </c>
      <c r="Q3446" s="4" t="str">
        <f>MID(Table1[[#This Row],[Category and Sub-Category]],SEARCH("/", N3446) +1, 20)</f>
        <v>plays</v>
      </c>
      <c r="R3446" s="4" t="str">
        <f t="shared" si="106"/>
        <v>theater</v>
      </c>
      <c r="S3446" s="14">
        <f>Table1[[#This Row],[Date Ended Conversion]]+Table1[[#This Row],[Date Ended Conversion]]</f>
        <v>85059.165277777778</v>
      </c>
      <c r="T3446" s="14">
        <f t="shared" si="107"/>
        <v>42529.582638888889</v>
      </c>
    </row>
    <row r="3447" spans="1:20" ht="54" hidden="1" x14ac:dyDescent="0.6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>(Table1[[#This Row],[pledged]]/Table1[[#This Row],[goal]])*100</f>
        <v>100</v>
      </c>
      <c r="P3447" s="9">
        <f>Table1[[#This Row],[pledged]]/Table1[[#This Row],[backers_count]]</f>
        <v>64.516129032258064</v>
      </c>
      <c r="Q3447" s="4" t="str">
        <f>MID(Table1[[#This Row],[Category and Sub-Category]],SEARCH("/", N3447) +1, 20)</f>
        <v>plays</v>
      </c>
      <c r="R3447" s="4" t="str">
        <f t="shared" si="106"/>
        <v>theater</v>
      </c>
      <c r="S3447" s="14">
        <f>Table1[[#This Row],[Date Ended Conversion]]+Table1[[#This Row],[Date Ended Conversion]]</f>
        <v>84601.061018518521</v>
      </c>
      <c r="T3447" s="14">
        <f t="shared" si="107"/>
        <v>42300.530509259261</v>
      </c>
    </row>
    <row r="3448" spans="1:20" ht="72" hidden="1" x14ac:dyDescent="0.6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>(Table1[[#This Row],[pledged]]/Table1[[#This Row],[goal]])*100</f>
        <v>108.2</v>
      </c>
      <c r="P3448" s="9">
        <f>Table1[[#This Row],[pledged]]/Table1[[#This Row],[backers_count]]</f>
        <v>43.28</v>
      </c>
      <c r="Q3448" s="4" t="str">
        <f>MID(Table1[[#This Row],[Category and Sub-Category]],SEARCH("/", N3448) +1, 20)</f>
        <v>plays</v>
      </c>
      <c r="R3448" s="4" t="str">
        <f t="shared" si="106"/>
        <v>theater</v>
      </c>
      <c r="S3448" s="14">
        <f>Table1[[#This Row],[Date Ended Conversion]]+Table1[[#This Row],[Date Ended Conversion]]</f>
        <v>84081.027777777781</v>
      </c>
      <c r="T3448" s="14">
        <f t="shared" si="107"/>
        <v>42040.513888888891</v>
      </c>
    </row>
    <row r="3449" spans="1:20" ht="54" hidden="1" x14ac:dyDescent="0.6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>(Table1[[#This Row],[pledged]]/Table1[[#This Row],[goal]])*100</f>
        <v>107.80000000000001</v>
      </c>
      <c r="P3449" s="9">
        <f>Table1[[#This Row],[pledged]]/Table1[[#This Row],[backers_count]]</f>
        <v>77</v>
      </c>
      <c r="Q3449" s="4" t="str">
        <f>MID(Table1[[#This Row],[Category and Sub-Category]],SEARCH("/", N3449) +1, 20)</f>
        <v>plays</v>
      </c>
      <c r="R3449" s="4" t="str">
        <f t="shared" si="106"/>
        <v>theater</v>
      </c>
      <c r="S3449" s="14">
        <f>Table1[[#This Row],[Date Ended Conversion]]+Table1[[#This Row],[Date Ended Conversion]]</f>
        <v>84895.694722222222</v>
      </c>
      <c r="T3449" s="14">
        <f t="shared" si="107"/>
        <v>42447.847361111111</v>
      </c>
    </row>
    <row r="3450" spans="1:20" ht="72" hidden="1" x14ac:dyDescent="0.6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>(Table1[[#This Row],[pledged]]/Table1[[#This Row],[goal]])*100</f>
        <v>109.76190476190477</v>
      </c>
      <c r="P3450" s="9">
        <f>Table1[[#This Row],[pledged]]/Table1[[#This Row],[backers_count]]</f>
        <v>51.222222222222221</v>
      </c>
      <c r="Q3450" s="4" t="str">
        <f>MID(Table1[[#This Row],[Category and Sub-Category]],SEARCH("/", N3450) +1, 20)</f>
        <v>plays</v>
      </c>
      <c r="R3450" s="4" t="str">
        <f t="shared" si="106"/>
        <v>theater</v>
      </c>
      <c r="S3450" s="14">
        <f>Table1[[#This Row],[Date Ended Conversion]]+Table1[[#This Row],[Date Ended Conversion]]</f>
        <v>83980.238171296296</v>
      </c>
      <c r="T3450" s="14">
        <f t="shared" si="107"/>
        <v>41990.119085648148</v>
      </c>
    </row>
    <row r="3451" spans="1:20" ht="54" hidden="1" x14ac:dyDescent="0.6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>(Table1[[#This Row],[pledged]]/Table1[[#This Row],[goal]])*100</f>
        <v>170.625</v>
      </c>
      <c r="P3451" s="9">
        <f>Table1[[#This Row],[pledged]]/Table1[[#This Row],[backers_count]]</f>
        <v>68.25</v>
      </c>
      <c r="Q3451" s="4" t="str">
        <f>MID(Table1[[#This Row],[Category and Sub-Category]],SEARCH("/", N3451) +1, 20)</f>
        <v>plays</v>
      </c>
      <c r="R3451" s="4" t="str">
        <f t="shared" si="106"/>
        <v>theater</v>
      </c>
      <c r="S3451" s="14">
        <f>Table1[[#This Row],[Date Ended Conversion]]+Table1[[#This Row],[Date Ended Conversion]]</f>
        <v>85120.333333333343</v>
      </c>
      <c r="T3451" s="14">
        <f t="shared" si="107"/>
        <v>42560.166666666672</v>
      </c>
    </row>
    <row r="3452" spans="1:20" ht="72" hidden="1" x14ac:dyDescent="0.6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>(Table1[[#This Row],[pledged]]/Table1[[#This Row],[goal]])*100</f>
        <v>152</v>
      </c>
      <c r="P3452" s="9">
        <f>Table1[[#This Row],[pledged]]/Table1[[#This Row],[backers_count]]</f>
        <v>19.487179487179485</v>
      </c>
      <c r="Q3452" s="4" t="str">
        <f>MID(Table1[[#This Row],[Category and Sub-Category]],SEARCH("/", N3452) +1, 20)</f>
        <v>plays</v>
      </c>
      <c r="R3452" s="4" t="str">
        <f t="shared" si="106"/>
        <v>theater</v>
      </c>
      <c r="S3452" s="14">
        <f>Table1[[#This Row],[Date Ended Conversion]]+Table1[[#This Row],[Date Ended Conversion]]</f>
        <v>84193.325717592583</v>
      </c>
      <c r="T3452" s="14">
        <f t="shared" si="107"/>
        <v>42096.662858796291</v>
      </c>
    </row>
    <row r="3453" spans="1:20" ht="72" hidden="1" x14ac:dyDescent="0.6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>(Table1[[#This Row],[pledged]]/Table1[[#This Row],[goal]])*100</f>
        <v>101.23076923076924</v>
      </c>
      <c r="P3453" s="9">
        <f>Table1[[#This Row],[pledged]]/Table1[[#This Row],[backers_count]]</f>
        <v>41.125</v>
      </c>
      <c r="Q3453" s="4" t="str">
        <f>MID(Table1[[#This Row],[Category and Sub-Category]],SEARCH("/", N3453) +1, 20)</f>
        <v>plays</v>
      </c>
      <c r="R3453" s="4" t="str">
        <f t="shared" si="106"/>
        <v>theater</v>
      </c>
      <c r="S3453" s="14">
        <f>Table1[[#This Row],[Date Ended Conversion]]+Table1[[#This Row],[Date Ended Conversion]]</f>
        <v>84231.447384259256</v>
      </c>
      <c r="T3453" s="14">
        <f t="shared" si="107"/>
        <v>42115.723692129628</v>
      </c>
    </row>
    <row r="3454" spans="1:20" ht="72" hidden="1" x14ac:dyDescent="0.6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>(Table1[[#This Row],[pledged]]/Table1[[#This Row],[goal]])*100</f>
        <v>153.19999999999999</v>
      </c>
      <c r="P3454" s="9">
        <f>Table1[[#This Row],[pledged]]/Table1[[#This Row],[backers_count]]</f>
        <v>41.405405405405403</v>
      </c>
      <c r="Q3454" s="4" t="str">
        <f>MID(Table1[[#This Row],[Category and Sub-Category]],SEARCH("/", N3454) +1, 20)</f>
        <v>plays</v>
      </c>
      <c r="R3454" s="4" t="str">
        <f t="shared" si="106"/>
        <v>theater</v>
      </c>
      <c r="S3454" s="14">
        <f>Table1[[#This Row],[Date Ended Conversion]]+Table1[[#This Row],[Date Ended Conversion]]</f>
        <v>83686.33194444445</v>
      </c>
      <c r="T3454" s="14">
        <f t="shared" si="107"/>
        <v>41843.165972222225</v>
      </c>
    </row>
    <row r="3455" spans="1:20" ht="72" hidden="1" x14ac:dyDescent="0.6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>(Table1[[#This Row],[pledged]]/Table1[[#This Row],[goal]])*100</f>
        <v>128.33333333333334</v>
      </c>
      <c r="P3455" s="9">
        <f>Table1[[#This Row],[pledged]]/Table1[[#This Row],[backers_count]]</f>
        <v>27.5</v>
      </c>
      <c r="Q3455" s="4" t="str">
        <f>MID(Table1[[#This Row],[Category and Sub-Category]],SEARCH("/", N3455) +1, 20)</f>
        <v>plays</v>
      </c>
      <c r="R3455" s="4" t="str">
        <f t="shared" si="106"/>
        <v>theater</v>
      </c>
      <c r="S3455" s="14">
        <f>Table1[[#This Row],[Date Ended Conversion]]+Table1[[#This Row],[Date Ended Conversion]]</f>
        <v>85191.957314814819</v>
      </c>
      <c r="T3455" s="14">
        <f t="shared" si="107"/>
        <v>42595.97865740741</v>
      </c>
    </row>
    <row r="3456" spans="1:20" ht="72" hidden="1" x14ac:dyDescent="0.6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>(Table1[[#This Row],[pledged]]/Table1[[#This Row],[goal]])*100</f>
        <v>100.71428571428571</v>
      </c>
      <c r="P3456" s="9">
        <f>Table1[[#This Row],[pledged]]/Table1[[#This Row],[backers_count]]</f>
        <v>33.571428571428569</v>
      </c>
      <c r="Q3456" s="4" t="str">
        <f>MID(Table1[[#This Row],[Category and Sub-Category]],SEARCH("/", N3456) +1, 20)</f>
        <v>plays</v>
      </c>
      <c r="R3456" s="4" t="str">
        <f t="shared" si="106"/>
        <v>theater</v>
      </c>
      <c r="S3456" s="14">
        <f>Table1[[#This Row],[Date Ended Conversion]]+Table1[[#This Row],[Date Ended Conversion]]</f>
        <v>83703.397199074068</v>
      </c>
      <c r="T3456" s="14">
        <f t="shared" si="107"/>
        <v>41851.698599537034</v>
      </c>
    </row>
    <row r="3457" spans="1:20" ht="72" hidden="1" x14ac:dyDescent="0.6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>(Table1[[#This Row],[pledged]]/Table1[[#This Row],[goal]])*100</f>
        <v>100.64999999999999</v>
      </c>
      <c r="P3457" s="9">
        <f>Table1[[#This Row],[pledged]]/Table1[[#This Row],[backers_count]]</f>
        <v>145.86956521739131</v>
      </c>
      <c r="Q3457" s="4" t="str">
        <f>MID(Table1[[#This Row],[Category and Sub-Category]],SEARCH("/", N3457) +1, 20)</f>
        <v>plays</v>
      </c>
      <c r="R3457" s="4" t="str">
        <f t="shared" si="106"/>
        <v>theater</v>
      </c>
      <c r="S3457" s="14">
        <f>Table1[[#This Row],[Date Ended Conversion]]+Table1[[#This Row],[Date Ended Conversion]]</f>
        <v>85313.500625000001</v>
      </c>
      <c r="T3457" s="14">
        <f t="shared" si="107"/>
        <v>42656.7503125</v>
      </c>
    </row>
    <row r="3458" spans="1:20" ht="72" hidden="1" x14ac:dyDescent="0.6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>(Table1[[#This Row],[pledged]]/Table1[[#This Row],[goal]])*100</f>
        <v>191.3</v>
      </c>
      <c r="P3458" s="9">
        <f>Table1[[#This Row],[pledged]]/Table1[[#This Row],[backers_count]]</f>
        <v>358.6875</v>
      </c>
      <c r="Q3458" s="4" t="str">
        <f>MID(Table1[[#This Row],[Category and Sub-Category]],SEARCH("/", N3458) +1, 20)</f>
        <v>plays</v>
      </c>
      <c r="R3458" s="4" t="str">
        <f t="shared" ref="R3458:R3521" si="108">LEFT(N3458,FIND("/",N3458,1)-1)</f>
        <v>theater</v>
      </c>
      <c r="S3458" s="14">
        <f>Table1[[#This Row],[Date Ended Conversion]]+Table1[[#This Row],[Date Ended Conversion]]</f>
        <v>83704.58194444445</v>
      </c>
      <c r="T3458" s="14">
        <f t="shared" ref="T3458:T3521" si="109">(((I3458/60)/60)/24)+DATE(1970,1,1)</f>
        <v>41852.290972222225</v>
      </c>
    </row>
    <row r="3459" spans="1:20" ht="36" hidden="1" x14ac:dyDescent="0.6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>(Table1[[#This Row],[pledged]]/Table1[[#This Row],[goal]])*100</f>
        <v>140.19999999999999</v>
      </c>
      <c r="P3459" s="9">
        <f>Table1[[#This Row],[pledged]]/Table1[[#This Row],[backers_count]]</f>
        <v>50.981818181818184</v>
      </c>
      <c r="Q3459" s="4" t="str">
        <f>MID(Table1[[#This Row],[Category and Sub-Category]],SEARCH("/", N3459) +1, 20)</f>
        <v>plays</v>
      </c>
      <c r="R3459" s="4" t="str">
        <f t="shared" si="108"/>
        <v>theater</v>
      </c>
      <c r="S3459" s="14">
        <f>Table1[[#This Row],[Date Ended Conversion]]+Table1[[#This Row],[Date Ended Conversion]]</f>
        <v>84094.498611111107</v>
      </c>
      <c r="T3459" s="14">
        <f t="shared" si="109"/>
        <v>42047.249305555553</v>
      </c>
    </row>
    <row r="3460" spans="1:20" ht="72" hidden="1" x14ac:dyDescent="0.6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>(Table1[[#This Row],[pledged]]/Table1[[#This Row],[goal]])*100</f>
        <v>124.33537832310839</v>
      </c>
      <c r="P3460" s="9">
        <f>Table1[[#This Row],[pledged]]/Table1[[#This Row],[backers_count]]</f>
        <v>45.037037037037038</v>
      </c>
      <c r="Q3460" s="4" t="str">
        <f>MID(Table1[[#This Row],[Category and Sub-Category]],SEARCH("/", N3460) +1, 20)</f>
        <v>plays</v>
      </c>
      <c r="R3460" s="4" t="str">
        <f t="shared" si="108"/>
        <v>theater</v>
      </c>
      <c r="S3460" s="14">
        <f>Table1[[#This Row],[Date Ended Conversion]]+Table1[[#This Row],[Date Ended Conversion]]</f>
        <v>84076.370833333334</v>
      </c>
      <c r="T3460" s="14">
        <f t="shared" si="109"/>
        <v>42038.185416666667</v>
      </c>
    </row>
    <row r="3461" spans="1:20" ht="72" hidden="1" x14ac:dyDescent="0.6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>(Table1[[#This Row],[pledged]]/Table1[[#This Row],[goal]])*100</f>
        <v>126.2</v>
      </c>
      <c r="P3461" s="9">
        <f>Table1[[#This Row],[pledged]]/Table1[[#This Row],[backers_count]]</f>
        <v>17.527777777777779</v>
      </c>
      <c r="Q3461" s="4" t="str">
        <f>MID(Table1[[#This Row],[Category and Sub-Category]],SEARCH("/", N3461) +1, 20)</f>
        <v>plays</v>
      </c>
      <c r="R3461" s="4" t="str">
        <f t="shared" si="108"/>
        <v>theater</v>
      </c>
      <c r="S3461" s="14">
        <f>Table1[[#This Row],[Date Ended Conversion]]+Table1[[#This Row],[Date Ended Conversion]]</f>
        <v>85020.959722222222</v>
      </c>
      <c r="T3461" s="14">
        <f t="shared" si="109"/>
        <v>42510.479861111111</v>
      </c>
    </row>
    <row r="3462" spans="1:20" ht="72" hidden="1" x14ac:dyDescent="0.6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>(Table1[[#This Row],[pledged]]/Table1[[#This Row],[goal]])*100</f>
        <v>190</v>
      </c>
      <c r="P3462" s="9">
        <f>Table1[[#This Row],[pledged]]/Table1[[#This Row],[backers_count]]</f>
        <v>50</v>
      </c>
      <c r="Q3462" s="4" t="str">
        <f>MID(Table1[[#This Row],[Category and Sub-Category]],SEARCH("/", N3462) +1, 20)</f>
        <v>plays</v>
      </c>
      <c r="R3462" s="4" t="str">
        <f t="shared" si="108"/>
        <v>theater</v>
      </c>
      <c r="S3462" s="14">
        <f>Table1[[#This Row],[Date Ended Conversion]]+Table1[[#This Row],[Date Ended Conversion]]</f>
        <v>83733.054444444439</v>
      </c>
      <c r="T3462" s="14">
        <f t="shared" si="109"/>
        <v>41866.527222222219</v>
      </c>
    </row>
    <row r="3463" spans="1:20" ht="72" hidden="1" x14ac:dyDescent="0.6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>(Table1[[#This Row],[pledged]]/Table1[[#This Row],[goal]])*100</f>
        <v>139</v>
      </c>
      <c r="P3463" s="9">
        <f>Table1[[#This Row],[pledged]]/Table1[[#This Row],[backers_count]]</f>
        <v>57.916666666666664</v>
      </c>
      <c r="Q3463" s="4" t="str">
        <f>MID(Table1[[#This Row],[Category and Sub-Category]],SEARCH("/", N3463) +1, 20)</f>
        <v>plays</v>
      </c>
      <c r="R3463" s="4" t="str">
        <f t="shared" si="108"/>
        <v>theater</v>
      </c>
      <c r="S3463" s="14">
        <f>Table1[[#This Row],[Date Ended Conversion]]+Table1[[#This Row],[Date Ended Conversion]]</f>
        <v>85344.25</v>
      </c>
      <c r="T3463" s="14">
        <f t="shared" si="109"/>
        <v>42672.125</v>
      </c>
    </row>
    <row r="3464" spans="1:20" ht="54" hidden="1" x14ac:dyDescent="0.6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>(Table1[[#This Row],[pledged]]/Table1[[#This Row],[goal]])*100</f>
        <v>202</v>
      </c>
      <c r="P3464" s="9">
        <f>Table1[[#This Row],[pledged]]/Table1[[#This Row],[backers_count]]</f>
        <v>29.705882352941178</v>
      </c>
      <c r="Q3464" s="4" t="str">
        <f>MID(Table1[[#This Row],[Category and Sub-Category]],SEARCH("/", N3464) +1, 20)</f>
        <v>plays</v>
      </c>
      <c r="R3464" s="4" t="str">
        <f t="shared" si="108"/>
        <v>theater</v>
      </c>
      <c r="S3464" s="14">
        <f>Table1[[#This Row],[Date Ended Conversion]]+Table1[[#This Row],[Date Ended Conversion]]</f>
        <v>84391.5</v>
      </c>
      <c r="T3464" s="14">
        <f t="shared" si="109"/>
        <v>42195.75</v>
      </c>
    </row>
    <row r="3465" spans="1:20" ht="72" hidden="1" x14ac:dyDescent="0.6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>(Table1[[#This Row],[pledged]]/Table1[[#This Row],[goal]])*100</f>
        <v>103.38000000000001</v>
      </c>
      <c r="P3465" s="9">
        <f>Table1[[#This Row],[pledged]]/Table1[[#This Row],[backers_count]]</f>
        <v>90.684210526315795</v>
      </c>
      <c r="Q3465" s="4" t="str">
        <f>MID(Table1[[#This Row],[Category and Sub-Category]],SEARCH("/", N3465) +1, 20)</f>
        <v>plays</v>
      </c>
      <c r="R3465" s="4" t="str">
        <f t="shared" si="108"/>
        <v>theater</v>
      </c>
      <c r="S3465" s="14">
        <f>Table1[[#This Row],[Date Ended Conversion]]+Table1[[#This Row],[Date Ended Conversion]]</f>
        <v>85308.33194444445</v>
      </c>
      <c r="T3465" s="14">
        <f t="shared" si="109"/>
        <v>42654.165972222225</v>
      </c>
    </row>
    <row r="3466" spans="1:20" ht="72" hidden="1" x14ac:dyDescent="0.6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>(Table1[[#This Row],[pledged]]/Table1[[#This Row],[goal]])*100</f>
        <v>102.3236</v>
      </c>
      <c r="P3466" s="9">
        <f>Table1[[#This Row],[pledged]]/Table1[[#This Row],[backers_count]]</f>
        <v>55.012688172043013</v>
      </c>
      <c r="Q3466" s="4" t="str">
        <f>MID(Table1[[#This Row],[Category and Sub-Category]],SEARCH("/", N3466) +1, 20)</f>
        <v>plays</v>
      </c>
      <c r="R3466" s="4" t="str">
        <f t="shared" si="108"/>
        <v>theater</v>
      </c>
      <c r="S3466" s="14">
        <f>Table1[[#This Row],[Date Ended Conversion]]+Table1[[#This Row],[Date Ended Conversion]]</f>
        <v>85210.260115740733</v>
      </c>
      <c r="T3466" s="14">
        <f t="shared" si="109"/>
        <v>42605.130057870367</v>
      </c>
    </row>
    <row r="3467" spans="1:20" ht="72" hidden="1" x14ac:dyDescent="0.6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>(Table1[[#This Row],[pledged]]/Table1[[#This Row],[goal]])*100</f>
        <v>103</v>
      </c>
      <c r="P3467" s="9">
        <f>Table1[[#This Row],[pledged]]/Table1[[#This Row],[backers_count]]</f>
        <v>57.222222222222221</v>
      </c>
      <c r="Q3467" s="4" t="str">
        <f>MID(Table1[[#This Row],[Category and Sub-Category]],SEARCH("/", N3467) +1, 20)</f>
        <v>plays</v>
      </c>
      <c r="R3467" s="4" t="str">
        <f t="shared" si="108"/>
        <v>theater</v>
      </c>
      <c r="S3467" s="14">
        <f>Table1[[#This Row],[Date Ended Conversion]]+Table1[[#This Row],[Date Ended Conversion]]</f>
        <v>84451.333333333343</v>
      </c>
      <c r="T3467" s="14">
        <f t="shared" si="109"/>
        <v>42225.666666666672</v>
      </c>
    </row>
    <row r="3468" spans="1:20" ht="54" hidden="1" x14ac:dyDescent="0.6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>(Table1[[#This Row],[pledged]]/Table1[[#This Row],[goal]])*100</f>
        <v>127.14285714285714</v>
      </c>
      <c r="P3468" s="9">
        <f>Table1[[#This Row],[pledged]]/Table1[[#This Row],[backers_count]]</f>
        <v>72.950819672131146</v>
      </c>
      <c r="Q3468" s="4" t="str">
        <f>MID(Table1[[#This Row],[Category and Sub-Category]],SEARCH("/", N3468) +1, 20)</f>
        <v>plays</v>
      </c>
      <c r="R3468" s="4" t="str">
        <f t="shared" si="108"/>
        <v>theater</v>
      </c>
      <c r="S3468" s="14">
        <f>Table1[[#This Row],[Date Ended Conversion]]+Table1[[#This Row],[Date Ended Conversion]]</f>
        <v>84959.954861111109</v>
      </c>
      <c r="T3468" s="14">
        <f t="shared" si="109"/>
        <v>42479.977430555555</v>
      </c>
    </row>
    <row r="3469" spans="1:20" ht="18" hidden="1" x14ac:dyDescent="0.6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>(Table1[[#This Row],[pledged]]/Table1[[#This Row],[goal]])*100</f>
        <v>101</v>
      </c>
      <c r="P3469" s="9">
        <f>Table1[[#This Row],[pledged]]/Table1[[#This Row],[backers_count]]</f>
        <v>64.468085106382972</v>
      </c>
      <c r="Q3469" s="4" t="str">
        <f>MID(Table1[[#This Row],[Category and Sub-Category]],SEARCH("/", N3469) +1, 20)</f>
        <v>plays</v>
      </c>
      <c r="R3469" s="4" t="str">
        <f t="shared" si="108"/>
        <v>theater</v>
      </c>
      <c r="S3469" s="14">
        <f>Table1[[#This Row],[Date Ended Conversion]]+Table1[[#This Row],[Date Ended Conversion]]</f>
        <v>84167.260000000009</v>
      </c>
      <c r="T3469" s="14">
        <f t="shared" si="109"/>
        <v>42083.630000000005</v>
      </c>
    </row>
    <row r="3470" spans="1:20" ht="54" hidden="1" x14ac:dyDescent="0.6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>(Table1[[#This Row],[pledged]]/Table1[[#This Row],[goal]])*100</f>
        <v>121.78</v>
      </c>
      <c r="P3470" s="9">
        <f>Table1[[#This Row],[pledged]]/Table1[[#This Row],[backers_count]]</f>
        <v>716.35294117647061</v>
      </c>
      <c r="Q3470" s="4" t="str">
        <f>MID(Table1[[#This Row],[Category and Sub-Category]],SEARCH("/", N3470) +1, 20)</f>
        <v>plays</v>
      </c>
      <c r="R3470" s="4" t="str">
        <f t="shared" si="108"/>
        <v>theater</v>
      </c>
      <c r="S3470" s="14">
        <f>Table1[[#This Row],[Date Ended Conversion]]+Table1[[#This Row],[Date Ended Conversion]]</f>
        <v>85268.25</v>
      </c>
      <c r="T3470" s="14">
        <f t="shared" si="109"/>
        <v>42634.125</v>
      </c>
    </row>
    <row r="3471" spans="1:20" ht="72" hidden="1" x14ac:dyDescent="0.6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>(Table1[[#This Row],[pledged]]/Table1[[#This Row],[goal]])*100</f>
        <v>113.39285714285714</v>
      </c>
      <c r="P3471" s="9">
        <f>Table1[[#This Row],[pledged]]/Table1[[#This Row],[backers_count]]</f>
        <v>50.396825396825399</v>
      </c>
      <c r="Q3471" s="4" t="str">
        <f>MID(Table1[[#This Row],[Category and Sub-Category]],SEARCH("/", N3471) +1, 20)</f>
        <v>plays</v>
      </c>
      <c r="R3471" s="4" t="str">
        <f t="shared" si="108"/>
        <v>theater</v>
      </c>
      <c r="S3471" s="14">
        <f>Table1[[#This Row],[Date Ended Conversion]]+Table1[[#This Row],[Date Ended Conversion]]</f>
        <v>84977.283449074079</v>
      </c>
      <c r="T3471" s="14">
        <f t="shared" si="109"/>
        <v>42488.641724537039</v>
      </c>
    </row>
    <row r="3472" spans="1:20" ht="54" hidden="1" x14ac:dyDescent="0.6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>(Table1[[#This Row],[pledged]]/Table1[[#This Row],[goal]])*100</f>
        <v>150</v>
      </c>
      <c r="P3472" s="9">
        <f>Table1[[#This Row],[pledged]]/Table1[[#This Row],[backers_count]]</f>
        <v>41.666666666666664</v>
      </c>
      <c r="Q3472" s="4" t="str">
        <f>MID(Table1[[#This Row],[Category and Sub-Category]],SEARCH("/", N3472) +1, 20)</f>
        <v>plays</v>
      </c>
      <c r="R3472" s="4" t="str">
        <f t="shared" si="108"/>
        <v>theater</v>
      </c>
      <c r="S3472" s="14">
        <f>Table1[[#This Row],[Date Ended Conversion]]+Table1[[#This Row],[Date Ended Conversion]]</f>
        <v>85133.802777777775</v>
      </c>
      <c r="T3472" s="14">
        <f t="shared" si="109"/>
        <v>42566.901388888888</v>
      </c>
    </row>
    <row r="3473" spans="1:20" ht="72" hidden="1" x14ac:dyDescent="0.6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>(Table1[[#This Row],[pledged]]/Table1[[#This Row],[goal]])*100</f>
        <v>214.6</v>
      </c>
      <c r="P3473" s="9">
        <f>Table1[[#This Row],[pledged]]/Table1[[#This Row],[backers_count]]</f>
        <v>35.766666666666666</v>
      </c>
      <c r="Q3473" s="4" t="str">
        <f>MID(Table1[[#This Row],[Category and Sub-Category]],SEARCH("/", N3473) +1, 20)</f>
        <v>plays</v>
      </c>
      <c r="R3473" s="4" t="str">
        <f t="shared" si="108"/>
        <v>theater</v>
      </c>
      <c r="S3473" s="14">
        <f>Table1[[#This Row],[Date Ended Conversion]]+Table1[[#This Row],[Date Ended Conversion]]</f>
        <v>83765.666666666672</v>
      </c>
      <c r="T3473" s="14">
        <f t="shared" si="109"/>
        <v>41882.833333333336</v>
      </c>
    </row>
    <row r="3474" spans="1:20" ht="72" hidden="1" x14ac:dyDescent="0.6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>(Table1[[#This Row],[pledged]]/Table1[[#This Row],[goal]])*100</f>
        <v>102.05</v>
      </c>
      <c r="P3474" s="9">
        <f>Table1[[#This Row],[pledged]]/Table1[[#This Row],[backers_count]]</f>
        <v>88.739130434782609</v>
      </c>
      <c r="Q3474" s="4" t="str">
        <f>MID(Table1[[#This Row],[Category and Sub-Category]],SEARCH("/", N3474) +1, 20)</f>
        <v>plays</v>
      </c>
      <c r="R3474" s="4" t="str">
        <f t="shared" si="108"/>
        <v>theater</v>
      </c>
      <c r="S3474" s="14">
        <f>Table1[[#This Row],[Date Ended Conversion]]+Table1[[#This Row],[Date Ended Conversion]]</f>
        <v>83898.498611111107</v>
      </c>
      <c r="T3474" s="14">
        <f t="shared" si="109"/>
        <v>41949.249305555553</v>
      </c>
    </row>
    <row r="3475" spans="1:20" ht="72" hidden="1" x14ac:dyDescent="0.6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>(Table1[[#This Row],[pledged]]/Table1[[#This Row],[goal]])*100</f>
        <v>100</v>
      </c>
      <c r="P3475" s="9">
        <f>Table1[[#This Row],[pledged]]/Table1[[#This Row],[backers_count]]</f>
        <v>148.4848484848485</v>
      </c>
      <c r="Q3475" s="4" t="str">
        <f>MID(Table1[[#This Row],[Category and Sub-Category]],SEARCH("/", N3475) +1, 20)</f>
        <v>plays</v>
      </c>
      <c r="R3475" s="4" t="str">
        <f t="shared" si="108"/>
        <v>theater</v>
      </c>
      <c r="S3475" s="14">
        <f>Table1[[#This Row],[Date Ended Conversion]]+Table1[[#This Row],[Date Ended Conversion]]</f>
        <v>84167.704166666663</v>
      </c>
      <c r="T3475" s="14">
        <f t="shared" si="109"/>
        <v>42083.852083333331</v>
      </c>
    </row>
    <row r="3476" spans="1:20" ht="72" hidden="1" x14ac:dyDescent="0.6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>(Table1[[#This Row],[pledged]]/Table1[[#This Row],[goal]])*100</f>
        <v>101</v>
      </c>
      <c r="P3476" s="9">
        <f>Table1[[#This Row],[pledged]]/Table1[[#This Row],[backers_count]]</f>
        <v>51.794871794871796</v>
      </c>
      <c r="Q3476" s="4" t="str">
        <f>MID(Table1[[#This Row],[Category and Sub-Category]],SEARCH("/", N3476) +1, 20)</f>
        <v>plays</v>
      </c>
      <c r="R3476" s="4" t="str">
        <f t="shared" si="108"/>
        <v>theater</v>
      </c>
      <c r="S3476" s="14">
        <f>Table1[[#This Row],[Date Ended Conversion]]+Table1[[#This Row],[Date Ended Conversion]]</f>
        <v>85143.003032407403</v>
      </c>
      <c r="T3476" s="14">
        <f t="shared" si="109"/>
        <v>42571.501516203702</v>
      </c>
    </row>
    <row r="3477" spans="1:20" ht="72" hidden="1" x14ac:dyDescent="0.6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>(Table1[[#This Row],[pledged]]/Table1[[#This Row],[goal]])*100</f>
        <v>113.33333333333333</v>
      </c>
      <c r="P3477" s="9">
        <f>Table1[[#This Row],[pledged]]/Table1[[#This Row],[backers_count]]</f>
        <v>20</v>
      </c>
      <c r="Q3477" s="4" t="str">
        <f>MID(Table1[[#This Row],[Category and Sub-Category]],SEARCH("/", N3477) +1, 20)</f>
        <v>plays</v>
      </c>
      <c r="R3477" s="4" t="str">
        <f t="shared" si="108"/>
        <v>theater</v>
      </c>
      <c r="S3477" s="14">
        <f>Table1[[#This Row],[Date Ended Conversion]]+Table1[[#This Row],[Date Ended Conversion]]</f>
        <v>83892</v>
      </c>
      <c r="T3477" s="14">
        <f t="shared" si="109"/>
        <v>41946</v>
      </c>
    </row>
    <row r="3478" spans="1:20" ht="72" hidden="1" x14ac:dyDescent="0.6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>(Table1[[#This Row],[pledged]]/Table1[[#This Row],[goal]])*100</f>
        <v>104</v>
      </c>
      <c r="P3478" s="9">
        <f>Table1[[#This Row],[pledged]]/Table1[[#This Row],[backers_count]]</f>
        <v>52</v>
      </c>
      <c r="Q3478" s="4" t="str">
        <f>MID(Table1[[#This Row],[Category and Sub-Category]],SEARCH("/", N3478) +1, 20)</f>
        <v>plays</v>
      </c>
      <c r="R3478" s="4" t="str">
        <f t="shared" si="108"/>
        <v>theater</v>
      </c>
      <c r="S3478" s="14">
        <f>Table1[[#This Row],[Date Ended Conversion]]+Table1[[#This Row],[Date Ended Conversion]]</f>
        <v>83878.25</v>
      </c>
      <c r="T3478" s="14">
        <f t="shared" si="109"/>
        <v>41939.125</v>
      </c>
    </row>
    <row r="3479" spans="1:20" ht="72" hidden="1" x14ac:dyDescent="0.6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>(Table1[[#This Row],[pledged]]/Table1[[#This Row],[goal]])*100</f>
        <v>115.33333333333333</v>
      </c>
      <c r="P3479" s="9">
        <f>Table1[[#This Row],[pledged]]/Table1[[#This Row],[backers_count]]</f>
        <v>53.230769230769234</v>
      </c>
      <c r="Q3479" s="4" t="str">
        <f>MID(Table1[[#This Row],[Category and Sub-Category]],SEARCH("/", N3479) +1, 20)</f>
        <v>plays</v>
      </c>
      <c r="R3479" s="4" t="str">
        <f t="shared" si="108"/>
        <v>theater</v>
      </c>
      <c r="S3479" s="14">
        <f>Table1[[#This Row],[Date Ended Conversion]]+Table1[[#This Row],[Date Ended Conversion]]</f>
        <v>84282.25</v>
      </c>
      <c r="T3479" s="14">
        <f t="shared" si="109"/>
        <v>42141.125</v>
      </c>
    </row>
    <row r="3480" spans="1:20" ht="72" hidden="1" x14ac:dyDescent="0.6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>(Table1[[#This Row],[pledged]]/Table1[[#This Row],[goal]])*100</f>
        <v>112.85000000000001</v>
      </c>
      <c r="P3480" s="9">
        <f>Table1[[#This Row],[pledged]]/Table1[[#This Row],[backers_count]]</f>
        <v>39.596491228070178</v>
      </c>
      <c r="Q3480" s="4" t="str">
        <f>MID(Table1[[#This Row],[Category and Sub-Category]],SEARCH("/", N3480) +1, 20)</f>
        <v>plays</v>
      </c>
      <c r="R3480" s="4" t="str">
        <f t="shared" si="108"/>
        <v>theater</v>
      </c>
      <c r="S3480" s="14">
        <f>Table1[[#This Row],[Date Ended Conversion]]+Table1[[#This Row],[Date Ended Conversion]]</f>
        <v>84159.75</v>
      </c>
      <c r="T3480" s="14">
        <f t="shared" si="109"/>
        <v>42079.875</v>
      </c>
    </row>
    <row r="3481" spans="1:20" ht="72" hidden="1" x14ac:dyDescent="0.6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>(Table1[[#This Row],[pledged]]/Table1[[#This Row],[goal]])*100</f>
        <v>127.86666666666666</v>
      </c>
      <c r="P3481" s="9">
        <f>Table1[[#This Row],[pledged]]/Table1[[#This Row],[backers_count]]</f>
        <v>34.25</v>
      </c>
      <c r="Q3481" s="4" t="str">
        <f>MID(Table1[[#This Row],[Category and Sub-Category]],SEARCH("/", N3481) +1, 20)</f>
        <v>plays</v>
      </c>
      <c r="R3481" s="4" t="str">
        <f t="shared" si="108"/>
        <v>theater</v>
      </c>
      <c r="S3481" s="14">
        <f>Table1[[#This Row],[Date Ended Conversion]]+Table1[[#This Row],[Date Ended Conversion]]</f>
        <v>83623.710185185177</v>
      </c>
      <c r="T3481" s="14">
        <f t="shared" si="109"/>
        <v>41811.855092592588</v>
      </c>
    </row>
    <row r="3482" spans="1:20" ht="72" hidden="1" x14ac:dyDescent="0.6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>(Table1[[#This Row],[pledged]]/Table1[[#This Row],[goal]])*100</f>
        <v>142.66666666666669</v>
      </c>
      <c r="P3482" s="9">
        <f>Table1[[#This Row],[pledged]]/Table1[[#This Row],[backers_count]]</f>
        <v>164.61538461538461</v>
      </c>
      <c r="Q3482" s="4" t="str">
        <f>MID(Table1[[#This Row],[Category and Sub-Category]],SEARCH("/", N3482) +1, 20)</f>
        <v>plays</v>
      </c>
      <c r="R3482" s="4" t="str">
        <f t="shared" si="108"/>
        <v>theater</v>
      </c>
      <c r="S3482" s="14">
        <f>Table1[[#This Row],[Date Ended Conversion]]+Table1[[#This Row],[Date Ended Conversion]]</f>
        <v>84391.75</v>
      </c>
      <c r="T3482" s="14">
        <f t="shared" si="109"/>
        <v>42195.875</v>
      </c>
    </row>
    <row r="3483" spans="1:20" ht="72" hidden="1" x14ac:dyDescent="0.6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>(Table1[[#This Row],[pledged]]/Table1[[#This Row],[goal]])*100</f>
        <v>118.8</v>
      </c>
      <c r="P3483" s="9">
        <f>Table1[[#This Row],[pledged]]/Table1[[#This Row],[backers_count]]</f>
        <v>125.05263157894737</v>
      </c>
      <c r="Q3483" s="4" t="str">
        <f>MID(Table1[[#This Row],[Category and Sub-Category]],SEARCH("/", N3483) +1, 20)</f>
        <v>plays</v>
      </c>
      <c r="R3483" s="4" t="str">
        <f t="shared" si="108"/>
        <v>theater</v>
      </c>
      <c r="S3483" s="14">
        <f>Table1[[#This Row],[Date Ended Conversion]]+Table1[[#This Row],[Date Ended Conversion]]</f>
        <v>84012.49509259258</v>
      </c>
      <c r="T3483" s="14">
        <f t="shared" si="109"/>
        <v>42006.24754629629</v>
      </c>
    </row>
    <row r="3484" spans="1:20" ht="72" hidden="1" x14ac:dyDescent="0.6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>(Table1[[#This Row],[pledged]]/Table1[[#This Row],[goal]])*100</f>
        <v>138.33333333333334</v>
      </c>
      <c r="P3484" s="9">
        <f>Table1[[#This Row],[pledged]]/Table1[[#This Row],[backers_count]]</f>
        <v>51.875</v>
      </c>
      <c r="Q3484" s="4" t="str">
        <f>MID(Table1[[#This Row],[Category and Sub-Category]],SEARCH("/", N3484) +1, 20)</f>
        <v>plays</v>
      </c>
      <c r="R3484" s="4" t="str">
        <f t="shared" si="108"/>
        <v>theater</v>
      </c>
      <c r="S3484" s="14">
        <f>Table1[[#This Row],[Date Ended Conversion]]+Table1[[#This Row],[Date Ended Conversion]]</f>
        <v>83653.543194444443</v>
      </c>
      <c r="T3484" s="14">
        <f t="shared" si="109"/>
        <v>41826.771597222221</v>
      </c>
    </row>
    <row r="3485" spans="1:20" ht="72" hidden="1" x14ac:dyDescent="0.6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>(Table1[[#This Row],[pledged]]/Table1[[#This Row],[goal]])*100</f>
        <v>159.9402985074627</v>
      </c>
      <c r="P3485" s="9">
        <f>Table1[[#This Row],[pledged]]/Table1[[#This Row],[backers_count]]</f>
        <v>40.285714285714285</v>
      </c>
      <c r="Q3485" s="4" t="str">
        <f>MID(Table1[[#This Row],[Category and Sub-Category]],SEARCH("/", N3485) +1, 20)</f>
        <v>plays</v>
      </c>
      <c r="R3485" s="4" t="str">
        <f t="shared" si="108"/>
        <v>theater</v>
      </c>
      <c r="S3485" s="14">
        <f>Table1[[#This Row],[Date Ended Conversion]]+Table1[[#This Row],[Date Ended Conversion]]</f>
        <v>83647.337523148148</v>
      </c>
      <c r="T3485" s="14">
        <f t="shared" si="109"/>
        <v>41823.668761574074</v>
      </c>
    </row>
    <row r="3486" spans="1:20" ht="72" hidden="1" x14ac:dyDescent="0.6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>(Table1[[#This Row],[pledged]]/Table1[[#This Row],[goal]])*100</f>
        <v>114.24000000000001</v>
      </c>
      <c r="P3486" s="9">
        <f>Table1[[#This Row],[pledged]]/Table1[[#This Row],[backers_count]]</f>
        <v>64.909090909090907</v>
      </c>
      <c r="Q3486" s="4" t="str">
        <f>MID(Table1[[#This Row],[Category and Sub-Category]],SEARCH("/", N3486) +1, 20)</f>
        <v>plays</v>
      </c>
      <c r="R3486" s="4" t="str">
        <f t="shared" si="108"/>
        <v>theater</v>
      </c>
      <c r="S3486" s="14">
        <f>Table1[[#This Row],[Date Ended Conversion]]+Table1[[#This Row],[Date Ended Conversion]]</f>
        <v>85073.520810185175</v>
      </c>
      <c r="T3486" s="14">
        <f t="shared" si="109"/>
        <v>42536.760405092587</v>
      </c>
    </row>
    <row r="3487" spans="1:20" ht="72" hidden="1" x14ac:dyDescent="0.6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>(Table1[[#This Row],[pledged]]/Table1[[#This Row],[goal]])*100</f>
        <v>100.60606060606061</v>
      </c>
      <c r="P3487" s="9">
        <f>Table1[[#This Row],[pledged]]/Table1[[#This Row],[backers_count]]</f>
        <v>55.333333333333336</v>
      </c>
      <c r="Q3487" s="4" t="str">
        <f>MID(Table1[[#This Row],[Category and Sub-Category]],SEARCH("/", N3487) +1, 20)</f>
        <v>plays</v>
      </c>
      <c r="R3487" s="4" t="str">
        <f t="shared" si="108"/>
        <v>theater</v>
      </c>
      <c r="S3487" s="14">
        <f>Table1[[#This Row],[Date Ended Conversion]]+Table1[[#This Row],[Date Ended Conversion]]</f>
        <v>84805.386111111118</v>
      </c>
      <c r="T3487" s="14">
        <f t="shared" si="109"/>
        <v>42402.693055555559</v>
      </c>
    </row>
    <row r="3488" spans="1:20" ht="72" hidden="1" x14ac:dyDescent="0.6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>(Table1[[#This Row],[pledged]]/Table1[[#This Row],[goal]])*100</f>
        <v>155.20000000000002</v>
      </c>
      <c r="P3488" s="9">
        <f>Table1[[#This Row],[pledged]]/Table1[[#This Row],[backers_count]]</f>
        <v>83.142857142857139</v>
      </c>
      <c r="Q3488" s="4" t="str">
        <f>MID(Table1[[#This Row],[Category and Sub-Category]],SEARCH("/", N3488) +1, 20)</f>
        <v>plays</v>
      </c>
      <c r="R3488" s="4" t="str">
        <f t="shared" si="108"/>
        <v>theater</v>
      </c>
      <c r="S3488" s="14">
        <f>Table1[[#This Row],[Date Ended Conversion]]+Table1[[#This Row],[Date Ended Conversion]]</f>
        <v>84316.58194444445</v>
      </c>
      <c r="T3488" s="14">
        <f t="shared" si="109"/>
        <v>42158.290972222225</v>
      </c>
    </row>
    <row r="3489" spans="1:20" ht="72" hidden="1" x14ac:dyDescent="0.6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>(Table1[[#This Row],[pledged]]/Table1[[#This Row],[goal]])*100</f>
        <v>127.75000000000001</v>
      </c>
      <c r="P3489" s="9">
        <f>Table1[[#This Row],[pledged]]/Table1[[#This Row],[backers_count]]</f>
        <v>38.712121212121211</v>
      </c>
      <c r="Q3489" s="4" t="str">
        <f>MID(Table1[[#This Row],[Category and Sub-Category]],SEARCH("/", N3489) +1, 20)</f>
        <v>plays</v>
      </c>
      <c r="R3489" s="4" t="str">
        <f t="shared" si="108"/>
        <v>theater</v>
      </c>
      <c r="S3489" s="14">
        <f>Table1[[#This Row],[Date Ended Conversion]]+Table1[[#This Row],[Date Ended Conversion]]</f>
        <v>84359.880833333329</v>
      </c>
      <c r="T3489" s="14">
        <f t="shared" si="109"/>
        <v>42179.940416666665</v>
      </c>
    </row>
    <row r="3490" spans="1:20" ht="72" hidden="1" x14ac:dyDescent="0.6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>(Table1[[#This Row],[pledged]]/Table1[[#This Row],[goal]])*100</f>
        <v>121.2</v>
      </c>
      <c r="P3490" s="9">
        <f>Table1[[#This Row],[pledged]]/Table1[[#This Row],[backers_count]]</f>
        <v>125.37931034482759</v>
      </c>
      <c r="Q3490" s="4" t="str">
        <f>MID(Table1[[#This Row],[Category and Sub-Category]],SEARCH("/", N3490) +1, 20)</f>
        <v>plays</v>
      </c>
      <c r="R3490" s="4" t="str">
        <f t="shared" si="108"/>
        <v>theater</v>
      </c>
      <c r="S3490" s="14">
        <f>Table1[[#This Row],[Date Ended Conversion]]+Table1[[#This Row],[Date Ended Conversion]]</f>
        <v>84223.333333333343</v>
      </c>
      <c r="T3490" s="14">
        <f t="shared" si="109"/>
        <v>42111.666666666672</v>
      </c>
    </row>
    <row r="3491" spans="1:20" ht="72" hidden="1" x14ac:dyDescent="0.6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>(Table1[[#This Row],[pledged]]/Table1[[#This Row],[goal]])*100</f>
        <v>112.7</v>
      </c>
      <c r="P3491" s="9">
        <f>Table1[[#This Row],[pledged]]/Table1[[#This Row],[backers_count]]</f>
        <v>78.263888888888886</v>
      </c>
      <c r="Q3491" s="4" t="str">
        <f>MID(Table1[[#This Row],[Category and Sub-Category]],SEARCH("/", N3491) +1, 20)</f>
        <v>plays</v>
      </c>
      <c r="R3491" s="4" t="str">
        <f t="shared" si="108"/>
        <v>theater</v>
      </c>
      <c r="S3491" s="14">
        <f>Table1[[#This Row],[Date Ended Conversion]]+Table1[[#This Row],[Date Ended Conversion]]</f>
        <v>83567.75</v>
      </c>
      <c r="T3491" s="14">
        <f t="shared" si="109"/>
        <v>41783.875</v>
      </c>
    </row>
    <row r="3492" spans="1:20" ht="72" hidden="1" x14ac:dyDescent="0.6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>(Table1[[#This Row],[pledged]]/Table1[[#This Row],[goal]])*100</f>
        <v>127.49999999999999</v>
      </c>
      <c r="P3492" s="9">
        <f>Table1[[#This Row],[pledged]]/Table1[[#This Row],[backers_count]]</f>
        <v>47.222222222222221</v>
      </c>
      <c r="Q3492" s="4" t="str">
        <f>MID(Table1[[#This Row],[Category and Sub-Category]],SEARCH("/", N3492) +1, 20)</f>
        <v>plays</v>
      </c>
      <c r="R3492" s="4" t="str">
        <f t="shared" si="108"/>
        <v>theater</v>
      </c>
      <c r="S3492" s="14">
        <f>Table1[[#This Row],[Date Ended Conversion]]+Table1[[#This Row],[Date Ended Conversion]]</f>
        <v>84947.604722222226</v>
      </c>
      <c r="T3492" s="14">
        <f t="shared" si="109"/>
        <v>42473.802361111113</v>
      </c>
    </row>
    <row r="3493" spans="1:20" ht="72" hidden="1" x14ac:dyDescent="0.6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>(Table1[[#This Row],[pledged]]/Table1[[#This Row],[goal]])*100</f>
        <v>158.20000000000002</v>
      </c>
      <c r="P3493" s="9">
        <f>Table1[[#This Row],[pledged]]/Table1[[#This Row],[backers_count]]</f>
        <v>79.099999999999994</v>
      </c>
      <c r="Q3493" s="4" t="str">
        <f>MID(Table1[[#This Row],[Category and Sub-Category]],SEARCH("/", N3493) +1, 20)</f>
        <v>plays</v>
      </c>
      <c r="R3493" s="4" t="str">
        <f t="shared" si="108"/>
        <v>theater</v>
      </c>
      <c r="S3493" s="14">
        <f>Table1[[#This Row],[Date Ended Conversion]]+Table1[[#This Row],[Date Ended Conversion]]</f>
        <v>84284.49962962963</v>
      </c>
      <c r="T3493" s="14">
        <f t="shared" si="109"/>
        <v>42142.249814814815</v>
      </c>
    </row>
    <row r="3494" spans="1:20" ht="72" hidden="1" x14ac:dyDescent="0.6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>(Table1[[#This Row],[pledged]]/Table1[[#This Row],[goal]])*100</f>
        <v>105.26894736842105</v>
      </c>
      <c r="P3494" s="9">
        <f>Table1[[#This Row],[pledged]]/Table1[[#This Row],[backers_count]]</f>
        <v>114.29199999999999</v>
      </c>
      <c r="Q3494" s="4" t="str">
        <f>MID(Table1[[#This Row],[Category and Sub-Category]],SEARCH("/", N3494) +1, 20)</f>
        <v>plays</v>
      </c>
      <c r="R3494" s="4" t="str">
        <f t="shared" si="108"/>
        <v>theater</v>
      </c>
      <c r="S3494" s="14">
        <f>Table1[[#This Row],[Date Ended Conversion]]+Table1[[#This Row],[Date Ended Conversion]]</f>
        <v>84606.018449074065</v>
      </c>
      <c r="T3494" s="14">
        <f t="shared" si="109"/>
        <v>42303.009224537032</v>
      </c>
    </row>
    <row r="3495" spans="1:20" ht="72" hidden="1" x14ac:dyDescent="0.6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>(Table1[[#This Row],[pledged]]/Table1[[#This Row],[goal]])*100</f>
        <v>100</v>
      </c>
      <c r="P3495" s="9">
        <f>Table1[[#This Row],[pledged]]/Table1[[#This Row],[backers_count]]</f>
        <v>51.724137931034484</v>
      </c>
      <c r="Q3495" s="4" t="str">
        <f>MID(Table1[[#This Row],[Category and Sub-Category]],SEARCH("/", N3495) +1, 20)</f>
        <v>plays</v>
      </c>
      <c r="R3495" s="4" t="str">
        <f t="shared" si="108"/>
        <v>theater</v>
      </c>
      <c r="S3495" s="14">
        <f>Table1[[#This Row],[Date Ended Conversion]]+Table1[[#This Row],[Date Ended Conversion]]</f>
        <v>83736.431944444441</v>
      </c>
      <c r="T3495" s="14">
        <f t="shared" si="109"/>
        <v>41868.21597222222</v>
      </c>
    </row>
    <row r="3496" spans="1:20" ht="72" hidden="1" x14ac:dyDescent="0.6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>(Table1[[#This Row],[pledged]]/Table1[[#This Row],[goal]])*100</f>
        <v>100</v>
      </c>
      <c r="P3496" s="9">
        <f>Table1[[#This Row],[pledged]]/Table1[[#This Row],[backers_count]]</f>
        <v>30.76923076923077</v>
      </c>
      <c r="Q3496" s="4" t="str">
        <f>MID(Table1[[#This Row],[Category and Sub-Category]],SEARCH("/", N3496) +1, 20)</f>
        <v>plays</v>
      </c>
      <c r="R3496" s="4" t="str">
        <f t="shared" si="108"/>
        <v>theater</v>
      </c>
      <c r="S3496" s="14">
        <f>Table1[[#This Row],[Date Ended Conversion]]+Table1[[#This Row],[Date Ended Conversion]]</f>
        <v>85400.5</v>
      </c>
      <c r="T3496" s="14">
        <f t="shared" si="109"/>
        <v>42700.25</v>
      </c>
    </row>
    <row r="3497" spans="1:20" ht="72" hidden="1" x14ac:dyDescent="0.6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>(Table1[[#This Row],[pledged]]/Table1[[#This Row],[goal]])*100</f>
        <v>106.86</v>
      </c>
      <c r="P3497" s="9">
        <f>Table1[[#This Row],[pledged]]/Table1[[#This Row],[backers_count]]</f>
        <v>74.208333333333329</v>
      </c>
      <c r="Q3497" s="4" t="str">
        <f>MID(Table1[[#This Row],[Category and Sub-Category]],SEARCH("/", N3497) +1, 20)</f>
        <v>plays</v>
      </c>
      <c r="R3497" s="4" t="str">
        <f t="shared" si="108"/>
        <v>theater</v>
      </c>
      <c r="S3497" s="14">
        <f>Table1[[#This Row],[Date Ended Conversion]]+Table1[[#This Row],[Date Ended Conversion]]</f>
        <v>83889.441666666666</v>
      </c>
      <c r="T3497" s="14">
        <f t="shared" si="109"/>
        <v>41944.720833333333</v>
      </c>
    </row>
    <row r="3498" spans="1:20" ht="72" hidden="1" x14ac:dyDescent="0.6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>(Table1[[#This Row],[pledged]]/Table1[[#This Row],[goal]])*100</f>
        <v>124.4</v>
      </c>
      <c r="P3498" s="9">
        <f>Table1[[#This Row],[pledged]]/Table1[[#This Row],[backers_count]]</f>
        <v>47.846153846153847</v>
      </c>
      <c r="Q3498" s="4" t="str">
        <f>MID(Table1[[#This Row],[Category and Sub-Category]],SEARCH("/", N3498) +1, 20)</f>
        <v>plays</v>
      </c>
      <c r="R3498" s="4" t="str">
        <f t="shared" si="108"/>
        <v>theater</v>
      </c>
      <c r="S3498" s="14">
        <f>Table1[[#This Row],[Date Ended Conversion]]+Table1[[#This Row],[Date Ended Conversion]]</f>
        <v>85249.693657407406</v>
      </c>
      <c r="T3498" s="14">
        <f t="shared" si="109"/>
        <v>42624.846828703703</v>
      </c>
    </row>
    <row r="3499" spans="1:20" ht="72" hidden="1" x14ac:dyDescent="0.6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>(Table1[[#This Row],[pledged]]/Table1[[#This Row],[goal]])*100</f>
        <v>108.70406189555126</v>
      </c>
      <c r="P3499" s="9">
        <f>Table1[[#This Row],[pledged]]/Table1[[#This Row],[backers_count]]</f>
        <v>34.408163265306122</v>
      </c>
      <c r="Q3499" s="4" t="str">
        <f>MID(Table1[[#This Row],[Category and Sub-Category]],SEARCH("/", N3499) +1, 20)</f>
        <v>plays</v>
      </c>
      <c r="R3499" s="4" t="str">
        <f t="shared" si="108"/>
        <v>theater</v>
      </c>
      <c r="S3499" s="14">
        <f>Table1[[#This Row],[Date Ended Conversion]]+Table1[[#This Row],[Date Ended Conversion]]</f>
        <v>85047.833333333343</v>
      </c>
      <c r="T3499" s="14">
        <f t="shared" si="109"/>
        <v>42523.916666666672</v>
      </c>
    </row>
    <row r="3500" spans="1:20" ht="72" hidden="1" x14ac:dyDescent="0.6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>(Table1[[#This Row],[pledged]]/Table1[[#This Row],[goal]])*100</f>
        <v>102.42424242424242</v>
      </c>
      <c r="P3500" s="9">
        <f>Table1[[#This Row],[pledged]]/Table1[[#This Row],[backers_count]]</f>
        <v>40.238095238095241</v>
      </c>
      <c r="Q3500" s="4" t="str">
        <f>MID(Table1[[#This Row],[Category and Sub-Category]],SEARCH("/", N3500) +1, 20)</f>
        <v>plays</v>
      </c>
      <c r="R3500" s="4" t="str">
        <f t="shared" si="108"/>
        <v>theater</v>
      </c>
      <c r="S3500" s="14">
        <f>Table1[[#This Row],[Date Ended Conversion]]+Table1[[#This Row],[Date Ended Conversion]]</f>
        <v>85037.811111111107</v>
      </c>
      <c r="T3500" s="14">
        <f t="shared" si="109"/>
        <v>42518.905555555553</v>
      </c>
    </row>
    <row r="3501" spans="1:20" ht="72" hidden="1" x14ac:dyDescent="0.6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>(Table1[[#This Row],[pledged]]/Table1[[#This Row],[goal]])*100</f>
        <v>105.5</v>
      </c>
      <c r="P3501" s="9">
        <f>Table1[[#This Row],[pledged]]/Table1[[#This Row],[backers_count]]</f>
        <v>60.285714285714285</v>
      </c>
      <c r="Q3501" s="4" t="str">
        <f>MID(Table1[[#This Row],[Category and Sub-Category]],SEARCH("/", N3501) +1, 20)</f>
        <v>plays</v>
      </c>
      <c r="R3501" s="4" t="str">
        <f t="shared" si="108"/>
        <v>theater</v>
      </c>
      <c r="S3501" s="14">
        <f>Table1[[#This Row],[Date Ended Conversion]]+Table1[[#This Row],[Date Ended Conversion]]</f>
        <v>84372.58194444445</v>
      </c>
      <c r="T3501" s="14">
        <f t="shared" si="109"/>
        <v>42186.290972222225</v>
      </c>
    </row>
    <row r="3502" spans="1:20" ht="72" hidden="1" x14ac:dyDescent="0.6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>(Table1[[#This Row],[pledged]]/Table1[[#This Row],[goal]])*100</f>
        <v>106.3</v>
      </c>
      <c r="P3502" s="9">
        <f>Table1[[#This Row],[pledged]]/Table1[[#This Row],[backers_count]]</f>
        <v>25.30952380952381</v>
      </c>
      <c r="Q3502" s="4" t="str">
        <f>MID(Table1[[#This Row],[Category and Sub-Category]],SEARCH("/", N3502) +1, 20)</f>
        <v>plays</v>
      </c>
      <c r="R3502" s="4" t="str">
        <f t="shared" si="108"/>
        <v>theater</v>
      </c>
      <c r="S3502" s="14">
        <f>Table1[[#This Row],[Date Ended Conversion]]+Table1[[#This Row],[Date Ended Conversion]]</f>
        <v>84872.415277777778</v>
      </c>
      <c r="T3502" s="14">
        <f t="shared" si="109"/>
        <v>42436.207638888889</v>
      </c>
    </row>
    <row r="3503" spans="1:20" ht="72" hidden="1" x14ac:dyDescent="0.6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>(Table1[[#This Row],[pledged]]/Table1[[#This Row],[goal]])*100</f>
        <v>100.66666666666666</v>
      </c>
      <c r="P3503" s="9">
        <f>Table1[[#This Row],[pledged]]/Table1[[#This Row],[backers_count]]</f>
        <v>35.952380952380949</v>
      </c>
      <c r="Q3503" s="4" t="str">
        <f>MID(Table1[[#This Row],[Category and Sub-Category]],SEARCH("/", N3503) +1, 20)</f>
        <v>plays</v>
      </c>
      <c r="R3503" s="4" t="str">
        <f t="shared" si="108"/>
        <v>theater</v>
      </c>
      <c r="S3503" s="14">
        <f>Table1[[#This Row],[Date Ended Conversion]]+Table1[[#This Row],[Date Ended Conversion]]</f>
        <v>84517.527662037028</v>
      </c>
      <c r="T3503" s="14">
        <f t="shared" si="109"/>
        <v>42258.763831018514</v>
      </c>
    </row>
    <row r="3504" spans="1:20" ht="72" hidden="1" x14ac:dyDescent="0.6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>(Table1[[#This Row],[pledged]]/Table1[[#This Row],[goal]])*100</f>
        <v>105.4</v>
      </c>
      <c r="P3504" s="9">
        <f>Table1[[#This Row],[pledged]]/Table1[[#This Row],[backers_count]]</f>
        <v>136</v>
      </c>
      <c r="Q3504" s="4" t="str">
        <f>MID(Table1[[#This Row],[Category and Sub-Category]],SEARCH("/", N3504) +1, 20)</f>
        <v>plays</v>
      </c>
      <c r="R3504" s="4" t="str">
        <f t="shared" si="108"/>
        <v>theater</v>
      </c>
      <c r="S3504" s="14">
        <f>Table1[[#This Row],[Date Ended Conversion]]+Table1[[#This Row],[Date Ended Conversion]]</f>
        <v>84890.33194444445</v>
      </c>
      <c r="T3504" s="14">
        <f t="shared" si="109"/>
        <v>42445.165972222225</v>
      </c>
    </row>
    <row r="3505" spans="1:20" ht="72" hidden="1" x14ac:dyDescent="0.6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>(Table1[[#This Row],[pledged]]/Table1[[#This Row],[goal]])*100</f>
        <v>107.55999999999999</v>
      </c>
      <c r="P3505" s="9">
        <f>Table1[[#This Row],[pledged]]/Table1[[#This Row],[backers_count]]</f>
        <v>70.763157894736835</v>
      </c>
      <c r="Q3505" s="4" t="str">
        <f>MID(Table1[[#This Row],[Category and Sub-Category]],SEARCH("/", N3505) +1, 20)</f>
        <v>plays</v>
      </c>
      <c r="R3505" s="4" t="str">
        <f t="shared" si="108"/>
        <v>theater</v>
      </c>
      <c r="S3505" s="14">
        <f>Table1[[#This Row],[Date Ended Conversion]]+Table1[[#This Row],[Date Ended Conversion]]</f>
        <v>85150.956666666665</v>
      </c>
      <c r="T3505" s="14">
        <f t="shared" si="109"/>
        <v>42575.478333333333</v>
      </c>
    </row>
    <row r="3506" spans="1:20" ht="72" hidden="1" x14ac:dyDescent="0.6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>(Table1[[#This Row],[pledged]]/Table1[[#This Row],[goal]])*100</f>
        <v>100</v>
      </c>
      <c r="P3506" s="9">
        <f>Table1[[#This Row],[pledged]]/Table1[[#This Row],[backers_count]]</f>
        <v>125</v>
      </c>
      <c r="Q3506" s="4" t="str">
        <f>MID(Table1[[#This Row],[Category and Sub-Category]],SEARCH("/", N3506) +1, 20)</f>
        <v>plays</v>
      </c>
      <c r="R3506" s="4" t="str">
        <f t="shared" si="108"/>
        <v>theater</v>
      </c>
      <c r="S3506" s="14">
        <f>Table1[[#This Row],[Date Ended Conversion]]+Table1[[#This Row],[Date Ended Conversion]]</f>
        <v>84655.580810185187</v>
      </c>
      <c r="T3506" s="14">
        <f t="shared" si="109"/>
        <v>42327.790405092594</v>
      </c>
    </row>
    <row r="3507" spans="1:20" ht="126" hidden="1" x14ac:dyDescent="0.6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>(Table1[[#This Row],[pledged]]/Table1[[#This Row],[goal]])*100</f>
        <v>103.76</v>
      </c>
      <c r="P3507" s="9">
        <f>Table1[[#This Row],[pledged]]/Table1[[#This Row],[backers_count]]</f>
        <v>66.512820512820511</v>
      </c>
      <c r="Q3507" s="4" t="str">
        <f>MID(Table1[[#This Row],[Category and Sub-Category]],SEARCH("/", N3507) +1, 20)</f>
        <v>plays</v>
      </c>
      <c r="R3507" s="4" t="str">
        <f t="shared" si="108"/>
        <v>theater</v>
      </c>
      <c r="S3507" s="14">
        <f>Table1[[#This Row],[Date Ended Conversion]]+Table1[[#This Row],[Date Ended Conversion]]</f>
        <v>83544.333333333328</v>
      </c>
      <c r="T3507" s="14">
        <f t="shared" si="109"/>
        <v>41772.166666666664</v>
      </c>
    </row>
    <row r="3508" spans="1:20" ht="72" hidden="1" x14ac:dyDescent="0.6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>(Table1[[#This Row],[pledged]]/Table1[[#This Row],[goal]])*100</f>
        <v>101.49999999999999</v>
      </c>
      <c r="P3508" s="9">
        <f>Table1[[#This Row],[pledged]]/Table1[[#This Row],[backers_count]]</f>
        <v>105</v>
      </c>
      <c r="Q3508" s="4" t="str">
        <f>MID(Table1[[#This Row],[Category and Sub-Category]],SEARCH("/", N3508) +1, 20)</f>
        <v>plays</v>
      </c>
      <c r="R3508" s="4" t="str">
        <f t="shared" si="108"/>
        <v>theater</v>
      </c>
      <c r="S3508" s="14">
        <f>Table1[[#This Row],[Date Ended Conversion]]+Table1[[#This Row],[Date Ended Conversion]]</f>
        <v>83749.468518518523</v>
      </c>
      <c r="T3508" s="14">
        <f t="shared" si="109"/>
        <v>41874.734259259261</v>
      </c>
    </row>
    <row r="3509" spans="1:20" ht="54" hidden="1" x14ac:dyDescent="0.6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>(Table1[[#This Row],[pledged]]/Table1[[#This Row],[goal]])*100</f>
        <v>104.4</v>
      </c>
      <c r="P3509" s="9">
        <f>Table1[[#This Row],[pledged]]/Table1[[#This Row],[backers_count]]</f>
        <v>145</v>
      </c>
      <c r="Q3509" s="4" t="str">
        <f>MID(Table1[[#This Row],[Category and Sub-Category]],SEARCH("/", N3509) +1, 20)</f>
        <v>plays</v>
      </c>
      <c r="R3509" s="4" t="str">
        <f t="shared" si="108"/>
        <v>theater</v>
      </c>
      <c r="S3509" s="14">
        <f>Table1[[#This Row],[Date Ended Conversion]]+Table1[[#This Row],[Date Ended Conversion]]</f>
        <v>85043.845763888879</v>
      </c>
      <c r="T3509" s="14">
        <f t="shared" si="109"/>
        <v>42521.92288194444</v>
      </c>
    </row>
    <row r="3510" spans="1:20" ht="72" hidden="1" x14ac:dyDescent="0.6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>(Table1[[#This Row],[pledged]]/Table1[[#This Row],[goal]])*100</f>
        <v>180</v>
      </c>
      <c r="P3510" s="9">
        <f>Table1[[#This Row],[pledged]]/Table1[[#This Row],[backers_count]]</f>
        <v>12</v>
      </c>
      <c r="Q3510" s="4" t="str">
        <f>MID(Table1[[#This Row],[Category and Sub-Category]],SEARCH("/", N3510) +1, 20)</f>
        <v>plays</v>
      </c>
      <c r="R3510" s="4" t="str">
        <f t="shared" si="108"/>
        <v>theater</v>
      </c>
      <c r="S3510" s="14">
        <f>Table1[[#This Row],[Date Ended Conversion]]+Table1[[#This Row],[Date Ended Conversion]]</f>
        <v>85001.75</v>
      </c>
      <c r="T3510" s="14">
        <f t="shared" si="109"/>
        <v>42500.875</v>
      </c>
    </row>
    <row r="3511" spans="1:20" ht="72" hidden="1" x14ac:dyDescent="0.6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>(Table1[[#This Row],[pledged]]/Table1[[#This Row],[goal]])*100</f>
        <v>106.33333333333333</v>
      </c>
      <c r="P3511" s="9">
        <f>Table1[[#This Row],[pledged]]/Table1[[#This Row],[backers_count]]</f>
        <v>96.666666666666671</v>
      </c>
      <c r="Q3511" s="4" t="str">
        <f>MID(Table1[[#This Row],[Category and Sub-Category]],SEARCH("/", N3511) +1, 20)</f>
        <v>plays</v>
      </c>
      <c r="R3511" s="4" t="str">
        <f t="shared" si="108"/>
        <v>theater</v>
      </c>
      <c r="S3511" s="14">
        <f>Table1[[#This Row],[Date Ended Conversion]]+Table1[[#This Row],[Date Ended Conversion]]</f>
        <v>83928.409722222219</v>
      </c>
      <c r="T3511" s="14">
        <f t="shared" si="109"/>
        <v>41964.204861111109</v>
      </c>
    </row>
    <row r="3512" spans="1:20" ht="72" hidden="1" x14ac:dyDescent="0.6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>(Table1[[#This Row],[pledged]]/Table1[[#This Row],[goal]])*100</f>
        <v>100.55555555555556</v>
      </c>
      <c r="P3512" s="9">
        <f>Table1[[#This Row],[pledged]]/Table1[[#This Row],[backers_count]]</f>
        <v>60.333333333333336</v>
      </c>
      <c r="Q3512" s="4" t="str">
        <f>MID(Table1[[#This Row],[Category and Sub-Category]],SEARCH("/", N3512) +1, 20)</f>
        <v>plays</v>
      </c>
      <c r="R3512" s="4" t="str">
        <f t="shared" si="108"/>
        <v>theater</v>
      </c>
      <c r="S3512" s="14">
        <f>Table1[[#This Row],[Date Ended Conversion]]+Table1[[#This Row],[Date Ended Conversion]]</f>
        <v>83645.241805555561</v>
      </c>
      <c r="T3512" s="14">
        <f t="shared" si="109"/>
        <v>41822.62090277778</v>
      </c>
    </row>
    <row r="3513" spans="1:20" ht="72" hidden="1" x14ac:dyDescent="0.6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>(Table1[[#This Row],[pledged]]/Table1[[#This Row],[goal]])*100</f>
        <v>101.2</v>
      </c>
      <c r="P3513" s="9">
        <f>Table1[[#This Row],[pledged]]/Table1[[#This Row],[backers_count]]</f>
        <v>79.89473684210526</v>
      </c>
      <c r="Q3513" s="4" t="str">
        <f>MID(Table1[[#This Row],[Category and Sub-Category]],SEARCH("/", N3513) +1, 20)</f>
        <v>plays</v>
      </c>
      <c r="R3513" s="4" t="str">
        <f t="shared" si="108"/>
        <v>theater</v>
      </c>
      <c r="S3513" s="14">
        <f>Table1[[#This Row],[Date Ended Conversion]]+Table1[[#This Row],[Date Ended Conversion]]</f>
        <v>83901.541666666672</v>
      </c>
      <c r="T3513" s="14">
        <f t="shared" si="109"/>
        <v>41950.770833333336</v>
      </c>
    </row>
    <row r="3514" spans="1:20" ht="72" hidden="1" x14ac:dyDescent="0.6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>(Table1[[#This Row],[pledged]]/Table1[[#This Row],[goal]])*100</f>
        <v>100</v>
      </c>
      <c r="P3514" s="9">
        <f>Table1[[#This Row],[pledged]]/Table1[[#This Row],[backers_count]]</f>
        <v>58.823529411764703</v>
      </c>
      <c r="Q3514" s="4" t="str">
        <f>MID(Table1[[#This Row],[Category and Sub-Category]],SEARCH("/", N3514) +1, 20)</f>
        <v>plays</v>
      </c>
      <c r="R3514" s="4" t="str">
        <f t="shared" si="108"/>
        <v>theater</v>
      </c>
      <c r="S3514" s="14">
        <f>Table1[[#This Row],[Date Ended Conversion]]+Table1[[#This Row],[Date Ended Conversion]]</f>
        <v>84234.99055555556</v>
      </c>
      <c r="T3514" s="14">
        <f t="shared" si="109"/>
        <v>42117.49527777778</v>
      </c>
    </row>
    <row r="3515" spans="1:20" ht="72" hidden="1" x14ac:dyDescent="0.6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>(Table1[[#This Row],[pledged]]/Table1[[#This Row],[goal]])*100</f>
        <v>118.39285714285714</v>
      </c>
      <c r="P3515" s="9">
        <f>Table1[[#This Row],[pledged]]/Table1[[#This Row],[backers_count]]</f>
        <v>75.340909090909093</v>
      </c>
      <c r="Q3515" s="4" t="str">
        <f>MID(Table1[[#This Row],[Category and Sub-Category]],SEARCH("/", N3515) +1, 20)</f>
        <v>plays</v>
      </c>
      <c r="R3515" s="4" t="str">
        <f t="shared" si="108"/>
        <v>theater</v>
      </c>
      <c r="S3515" s="14">
        <f>Table1[[#This Row],[Date Ended Conversion]]+Table1[[#This Row],[Date Ended Conversion]]</f>
        <v>83588.415277777778</v>
      </c>
      <c r="T3515" s="14">
        <f t="shared" si="109"/>
        <v>41794.207638888889</v>
      </c>
    </row>
    <row r="3516" spans="1:20" ht="72" hidden="1" x14ac:dyDescent="0.6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>(Table1[[#This Row],[pledged]]/Table1[[#This Row],[goal]])*100</f>
        <v>110.00000000000001</v>
      </c>
      <c r="P3516" s="9">
        <f>Table1[[#This Row],[pledged]]/Table1[[#This Row],[backers_count]]</f>
        <v>55</v>
      </c>
      <c r="Q3516" s="4" t="str">
        <f>MID(Table1[[#This Row],[Category and Sub-Category]],SEARCH("/", N3516) +1, 20)</f>
        <v>plays</v>
      </c>
      <c r="R3516" s="4" t="str">
        <f t="shared" si="108"/>
        <v>theater</v>
      </c>
      <c r="S3516" s="14">
        <f>Table1[[#This Row],[Date Ended Conversion]]+Table1[[#This Row],[Date Ended Conversion]]</f>
        <v>84074.415277777778</v>
      </c>
      <c r="T3516" s="14">
        <f t="shared" si="109"/>
        <v>42037.207638888889</v>
      </c>
    </row>
    <row r="3517" spans="1:20" ht="72" hidden="1" x14ac:dyDescent="0.6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>(Table1[[#This Row],[pledged]]/Table1[[#This Row],[goal]])*100</f>
        <v>102.66666666666666</v>
      </c>
      <c r="P3517" s="9">
        <f>Table1[[#This Row],[pledged]]/Table1[[#This Row],[backers_count]]</f>
        <v>66.956521739130437</v>
      </c>
      <c r="Q3517" s="4" t="str">
        <f>MID(Table1[[#This Row],[Category and Sub-Category]],SEARCH("/", N3517) +1, 20)</f>
        <v>plays</v>
      </c>
      <c r="R3517" s="4" t="str">
        <f t="shared" si="108"/>
        <v>theater</v>
      </c>
      <c r="S3517" s="14">
        <f>Table1[[#This Row],[Date Ended Conversion]]+Table1[[#This Row],[Date Ended Conversion]]</f>
        <v>84311.545624999999</v>
      </c>
      <c r="T3517" s="14">
        <f t="shared" si="109"/>
        <v>42155.772812499999</v>
      </c>
    </row>
    <row r="3518" spans="1:20" ht="72" hidden="1" x14ac:dyDescent="0.6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>(Table1[[#This Row],[pledged]]/Table1[[#This Row],[goal]])*100</f>
        <v>100</v>
      </c>
      <c r="P3518" s="9">
        <f>Table1[[#This Row],[pledged]]/Table1[[#This Row],[backers_count]]</f>
        <v>227.27272727272728</v>
      </c>
      <c r="Q3518" s="4" t="str">
        <f>MID(Table1[[#This Row],[Category and Sub-Category]],SEARCH("/", N3518) +1, 20)</f>
        <v>plays</v>
      </c>
      <c r="R3518" s="4" t="str">
        <f t="shared" si="108"/>
        <v>theater</v>
      </c>
      <c r="S3518" s="14">
        <f>Table1[[#This Row],[Date Ended Conversion]]+Table1[[#This Row],[Date Ended Conversion]]</f>
        <v>83780.25</v>
      </c>
      <c r="T3518" s="14">
        <f t="shared" si="109"/>
        <v>41890.125</v>
      </c>
    </row>
    <row r="3519" spans="1:20" ht="54" hidden="1" x14ac:dyDescent="0.6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>(Table1[[#This Row],[pledged]]/Table1[[#This Row],[goal]])*100</f>
        <v>100</v>
      </c>
      <c r="P3519" s="9">
        <f>Table1[[#This Row],[pledged]]/Table1[[#This Row],[backers_count]]</f>
        <v>307.69230769230768</v>
      </c>
      <c r="Q3519" s="4" t="str">
        <f>MID(Table1[[#This Row],[Category and Sub-Category]],SEARCH("/", N3519) +1, 20)</f>
        <v>plays</v>
      </c>
      <c r="R3519" s="4" t="str">
        <f t="shared" si="108"/>
        <v>theater</v>
      </c>
      <c r="S3519" s="14">
        <f>Table1[[#This Row],[Date Ended Conversion]]+Table1[[#This Row],[Date Ended Conversion]]</f>
        <v>83648.916666666672</v>
      </c>
      <c r="T3519" s="14">
        <f t="shared" si="109"/>
        <v>41824.458333333336</v>
      </c>
    </row>
    <row r="3520" spans="1:20" ht="72" hidden="1" x14ac:dyDescent="0.6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>(Table1[[#This Row],[pledged]]/Table1[[#This Row],[goal]])*100</f>
        <v>110.04599999999999</v>
      </c>
      <c r="P3520" s="9">
        <f>Table1[[#This Row],[pledged]]/Table1[[#This Row],[backers_count]]</f>
        <v>50.020909090909093</v>
      </c>
      <c r="Q3520" s="4" t="str">
        <f>MID(Table1[[#This Row],[Category and Sub-Category]],SEARCH("/", N3520) +1, 20)</f>
        <v>plays</v>
      </c>
      <c r="R3520" s="4" t="str">
        <f t="shared" si="108"/>
        <v>theater</v>
      </c>
      <c r="S3520" s="14">
        <f>Table1[[#This Row],[Date Ended Conversion]]+Table1[[#This Row],[Date Ended Conversion]]</f>
        <v>83829.195833333331</v>
      </c>
      <c r="T3520" s="14">
        <f t="shared" si="109"/>
        <v>41914.597916666666</v>
      </c>
    </row>
    <row r="3521" spans="1:20" ht="54" hidden="1" x14ac:dyDescent="0.6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>(Table1[[#This Row],[pledged]]/Table1[[#This Row],[goal]])*100</f>
        <v>101.35000000000001</v>
      </c>
      <c r="P3521" s="9">
        <f>Table1[[#This Row],[pledged]]/Table1[[#This Row],[backers_count]]</f>
        <v>72.392857142857139</v>
      </c>
      <c r="Q3521" s="4" t="str">
        <f>MID(Table1[[#This Row],[Category and Sub-Category]],SEARCH("/", N3521) +1, 20)</f>
        <v>plays</v>
      </c>
      <c r="R3521" s="4" t="str">
        <f t="shared" si="108"/>
        <v>theater</v>
      </c>
      <c r="S3521" s="14">
        <f>Table1[[#This Row],[Date Ended Conversion]]+Table1[[#This Row],[Date Ended Conversion]]</f>
        <v>84135.197916666657</v>
      </c>
      <c r="T3521" s="14">
        <f t="shared" si="109"/>
        <v>42067.598958333328</v>
      </c>
    </row>
    <row r="3522" spans="1:20" ht="54" hidden="1" x14ac:dyDescent="0.6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>(Table1[[#This Row],[pledged]]/Table1[[#This Row],[goal]])*100</f>
        <v>100.75</v>
      </c>
      <c r="P3522" s="9">
        <f>Table1[[#This Row],[pledged]]/Table1[[#This Row],[backers_count]]</f>
        <v>95.952380952380949</v>
      </c>
      <c r="Q3522" s="4" t="str">
        <f>MID(Table1[[#This Row],[Category and Sub-Category]],SEARCH("/", N3522) +1, 20)</f>
        <v>plays</v>
      </c>
      <c r="R3522" s="4" t="str">
        <f t="shared" ref="R3522:R3585" si="110">LEFT(N3522,FIND("/",N3522,1)-1)</f>
        <v>theater</v>
      </c>
      <c r="S3522" s="14">
        <f>Table1[[#This Row],[Date Ended Conversion]]+Table1[[#This Row],[Date Ended Conversion]]</f>
        <v>84507.148611111101</v>
      </c>
      <c r="T3522" s="14">
        <f t="shared" ref="T3522:T3585" si="111">(((I3522/60)/60)/24)+DATE(1970,1,1)</f>
        <v>42253.57430555555</v>
      </c>
    </row>
    <row r="3523" spans="1:20" ht="72" hidden="1" x14ac:dyDescent="0.6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>(Table1[[#This Row],[pledged]]/Table1[[#This Row],[goal]])*100</f>
        <v>169.42857142857144</v>
      </c>
      <c r="P3523" s="9">
        <f>Table1[[#This Row],[pledged]]/Table1[[#This Row],[backers_count]]</f>
        <v>45.615384615384613</v>
      </c>
      <c r="Q3523" s="4" t="str">
        <f>MID(Table1[[#This Row],[Category and Sub-Category]],SEARCH("/", N3523) +1, 20)</f>
        <v>plays</v>
      </c>
      <c r="R3523" s="4" t="str">
        <f t="shared" si="110"/>
        <v>theater</v>
      </c>
      <c r="S3523" s="14">
        <f>Table1[[#This Row],[Date Ended Conversion]]+Table1[[#This Row],[Date Ended Conversion]]</f>
        <v>83822.722685185188</v>
      </c>
      <c r="T3523" s="14">
        <f t="shared" si="111"/>
        <v>41911.361342592594</v>
      </c>
    </row>
    <row r="3524" spans="1:20" ht="72" hidden="1" x14ac:dyDescent="0.6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>(Table1[[#This Row],[pledged]]/Table1[[#This Row],[goal]])*100</f>
        <v>100</v>
      </c>
      <c r="P3524" s="9">
        <f>Table1[[#This Row],[pledged]]/Table1[[#This Row],[backers_count]]</f>
        <v>41.029411764705884</v>
      </c>
      <c r="Q3524" s="4" t="str">
        <f>MID(Table1[[#This Row],[Category and Sub-Category]],SEARCH("/", N3524) +1, 20)</f>
        <v>plays</v>
      </c>
      <c r="R3524" s="4" t="str">
        <f t="shared" si="110"/>
        <v>theater</v>
      </c>
      <c r="S3524" s="14">
        <f>Table1[[#This Row],[Date Ended Conversion]]+Table1[[#This Row],[Date Ended Conversion]]</f>
        <v>84524.841666666674</v>
      </c>
      <c r="T3524" s="14">
        <f t="shared" si="111"/>
        <v>42262.420833333337</v>
      </c>
    </row>
    <row r="3525" spans="1:20" ht="72" hidden="1" x14ac:dyDescent="0.6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>(Table1[[#This Row],[pledged]]/Table1[[#This Row],[goal]])*100</f>
        <v>113.65</v>
      </c>
      <c r="P3525" s="9">
        <f>Table1[[#This Row],[pledged]]/Table1[[#This Row],[backers_count]]</f>
        <v>56.825000000000003</v>
      </c>
      <c r="Q3525" s="4" t="str">
        <f>MID(Table1[[#This Row],[Category and Sub-Category]],SEARCH("/", N3525) +1, 20)</f>
        <v>plays</v>
      </c>
      <c r="R3525" s="4" t="str">
        <f t="shared" si="110"/>
        <v>theater</v>
      </c>
      <c r="S3525" s="14">
        <f>Table1[[#This Row],[Date Ended Conversion]]+Table1[[#This Row],[Date Ended Conversion]]</f>
        <v>85277.916666666657</v>
      </c>
      <c r="T3525" s="14">
        <f t="shared" si="111"/>
        <v>42638.958333333328</v>
      </c>
    </row>
    <row r="3526" spans="1:20" ht="72" hidden="1" x14ac:dyDescent="0.6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>(Table1[[#This Row],[pledged]]/Table1[[#This Row],[goal]])*100</f>
        <v>101.56</v>
      </c>
      <c r="P3526" s="9">
        <f>Table1[[#This Row],[pledged]]/Table1[[#This Row],[backers_count]]</f>
        <v>137.24324324324326</v>
      </c>
      <c r="Q3526" s="4" t="str">
        <f>MID(Table1[[#This Row],[Category and Sub-Category]],SEARCH("/", N3526) +1, 20)</f>
        <v>plays</v>
      </c>
      <c r="R3526" s="4" t="str">
        <f t="shared" si="110"/>
        <v>theater</v>
      </c>
      <c r="S3526" s="14">
        <f>Table1[[#This Row],[Date Ended Conversion]]+Table1[[#This Row],[Date Ended Conversion]]</f>
        <v>83790.333333333328</v>
      </c>
      <c r="T3526" s="14">
        <f t="shared" si="111"/>
        <v>41895.166666666664</v>
      </c>
    </row>
    <row r="3527" spans="1:20" ht="72" hidden="1" x14ac:dyDescent="0.6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>(Table1[[#This Row],[pledged]]/Table1[[#This Row],[goal]])*100</f>
        <v>106</v>
      </c>
      <c r="P3527" s="9">
        <f>Table1[[#This Row],[pledged]]/Table1[[#This Row],[backers_count]]</f>
        <v>75.714285714285708</v>
      </c>
      <c r="Q3527" s="4" t="str">
        <f>MID(Table1[[#This Row],[Category and Sub-Category]],SEARCH("/", N3527) +1, 20)</f>
        <v>plays</v>
      </c>
      <c r="R3527" s="4" t="str">
        <f t="shared" si="110"/>
        <v>theater</v>
      </c>
      <c r="S3527" s="14">
        <f>Table1[[#This Row],[Date Ended Conversion]]+Table1[[#This Row],[Date Ended Conversion]]</f>
        <v>84451.333333333343</v>
      </c>
      <c r="T3527" s="14">
        <f t="shared" si="111"/>
        <v>42225.666666666672</v>
      </c>
    </row>
    <row r="3528" spans="1:20" ht="72" hidden="1" x14ac:dyDescent="0.6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>(Table1[[#This Row],[pledged]]/Table1[[#This Row],[goal]])*100</f>
        <v>102</v>
      </c>
      <c r="P3528" s="9">
        <f>Table1[[#This Row],[pledged]]/Table1[[#This Row],[backers_count]]</f>
        <v>99</v>
      </c>
      <c r="Q3528" s="4" t="str">
        <f>MID(Table1[[#This Row],[Category and Sub-Category]],SEARCH("/", N3528) +1, 20)</f>
        <v>plays</v>
      </c>
      <c r="R3528" s="4" t="str">
        <f t="shared" si="110"/>
        <v>theater</v>
      </c>
      <c r="S3528" s="14">
        <f>Table1[[#This Row],[Date Ended Conversion]]+Table1[[#This Row],[Date Ended Conversion]]</f>
        <v>84976.498611111107</v>
      </c>
      <c r="T3528" s="14">
        <f t="shared" si="111"/>
        <v>42488.249305555553</v>
      </c>
    </row>
    <row r="3529" spans="1:20" ht="72" hidden="1" x14ac:dyDescent="0.6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>(Table1[[#This Row],[pledged]]/Table1[[#This Row],[goal]])*100</f>
        <v>116.91666666666667</v>
      </c>
      <c r="P3529" s="9">
        <f>Table1[[#This Row],[pledged]]/Table1[[#This Row],[backers_count]]</f>
        <v>81.569767441860463</v>
      </c>
      <c r="Q3529" s="4" t="str">
        <f>MID(Table1[[#This Row],[Category and Sub-Category]],SEARCH("/", N3529) +1, 20)</f>
        <v>plays</v>
      </c>
      <c r="R3529" s="4" t="str">
        <f t="shared" si="110"/>
        <v>theater</v>
      </c>
      <c r="S3529" s="14">
        <f>Table1[[#This Row],[Date Ended Conversion]]+Table1[[#This Row],[Date Ended Conversion]]</f>
        <v>84392.33194444445</v>
      </c>
      <c r="T3529" s="14">
        <f t="shared" si="111"/>
        <v>42196.165972222225</v>
      </c>
    </row>
    <row r="3530" spans="1:20" ht="72" hidden="1" x14ac:dyDescent="0.6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>(Table1[[#This Row],[pledged]]/Table1[[#This Row],[goal]])*100</f>
        <v>101.15151515151514</v>
      </c>
      <c r="P3530" s="9">
        <f>Table1[[#This Row],[pledged]]/Table1[[#This Row],[backers_count]]</f>
        <v>45.108108108108105</v>
      </c>
      <c r="Q3530" s="4" t="str">
        <f>MID(Table1[[#This Row],[Category and Sub-Category]],SEARCH("/", N3530) +1, 20)</f>
        <v>plays</v>
      </c>
      <c r="R3530" s="4" t="str">
        <f t="shared" si="110"/>
        <v>theater</v>
      </c>
      <c r="S3530" s="14">
        <f>Table1[[#This Row],[Date Ended Conversion]]+Table1[[#This Row],[Date Ended Conversion]]</f>
        <v>85507.00273148148</v>
      </c>
      <c r="T3530" s="14">
        <f t="shared" si="111"/>
        <v>42753.50136574074</v>
      </c>
    </row>
    <row r="3531" spans="1:20" ht="72" hidden="1" x14ac:dyDescent="0.6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>(Table1[[#This Row],[pledged]]/Table1[[#This Row],[goal]])*100</f>
        <v>132</v>
      </c>
      <c r="P3531" s="9">
        <f>Table1[[#This Row],[pledged]]/Table1[[#This Row],[backers_count]]</f>
        <v>36.666666666666664</v>
      </c>
      <c r="Q3531" s="4" t="str">
        <f>MID(Table1[[#This Row],[Category and Sub-Category]],SEARCH("/", N3531) +1, 20)</f>
        <v>plays</v>
      </c>
      <c r="R3531" s="4" t="str">
        <f t="shared" si="110"/>
        <v>theater</v>
      </c>
      <c r="S3531" s="14">
        <f>Table1[[#This Row],[Date Ended Conversion]]+Table1[[#This Row],[Date Ended Conversion]]</f>
        <v>84396.083333333343</v>
      </c>
      <c r="T3531" s="14">
        <f t="shared" si="111"/>
        <v>42198.041666666672</v>
      </c>
    </row>
    <row r="3532" spans="1:20" ht="72" hidden="1" x14ac:dyDescent="0.6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>(Table1[[#This Row],[pledged]]/Table1[[#This Row],[goal]])*100</f>
        <v>100</v>
      </c>
      <c r="P3532" s="9">
        <f>Table1[[#This Row],[pledged]]/Table1[[#This Row],[backers_count]]</f>
        <v>125</v>
      </c>
      <c r="Q3532" s="4" t="str">
        <f>MID(Table1[[#This Row],[Category and Sub-Category]],SEARCH("/", N3532) +1, 20)</f>
        <v>plays</v>
      </c>
      <c r="R3532" s="4" t="str">
        <f t="shared" si="110"/>
        <v>theater</v>
      </c>
      <c r="S3532" s="14">
        <f>Table1[[#This Row],[Date Ended Conversion]]+Table1[[#This Row],[Date Ended Conversion]]</f>
        <v>84941.666666666657</v>
      </c>
      <c r="T3532" s="14">
        <f t="shared" si="111"/>
        <v>42470.833333333328</v>
      </c>
    </row>
    <row r="3533" spans="1:20" ht="36" hidden="1" x14ac:dyDescent="0.6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>(Table1[[#This Row],[pledged]]/Table1[[#This Row],[goal]])*100</f>
        <v>128</v>
      </c>
      <c r="P3533" s="9">
        <f>Table1[[#This Row],[pledged]]/Table1[[#This Row],[backers_count]]</f>
        <v>49.230769230769234</v>
      </c>
      <c r="Q3533" s="4" t="str">
        <f>MID(Table1[[#This Row],[Category and Sub-Category]],SEARCH("/", N3533) +1, 20)</f>
        <v>plays</v>
      </c>
      <c r="R3533" s="4" t="str">
        <f t="shared" si="110"/>
        <v>theater</v>
      </c>
      <c r="S3533" s="14">
        <f>Table1[[#This Row],[Date Ended Conversion]]+Table1[[#This Row],[Date Ended Conversion]]</f>
        <v>85103.308657407411</v>
      </c>
      <c r="T3533" s="14">
        <f t="shared" si="111"/>
        <v>42551.654328703706</v>
      </c>
    </row>
    <row r="3534" spans="1:20" ht="72" hidden="1" x14ac:dyDescent="0.6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>(Table1[[#This Row],[pledged]]/Table1[[#This Row],[goal]])*100</f>
        <v>118.95833333333334</v>
      </c>
      <c r="P3534" s="9">
        <f>Table1[[#This Row],[pledged]]/Table1[[#This Row],[backers_count]]</f>
        <v>42.296296296296298</v>
      </c>
      <c r="Q3534" s="4" t="str">
        <f>MID(Table1[[#This Row],[Category and Sub-Category]],SEARCH("/", N3534) +1, 20)</f>
        <v>plays</v>
      </c>
      <c r="R3534" s="4" t="str">
        <f t="shared" si="110"/>
        <v>theater</v>
      </c>
      <c r="S3534" s="14">
        <f>Table1[[#This Row],[Date Ended Conversion]]+Table1[[#This Row],[Date Ended Conversion]]</f>
        <v>83800.33194444445</v>
      </c>
      <c r="T3534" s="14">
        <f t="shared" si="111"/>
        <v>41900.165972222225</v>
      </c>
    </row>
    <row r="3535" spans="1:20" ht="72" hidden="1" x14ac:dyDescent="0.6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>(Table1[[#This Row],[pledged]]/Table1[[#This Row],[goal]])*100</f>
        <v>126.2</v>
      </c>
      <c r="P3535" s="9">
        <f>Table1[[#This Row],[pledged]]/Table1[[#This Row],[backers_count]]</f>
        <v>78.875</v>
      </c>
      <c r="Q3535" s="4" t="str">
        <f>MID(Table1[[#This Row],[Category and Sub-Category]],SEARCH("/", N3535) +1, 20)</f>
        <v>plays</v>
      </c>
      <c r="R3535" s="4" t="str">
        <f t="shared" si="110"/>
        <v>theater</v>
      </c>
      <c r="S3535" s="14">
        <f>Table1[[#This Row],[Date Ended Conversion]]+Table1[[#This Row],[Date Ended Conversion]]</f>
        <v>84639.605717592582</v>
      </c>
      <c r="T3535" s="14">
        <f t="shared" si="111"/>
        <v>42319.802858796291</v>
      </c>
    </row>
    <row r="3536" spans="1:20" ht="54" hidden="1" x14ac:dyDescent="0.6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>(Table1[[#This Row],[pledged]]/Table1[[#This Row],[goal]])*100</f>
        <v>156.20000000000002</v>
      </c>
      <c r="P3536" s="9">
        <f>Table1[[#This Row],[pledged]]/Table1[[#This Row],[backers_count]]</f>
        <v>38.284313725490193</v>
      </c>
      <c r="Q3536" s="4" t="str">
        <f>MID(Table1[[#This Row],[Category and Sub-Category]],SEARCH("/", N3536) +1, 20)</f>
        <v>plays</v>
      </c>
      <c r="R3536" s="4" t="str">
        <f t="shared" si="110"/>
        <v>theater</v>
      </c>
      <c r="S3536" s="14">
        <f>Table1[[#This Row],[Date Ended Conversion]]+Table1[[#This Row],[Date Ended Conversion]]</f>
        <v>84557.250532407401</v>
      </c>
      <c r="T3536" s="14">
        <f t="shared" si="111"/>
        <v>42278.6252662037</v>
      </c>
    </row>
    <row r="3537" spans="1:20" ht="72" hidden="1" x14ac:dyDescent="0.6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>(Table1[[#This Row],[pledged]]/Table1[[#This Row],[goal]])*100</f>
        <v>103.15</v>
      </c>
      <c r="P3537" s="9">
        <f>Table1[[#This Row],[pledged]]/Table1[[#This Row],[backers_count]]</f>
        <v>44.847826086956523</v>
      </c>
      <c r="Q3537" s="4" t="str">
        <f>MID(Table1[[#This Row],[Category and Sub-Category]],SEARCH("/", N3537) +1, 20)</f>
        <v>plays</v>
      </c>
      <c r="R3537" s="4" t="str">
        <f t="shared" si="110"/>
        <v>theater</v>
      </c>
      <c r="S3537" s="14">
        <f>Table1[[#This Row],[Date Ended Conversion]]+Table1[[#This Row],[Date Ended Conversion]]</f>
        <v>84559.5</v>
      </c>
      <c r="T3537" s="14">
        <f t="shared" si="111"/>
        <v>42279.75</v>
      </c>
    </row>
    <row r="3538" spans="1:20" ht="72" hidden="1" x14ac:dyDescent="0.6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>(Table1[[#This Row],[pledged]]/Table1[[#This Row],[goal]])*100</f>
        <v>153.33333333333334</v>
      </c>
      <c r="P3538" s="9">
        <f>Table1[[#This Row],[pledged]]/Table1[[#This Row],[backers_count]]</f>
        <v>13.529411764705882</v>
      </c>
      <c r="Q3538" s="4" t="str">
        <f>MID(Table1[[#This Row],[Category and Sub-Category]],SEARCH("/", N3538) +1, 20)</f>
        <v>plays</v>
      </c>
      <c r="R3538" s="4" t="str">
        <f t="shared" si="110"/>
        <v>theater</v>
      </c>
      <c r="S3538" s="14">
        <f>Table1[[#This Row],[Date Ended Conversion]]+Table1[[#This Row],[Date Ended Conversion]]</f>
        <v>84716.998611111107</v>
      </c>
      <c r="T3538" s="14">
        <f t="shared" si="111"/>
        <v>42358.499305555553</v>
      </c>
    </row>
    <row r="3539" spans="1:20" ht="72" hidden="1" x14ac:dyDescent="0.6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>(Table1[[#This Row],[pledged]]/Table1[[#This Row],[goal]])*100</f>
        <v>180.44444444444446</v>
      </c>
      <c r="P3539" s="9">
        <f>Table1[[#This Row],[pledged]]/Table1[[#This Row],[backers_count]]</f>
        <v>43.5</v>
      </c>
      <c r="Q3539" s="4" t="str">
        <f>MID(Table1[[#This Row],[Category and Sub-Category]],SEARCH("/", N3539) +1, 20)</f>
        <v>plays</v>
      </c>
      <c r="R3539" s="4" t="str">
        <f t="shared" si="110"/>
        <v>theater</v>
      </c>
      <c r="S3539" s="14">
        <f>Table1[[#This Row],[Date Ended Conversion]]+Table1[[#This Row],[Date Ended Conversion]]</f>
        <v>83920.665277777778</v>
      </c>
      <c r="T3539" s="14">
        <f t="shared" si="111"/>
        <v>41960.332638888889</v>
      </c>
    </row>
    <row r="3540" spans="1:20" ht="72" hidden="1" x14ac:dyDescent="0.6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>(Table1[[#This Row],[pledged]]/Table1[[#This Row],[goal]])*100</f>
        <v>128.44999999999999</v>
      </c>
      <c r="P3540" s="9">
        <f>Table1[[#This Row],[pledged]]/Table1[[#This Row],[backers_count]]</f>
        <v>30.951807228915662</v>
      </c>
      <c r="Q3540" s="4" t="str">
        <f>MID(Table1[[#This Row],[Category and Sub-Category]],SEARCH("/", N3540) +1, 20)</f>
        <v>plays</v>
      </c>
      <c r="R3540" s="4" t="str">
        <f t="shared" si="110"/>
        <v>theater</v>
      </c>
      <c r="S3540" s="14">
        <f>Table1[[#This Row],[Date Ended Conversion]]+Table1[[#This Row],[Date Ended Conversion]]</f>
        <v>85198.841203703705</v>
      </c>
      <c r="T3540" s="14">
        <f t="shared" si="111"/>
        <v>42599.420601851853</v>
      </c>
    </row>
    <row r="3541" spans="1:20" ht="72" hidden="1" x14ac:dyDescent="0.6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>(Table1[[#This Row],[pledged]]/Table1[[#This Row],[goal]])*100</f>
        <v>119.66666666666667</v>
      </c>
      <c r="P3541" s="9">
        <f>Table1[[#This Row],[pledged]]/Table1[[#This Row],[backers_count]]</f>
        <v>55.230769230769234</v>
      </c>
      <c r="Q3541" s="4" t="str">
        <f>MID(Table1[[#This Row],[Category and Sub-Category]],SEARCH("/", N3541) +1, 20)</f>
        <v>plays</v>
      </c>
      <c r="R3541" s="4" t="str">
        <f t="shared" si="110"/>
        <v>theater</v>
      </c>
      <c r="S3541" s="14">
        <f>Table1[[#This Row],[Date Ended Conversion]]+Table1[[#This Row],[Date Ended Conversion]]</f>
        <v>85243.512083333335</v>
      </c>
      <c r="T3541" s="14">
        <f t="shared" si="111"/>
        <v>42621.756041666667</v>
      </c>
    </row>
    <row r="3542" spans="1:20" ht="72" hidden="1" x14ac:dyDescent="0.6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>(Table1[[#This Row],[pledged]]/Table1[[#This Row],[goal]])*100</f>
        <v>123</v>
      </c>
      <c r="P3542" s="9">
        <f>Table1[[#This Row],[pledged]]/Table1[[#This Row],[backers_count]]</f>
        <v>46.125</v>
      </c>
      <c r="Q3542" s="4" t="str">
        <f>MID(Table1[[#This Row],[Category and Sub-Category]],SEARCH("/", N3542) +1, 20)</f>
        <v>plays</v>
      </c>
      <c r="R3542" s="4" t="str">
        <f t="shared" si="110"/>
        <v>theater</v>
      </c>
      <c r="S3542" s="14">
        <f>Table1[[#This Row],[Date Ended Conversion]]+Table1[[#This Row],[Date Ended Conversion]]</f>
        <v>85094.006736111114</v>
      </c>
      <c r="T3542" s="14">
        <f t="shared" si="111"/>
        <v>42547.003368055557</v>
      </c>
    </row>
    <row r="3543" spans="1:20" ht="72" hidden="1" x14ac:dyDescent="0.6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>(Table1[[#This Row],[pledged]]/Table1[[#This Row],[goal]])*100</f>
        <v>105</v>
      </c>
      <c r="P3543" s="9">
        <f>Table1[[#This Row],[pledged]]/Table1[[#This Row],[backers_count]]</f>
        <v>39.375</v>
      </c>
      <c r="Q3543" s="4" t="str">
        <f>MID(Table1[[#This Row],[Category and Sub-Category]],SEARCH("/", N3543) +1, 20)</f>
        <v>plays</v>
      </c>
      <c r="R3543" s="4" t="str">
        <f t="shared" si="110"/>
        <v>theater</v>
      </c>
      <c r="S3543" s="14">
        <f>Table1[[#This Row],[Date Ended Conversion]]+Table1[[#This Row],[Date Ended Conversion]]</f>
        <v>84495.460069444438</v>
      </c>
      <c r="T3543" s="14">
        <f t="shared" si="111"/>
        <v>42247.730034722219</v>
      </c>
    </row>
    <row r="3544" spans="1:20" ht="72" hidden="1" x14ac:dyDescent="0.6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>(Table1[[#This Row],[pledged]]/Table1[[#This Row],[goal]])*100</f>
        <v>102.23636363636363</v>
      </c>
      <c r="P3544" s="9">
        <f>Table1[[#This Row],[pledged]]/Table1[[#This Row],[backers_count]]</f>
        <v>66.152941176470591</v>
      </c>
      <c r="Q3544" s="4" t="str">
        <f>MID(Table1[[#This Row],[Category and Sub-Category]],SEARCH("/", N3544) +1, 20)</f>
        <v>plays</v>
      </c>
      <c r="R3544" s="4" t="str">
        <f t="shared" si="110"/>
        <v>theater</v>
      </c>
      <c r="S3544" s="14">
        <f>Table1[[#This Row],[Date Ended Conversion]]+Table1[[#This Row],[Date Ended Conversion]]</f>
        <v>83779.199583333335</v>
      </c>
      <c r="T3544" s="14">
        <f t="shared" si="111"/>
        <v>41889.599791666667</v>
      </c>
    </row>
    <row r="3545" spans="1:20" ht="54" hidden="1" x14ac:dyDescent="0.6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>(Table1[[#This Row],[pledged]]/Table1[[#This Row],[goal]])*100</f>
        <v>104.66666666666666</v>
      </c>
      <c r="P3545" s="9">
        <f>Table1[[#This Row],[pledged]]/Table1[[#This Row],[backers_count]]</f>
        <v>54.137931034482762</v>
      </c>
      <c r="Q3545" s="4" t="str">
        <f>MID(Table1[[#This Row],[Category and Sub-Category]],SEARCH("/", N3545) +1, 20)</f>
        <v>plays</v>
      </c>
      <c r="R3545" s="4" t="str">
        <f t="shared" si="110"/>
        <v>theater</v>
      </c>
      <c r="S3545" s="14">
        <f>Table1[[#This Row],[Date Ended Conversion]]+Table1[[#This Row],[Date Ended Conversion]]</f>
        <v>84361.510624999995</v>
      </c>
      <c r="T3545" s="14">
        <f t="shared" si="111"/>
        <v>42180.755312499998</v>
      </c>
    </row>
    <row r="3546" spans="1:20" ht="54" hidden="1" x14ac:dyDescent="0.6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>(Table1[[#This Row],[pledged]]/Table1[[#This Row],[goal]])*100</f>
        <v>100</v>
      </c>
      <c r="P3546" s="9">
        <f>Table1[[#This Row],[pledged]]/Table1[[#This Row],[backers_count]]</f>
        <v>104.16666666666667</v>
      </c>
      <c r="Q3546" s="4" t="str">
        <f>MID(Table1[[#This Row],[Category and Sub-Category]],SEARCH("/", N3546) +1, 20)</f>
        <v>plays</v>
      </c>
      <c r="R3546" s="4" t="str">
        <f t="shared" si="110"/>
        <v>theater</v>
      </c>
      <c r="S3546" s="14">
        <f>Table1[[#This Row],[Date Ended Conversion]]+Table1[[#This Row],[Date Ended Conversion]]</f>
        <v>84141.663356481484</v>
      </c>
      <c r="T3546" s="14">
        <f t="shared" si="111"/>
        <v>42070.831678240742</v>
      </c>
    </row>
    <row r="3547" spans="1:20" ht="90" hidden="1" x14ac:dyDescent="0.6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>(Table1[[#This Row],[pledged]]/Table1[[#This Row],[goal]])*100</f>
        <v>100.4</v>
      </c>
      <c r="P3547" s="9">
        <f>Table1[[#This Row],[pledged]]/Table1[[#This Row],[backers_count]]</f>
        <v>31.375</v>
      </c>
      <c r="Q3547" s="4" t="str">
        <f>MID(Table1[[#This Row],[Category and Sub-Category]],SEARCH("/", N3547) +1, 20)</f>
        <v>plays</v>
      </c>
      <c r="R3547" s="4" t="str">
        <f t="shared" si="110"/>
        <v>theater</v>
      </c>
      <c r="S3547" s="14">
        <f>Table1[[#This Row],[Date Ended Conversion]]+Table1[[#This Row],[Date Ended Conversion]]</f>
        <v>84211.614791666667</v>
      </c>
      <c r="T3547" s="14">
        <f t="shared" si="111"/>
        <v>42105.807395833333</v>
      </c>
    </row>
    <row r="3548" spans="1:20" ht="72" hidden="1" x14ac:dyDescent="0.6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>(Table1[[#This Row],[pledged]]/Table1[[#This Row],[goal]])*100</f>
        <v>102.27272727272727</v>
      </c>
      <c r="P3548" s="9">
        <f>Table1[[#This Row],[pledged]]/Table1[[#This Row],[backers_count]]</f>
        <v>59.210526315789473</v>
      </c>
      <c r="Q3548" s="4" t="str">
        <f>MID(Table1[[#This Row],[Category and Sub-Category]],SEARCH("/", N3548) +1, 20)</f>
        <v>plays</v>
      </c>
      <c r="R3548" s="4" t="str">
        <f t="shared" si="110"/>
        <v>theater</v>
      </c>
      <c r="S3548" s="14">
        <f>Table1[[#This Row],[Date Ended Conversion]]+Table1[[#This Row],[Date Ended Conversion]]</f>
        <v>84190.33194444445</v>
      </c>
      <c r="T3548" s="14">
        <f t="shared" si="111"/>
        <v>42095.165972222225</v>
      </c>
    </row>
    <row r="3549" spans="1:20" ht="72" hidden="1" x14ac:dyDescent="0.6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>(Table1[[#This Row],[pledged]]/Table1[[#This Row],[goal]])*100</f>
        <v>114.40928571428573</v>
      </c>
      <c r="P3549" s="9">
        <f>Table1[[#This Row],[pledged]]/Table1[[#This Row],[backers_count]]</f>
        <v>119.17633928571429</v>
      </c>
      <c r="Q3549" s="4" t="str">
        <f>MID(Table1[[#This Row],[Category and Sub-Category]],SEARCH("/", N3549) +1, 20)</f>
        <v>plays</v>
      </c>
      <c r="R3549" s="4" t="str">
        <f t="shared" si="110"/>
        <v>theater</v>
      </c>
      <c r="S3549" s="14">
        <f>Table1[[#This Row],[Date Ended Conversion]]+Table1[[#This Row],[Date Ended Conversion]]</f>
        <v>85008.33194444445</v>
      </c>
      <c r="T3549" s="14">
        <f t="shared" si="111"/>
        <v>42504.165972222225</v>
      </c>
    </row>
    <row r="3550" spans="1:20" ht="72" hidden="1" x14ac:dyDescent="0.6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>(Table1[[#This Row],[pledged]]/Table1[[#This Row],[goal]])*100</f>
        <v>101.9047619047619</v>
      </c>
      <c r="P3550" s="9">
        <f>Table1[[#This Row],[pledged]]/Table1[[#This Row],[backers_count]]</f>
        <v>164.61538461538461</v>
      </c>
      <c r="Q3550" s="4" t="str">
        <f>MID(Table1[[#This Row],[Category and Sub-Category]],SEARCH("/", N3550) +1, 20)</f>
        <v>plays</v>
      </c>
      <c r="R3550" s="4" t="str">
        <f t="shared" si="110"/>
        <v>theater</v>
      </c>
      <c r="S3550" s="14">
        <f>Table1[[#This Row],[Date Ended Conversion]]+Table1[[#This Row],[Date Ended Conversion]]</f>
        <v>84868.083333333343</v>
      </c>
      <c r="T3550" s="14">
        <f t="shared" si="111"/>
        <v>42434.041666666672</v>
      </c>
    </row>
    <row r="3551" spans="1:20" ht="72" hidden="1" x14ac:dyDescent="0.6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>(Table1[[#This Row],[pledged]]/Table1[[#This Row],[goal]])*100</f>
        <v>102</v>
      </c>
      <c r="P3551" s="9">
        <f>Table1[[#This Row],[pledged]]/Table1[[#This Row],[backers_count]]</f>
        <v>24.285714285714285</v>
      </c>
      <c r="Q3551" s="4" t="str">
        <f>MID(Table1[[#This Row],[Category and Sub-Category]],SEARCH("/", N3551) +1, 20)</f>
        <v>plays</v>
      </c>
      <c r="R3551" s="4" t="str">
        <f t="shared" si="110"/>
        <v>theater</v>
      </c>
      <c r="S3551" s="14">
        <f>Table1[[#This Row],[Date Ended Conversion]]+Table1[[#This Row],[Date Ended Conversion]]</f>
        <v>84502.788726851853</v>
      </c>
      <c r="T3551" s="14">
        <f t="shared" si="111"/>
        <v>42251.394363425927</v>
      </c>
    </row>
    <row r="3552" spans="1:20" ht="72" hidden="1" x14ac:dyDescent="0.6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>(Table1[[#This Row],[pledged]]/Table1[[#This Row],[goal]])*100</f>
        <v>104.80000000000001</v>
      </c>
      <c r="P3552" s="9">
        <f>Table1[[#This Row],[pledged]]/Table1[[#This Row],[backers_count]]</f>
        <v>40.9375</v>
      </c>
      <c r="Q3552" s="4" t="str">
        <f>MID(Table1[[#This Row],[Category and Sub-Category]],SEARCH("/", N3552) +1, 20)</f>
        <v>plays</v>
      </c>
      <c r="R3552" s="4" t="str">
        <f t="shared" si="110"/>
        <v>theater</v>
      </c>
      <c r="S3552" s="14">
        <f>Table1[[#This Row],[Date Ended Conversion]]+Table1[[#This Row],[Date Ended Conversion]]</f>
        <v>84985.786990740744</v>
      </c>
      <c r="T3552" s="14">
        <f t="shared" si="111"/>
        <v>42492.893495370372</v>
      </c>
    </row>
    <row r="3553" spans="1:20" ht="72" hidden="1" x14ac:dyDescent="0.6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>(Table1[[#This Row],[pledged]]/Table1[[#This Row],[goal]])*100</f>
        <v>101.83333333333333</v>
      </c>
      <c r="P3553" s="9">
        <f>Table1[[#This Row],[pledged]]/Table1[[#This Row],[backers_count]]</f>
        <v>61.1</v>
      </c>
      <c r="Q3553" s="4" t="str">
        <f>MID(Table1[[#This Row],[Category and Sub-Category]],SEARCH("/", N3553) +1, 20)</f>
        <v>plays</v>
      </c>
      <c r="R3553" s="4" t="str">
        <f t="shared" si="110"/>
        <v>theater</v>
      </c>
      <c r="S3553" s="14">
        <f>Table1[[#This Row],[Date Ended Conversion]]+Table1[[#This Row],[Date Ended Conversion]]</f>
        <v>83563.843055555553</v>
      </c>
      <c r="T3553" s="14">
        <f t="shared" si="111"/>
        <v>41781.921527777777</v>
      </c>
    </row>
    <row r="3554" spans="1:20" ht="72" hidden="1" x14ac:dyDescent="0.6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>(Table1[[#This Row],[pledged]]/Table1[[#This Row],[goal]])*100</f>
        <v>100</v>
      </c>
      <c r="P3554" s="9">
        <f>Table1[[#This Row],[pledged]]/Table1[[#This Row],[backers_count]]</f>
        <v>38.65</v>
      </c>
      <c r="Q3554" s="4" t="str">
        <f>MID(Table1[[#This Row],[Category and Sub-Category]],SEARCH("/", N3554) +1, 20)</f>
        <v>plays</v>
      </c>
      <c r="R3554" s="4" t="str">
        <f t="shared" si="110"/>
        <v>theater</v>
      </c>
      <c r="S3554" s="14">
        <f>Table1[[#This Row],[Date Ended Conversion]]+Table1[[#This Row],[Date Ended Conversion]]</f>
        <v>83637.174166666664</v>
      </c>
      <c r="T3554" s="14">
        <f t="shared" si="111"/>
        <v>41818.587083333332</v>
      </c>
    </row>
    <row r="3555" spans="1:20" ht="72" hidden="1" x14ac:dyDescent="0.6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>(Table1[[#This Row],[pledged]]/Table1[[#This Row],[goal]])*100</f>
        <v>106.27272727272728</v>
      </c>
      <c r="P3555" s="9">
        <f>Table1[[#This Row],[pledged]]/Table1[[#This Row],[backers_count]]</f>
        <v>56.20192307692308</v>
      </c>
      <c r="Q3555" s="4" t="str">
        <f>MID(Table1[[#This Row],[Category and Sub-Category]],SEARCH("/", N3555) +1, 20)</f>
        <v>plays</v>
      </c>
      <c r="R3555" s="4" t="str">
        <f t="shared" si="110"/>
        <v>theater</v>
      </c>
      <c r="S3555" s="14">
        <f>Table1[[#This Row],[Date Ended Conversion]]+Table1[[#This Row],[Date Ended Conversion]]</f>
        <v>84456</v>
      </c>
      <c r="T3555" s="14">
        <f t="shared" si="111"/>
        <v>42228</v>
      </c>
    </row>
    <row r="3556" spans="1:20" ht="72" hidden="1" x14ac:dyDescent="0.6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>(Table1[[#This Row],[pledged]]/Table1[[#This Row],[goal]])*100</f>
        <v>113.42219999999999</v>
      </c>
      <c r="P3556" s="9">
        <f>Table1[[#This Row],[pledged]]/Table1[[#This Row],[backers_count]]</f>
        <v>107.00207547169811</v>
      </c>
      <c r="Q3556" s="4" t="str">
        <f>MID(Table1[[#This Row],[Category and Sub-Category]],SEARCH("/", N3556) +1, 20)</f>
        <v>plays</v>
      </c>
      <c r="R3556" s="4" t="str">
        <f t="shared" si="110"/>
        <v>theater</v>
      </c>
      <c r="S3556" s="14">
        <f>Table1[[#This Row],[Date Ended Conversion]]+Table1[[#This Row],[Date Ended Conversion]]</f>
        <v>84093.416666666657</v>
      </c>
      <c r="T3556" s="14">
        <f t="shared" si="111"/>
        <v>42046.708333333328</v>
      </c>
    </row>
    <row r="3557" spans="1:20" ht="72" hidden="1" x14ac:dyDescent="0.6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>(Table1[[#This Row],[pledged]]/Table1[[#This Row],[goal]])*100</f>
        <v>100</v>
      </c>
      <c r="P3557" s="9">
        <f>Table1[[#This Row],[pledged]]/Table1[[#This Row],[backers_count]]</f>
        <v>171.42857142857142</v>
      </c>
      <c r="Q3557" s="4" t="str">
        <f>MID(Table1[[#This Row],[Category and Sub-Category]],SEARCH("/", N3557) +1, 20)</f>
        <v>plays</v>
      </c>
      <c r="R3557" s="4" t="str">
        <f t="shared" si="110"/>
        <v>theater</v>
      </c>
      <c r="S3557" s="14">
        <f>Table1[[#This Row],[Date Ended Conversion]]+Table1[[#This Row],[Date Ended Conversion]]</f>
        <v>85382.967453703692</v>
      </c>
      <c r="T3557" s="14">
        <f t="shared" si="111"/>
        <v>42691.483726851846</v>
      </c>
    </row>
    <row r="3558" spans="1:20" ht="72" hidden="1" x14ac:dyDescent="0.6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>(Table1[[#This Row],[pledged]]/Table1[[#This Row],[goal]])*100</f>
        <v>100.45454545454547</v>
      </c>
      <c r="P3558" s="9">
        <f>Table1[[#This Row],[pledged]]/Table1[[#This Row],[backers_count]]</f>
        <v>110.5</v>
      </c>
      <c r="Q3558" s="4" t="str">
        <f>MID(Table1[[#This Row],[Category and Sub-Category]],SEARCH("/", N3558) +1, 20)</f>
        <v>plays</v>
      </c>
      <c r="R3558" s="4" t="str">
        <f t="shared" si="110"/>
        <v>theater</v>
      </c>
      <c r="S3558" s="14">
        <f>Table1[[#This Row],[Date Ended Conversion]]+Table1[[#This Row],[Date Ended Conversion]]</f>
        <v>83737.299166666664</v>
      </c>
      <c r="T3558" s="14">
        <f t="shared" si="111"/>
        <v>41868.649583333332</v>
      </c>
    </row>
    <row r="3559" spans="1:20" ht="72" hidden="1" x14ac:dyDescent="0.6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>(Table1[[#This Row],[pledged]]/Table1[[#This Row],[goal]])*100</f>
        <v>100.03599999999999</v>
      </c>
      <c r="P3559" s="9">
        <f>Table1[[#This Row],[pledged]]/Table1[[#This Row],[backers_count]]</f>
        <v>179.27598566308242</v>
      </c>
      <c r="Q3559" s="4" t="str">
        <f>MID(Table1[[#This Row],[Category and Sub-Category]],SEARCH("/", N3559) +1, 20)</f>
        <v>plays</v>
      </c>
      <c r="R3559" s="4" t="str">
        <f t="shared" si="110"/>
        <v>theater</v>
      </c>
      <c r="S3559" s="14">
        <f>Table1[[#This Row],[Date Ended Conversion]]+Table1[[#This Row],[Date Ended Conversion]]</f>
        <v>83528.553495370375</v>
      </c>
      <c r="T3559" s="14">
        <f t="shared" si="111"/>
        <v>41764.276747685188</v>
      </c>
    </row>
    <row r="3560" spans="1:20" ht="72" hidden="1" x14ac:dyDescent="0.6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>(Table1[[#This Row],[pledged]]/Table1[[#This Row],[goal]])*100</f>
        <v>144</v>
      </c>
      <c r="P3560" s="9">
        <f>Table1[[#This Row],[pledged]]/Table1[[#This Row],[backers_count]]</f>
        <v>22.90909090909091</v>
      </c>
      <c r="Q3560" s="4" t="str">
        <f>MID(Table1[[#This Row],[Category and Sub-Category]],SEARCH("/", N3560) +1, 20)</f>
        <v>plays</v>
      </c>
      <c r="R3560" s="4" t="str">
        <f t="shared" si="110"/>
        <v>theater</v>
      </c>
      <c r="S3560" s="14">
        <f>Table1[[#This Row],[Date Ended Conversion]]+Table1[[#This Row],[Date Ended Conversion]]</f>
        <v>84363.75</v>
      </c>
      <c r="T3560" s="14">
        <f t="shared" si="111"/>
        <v>42181.875</v>
      </c>
    </row>
    <row r="3561" spans="1:20" ht="72" hidden="1" x14ac:dyDescent="0.6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>(Table1[[#This Row],[pledged]]/Table1[[#This Row],[goal]])*100</f>
        <v>103.49999999999999</v>
      </c>
      <c r="P3561" s="9">
        <f>Table1[[#This Row],[pledged]]/Table1[[#This Row],[backers_count]]</f>
        <v>43.125</v>
      </c>
      <c r="Q3561" s="4" t="str">
        <f>MID(Table1[[#This Row],[Category and Sub-Category]],SEARCH("/", N3561) +1, 20)</f>
        <v>plays</v>
      </c>
      <c r="R3561" s="4" t="str">
        <f t="shared" si="110"/>
        <v>theater</v>
      </c>
      <c r="S3561" s="14">
        <f>Table1[[#This Row],[Date Ended Conversion]]+Table1[[#This Row],[Date Ended Conversion]]</f>
        <v>84432.747222222213</v>
      </c>
      <c r="T3561" s="14">
        <f t="shared" si="111"/>
        <v>42216.373611111107</v>
      </c>
    </row>
    <row r="3562" spans="1:20" ht="72" hidden="1" x14ac:dyDescent="0.6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>(Table1[[#This Row],[pledged]]/Table1[[#This Row],[goal]])*100</f>
        <v>108.43750000000001</v>
      </c>
      <c r="P3562" s="9">
        <f>Table1[[#This Row],[pledged]]/Table1[[#This Row],[backers_count]]</f>
        <v>46.891891891891895</v>
      </c>
      <c r="Q3562" s="4" t="str">
        <f>MID(Table1[[#This Row],[Category and Sub-Category]],SEARCH("/", N3562) +1, 20)</f>
        <v>plays</v>
      </c>
      <c r="R3562" s="4" t="str">
        <f t="shared" si="110"/>
        <v>theater</v>
      </c>
      <c r="S3562" s="14">
        <f>Table1[[#This Row],[Date Ended Conversion]]+Table1[[#This Row],[Date Ended Conversion]]</f>
        <v>84302.229166666657</v>
      </c>
      <c r="T3562" s="14">
        <f t="shared" si="111"/>
        <v>42151.114583333328</v>
      </c>
    </row>
    <row r="3563" spans="1:20" ht="144" hidden="1" x14ac:dyDescent="0.6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>(Table1[[#This Row],[pledged]]/Table1[[#This Row],[goal]])*100</f>
        <v>102.4</v>
      </c>
      <c r="P3563" s="9">
        <f>Table1[[#This Row],[pledged]]/Table1[[#This Row],[backers_count]]</f>
        <v>47.407407407407405</v>
      </c>
      <c r="Q3563" s="4" t="str">
        <f>MID(Table1[[#This Row],[Category and Sub-Category]],SEARCH("/", N3563) +1, 20)</f>
        <v>plays</v>
      </c>
      <c r="R3563" s="4" t="str">
        <f t="shared" si="110"/>
        <v>theater</v>
      </c>
      <c r="S3563" s="14">
        <f>Table1[[#This Row],[Date Ended Conversion]]+Table1[[#This Row],[Date Ended Conversion]]</f>
        <v>84443.549999999988</v>
      </c>
      <c r="T3563" s="14">
        <f t="shared" si="111"/>
        <v>42221.774999999994</v>
      </c>
    </row>
    <row r="3564" spans="1:20" ht="72" hidden="1" x14ac:dyDescent="0.6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>(Table1[[#This Row],[pledged]]/Table1[[#This Row],[goal]])*100</f>
        <v>148.88888888888889</v>
      </c>
      <c r="P3564" s="9">
        <f>Table1[[#This Row],[pledged]]/Table1[[#This Row],[backers_count]]</f>
        <v>15.129032258064516</v>
      </c>
      <c r="Q3564" s="4" t="str">
        <f>MID(Table1[[#This Row],[Category and Sub-Category]],SEARCH("/", N3564) +1, 20)</f>
        <v>plays</v>
      </c>
      <c r="R3564" s="4" t="str">
        <f t="shared" si="110"/>
        <v>theater</v>
      </c>
      <c r="S3564" s="14">
        <f>Table1[[#This Row],[Date Ended Conversion]]+Table1[[#This Row],[Date Ended Conversion]]</f>
        <v>84885.833333333343</v>
      </c>
      <c r="T3564" s="14">
        <f t="shared" si="111"/>
        <v>42442.916666666672</v>
      </c>
    </row>
    <row r="3565" spans="1:20" ht="72" hidden="1" x14ac:dyDescent="0.6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>(Table1[[#This Row],[pledged]]/Table1[[#This Row],[goal]])*100</f>
        <v>105.49000000000002</v>
      </c>
      <c r="P3565" s="9">
        <f>Table1[[#This Row],[pledged]]/Table1[[#This Row],[backers_count]]</f>
        <v>21.098000000000003</v>
      </c>
      <c r="Q3565" s="4" t="str">
        <f>MID(Table1[[#This Row],[Category and Sub-Category]],SEARCH("/", N3565) +1, 20)</f>
        <v>plays</v>
      </c>
      <c r="R3565" s="4" t="str">
        <f t="shared" si="110"/>
        <v>theater</v>
      </c>
      <c r="S3565" s="14">
        <f>Table1[[#This Row],[Date Ended Conversion]]+Table1[[#This Row],[Date Ended Conversion]]</f>
        <v>85167.583333333343</v>
      </c>
      <c r="T3565" s="14">
        <f t="shared" si="111"/>
        <v>42583.791666666672</v>
      </c>
    </row>
    <row r="3566" spans="1:20" ht="54" hidden="1" x14ac:dyDescent="0.6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>(Table1[[#This Row],[pledged]]/Table1[[#This Row],[goal]])*100</f>
        <v>100.49999999999999</v>
      </c>
      <c r="P3566" s="9">
        <f>Table1[[#This Row],[pledged]]/Table1[[#This Row],[backers_count]]</f>
        <v>59.117647058823529</v>
      </c>
      <c r="Q3566" s="4" t="str">
        <f>MID(Table1[[#This Row],[Category and Sub-Category]],SEARCH("/", N3566) +1, 20)</f>
        <v>plays</v>
      </c>
      <c r="R3566" s="4" t="str">
        <f t="shared" si="110"/>
        <v>theater</v>
      </c>
      <c r="S3566" s="14">
        <f>Table1[[#This Row],[Date Ended Conversion]]+Table1[[#This Row],[Date Ended Conversion]]</f>
        <v>84565.333333333343</v>
      </c>
      <c r="T3566" s="14">
        <f t="shared" si="111"/>
        <v>42282.666666666672</v>
      </c>
    </row>
    <row r="3567" spans="1:20" ht="72" hidden="1" x14ac:dyDescent="0.6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>(Table1[[#This Row],[pledged]]/Table1[[#This Row],[goal]])*100</f>
        <v>130.55555555555557</v>
      </c>
      <c r="P3567" s="9">
        <f>Table1[[#This Row],[pledged]]/Table1[[#This Row],[backers_count]]</f>
        <v>97.916666666666671</v>
      </c>
      <c r="Q3567" s="4" t="str">
        <f>MID(Table1[[#This Row],[Category and Sub-Category]],SEARCH("/", N3567) +1, 20)</f>
        <v>plays</v>
      </c>
      <c r="R3567" s="4" t="str">
        <f t="shared" si="110"/>
        <v>theater</v>
      </c>
      <c r="S3567" s="14">
        <f>Table1[[#This Row],[Date Ended Conversion]]+Table1[[#This Row],[Date Ended Conversion]]</f>
        <v>84009.486296296294</v>
      </c>
      <c r="T3567" s="14">
        <f t="shared" si="111"/>
        <v>42004.743148148147</v>
      </c>
    </row>
    <row r="3568" spans="1:20" ht="72" hidden="1" x14ac:dyDescent="0.6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>(Table1[[#This Row],[pledged]]/Table1[[#This Row],[goal]])*100</f>
        <v>104.75000000000001</v>
      </c>
      <c r="P3568" s="9">
        <f>Table1[[#This Row],[pledged]]/Table1[[#This Row],[backers_count]]</f>
        <v>55.131578947368418</v>
      </c>
      <c r="Q3568" s="4" t="str">
        <f>MID(Table1[[#This Row],[Category and Sub-Category]],SEARCH("/", N3568) +1, 20)</f>
        <v>plays</v>
      </c>
      <c r="R3568" s="4" t="str">
        <f t="shared" si="110"/>
        <v>theater</v>
      </c>
      <c r="S3568" s="14">
        <f>Table1[[#This Row],[Date Ended Conversion]]+Table1[[#This Row],[Date Ended Conversion]]</f>
        <v>84055.015810185185</v>
      </c>
      <c r="T3568" s="14">
        <f t="shared" si="111"/>
        <v>42027.507905092592</v>
      </c>
    </row>
    <row r="3569" spans="1:20" ht="72" hidden="1" x14ac:dyDescent="0.6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>(Table1[[#This Row],[pledged]]/Table1[[#This Row],[goal]])*100</f>
        <v>108.80000000000001</v>
      </c>
      <c r="P3569" s="9">
        <f>Table1[[#This Row],[pledged]]/Table1[[#This Row],[backers_count]]</f>
        <v>26.536585365853657</v>
      </c>
      <c r="Q3569" s="4" t="str">
        <f>MID(Table1[[#This Row],[Category and Sub-Category]],SEARCH("/", N3569) +1, 20)</f>
        <v>plays</v>
      </c>
      <c r="R3569" s="4" t="str">
        <f t="shared" si="110"/>
        <v>theater</v>
      </c>
      <c r="S3569" s="14">
        <f>Table1[[#This Row],[Date Ended Conversion]]+Table1[[#This Row],[Date Ended Conversion]]</f>
        <v>84331.621388888889</v>
      </c>
      <c r="T3569" s="14">
        <f t="shared" si="111"/>
        <v>42165.810694444444</v>
      </c>
    </row>
    <row r="3570" spans="1:20" ht="72" hidden="1" x14ac:dyDescent="0.6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>(Table1[[#This Row],[pledged]]/Table1[[#This Row],[goal]])*100</f>
        <v>111.00000000000001</v>
      </c>
      <c r="P3570" s="9">
        <f>Table1[[#This Row],[pledged]]/Table1[[#This Row],[backers_count]]</f>
        <v>58.421052631578945</v>
      </c>
      <c r="Q3570" s="4" t="str">
        <f>MID(Table1[[#This Row],[Category and Sub-Category]],SEARCH("/", N3570) +1, 20)</f>
        <v>plays</v>
      </c>
      <c r="R3570" s="4" t="str">
        <f t="shared" si="110"/>
        <v>theater</v>
      </c>
      <c r="S3570" s="14">
        <f>Table1[[#This Row],[Date Ended Conversion]]+Table1[[#This Row],[Date Ended Conversion]]</f>
        <v>83799.481342592597</v>
      </c>
      <c r="T3570" s="14">
        <f t="shared" si="111"/>
        <v>41899.740671296298</v>
      </c>
    </row>
    <row r="3571" spans="1:20" ht="72" hidden="1" x14ac:dyDescent="0.6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>(Table1[[#This Row],[pledged]]/Table1[[#This Row],[goal]])*100</f>
        <v>100.47999999999999</v>
      </c>
      <c r="P3571" s="9">
        <f>Table1[[#This Row],[pledged]]/Table1[[#This Row],[backers_count]]</f>
        <v>122.53658536585365</v>
      </c>
      <c r="Q3571" s="4" t="str">
        <f>MID(Table1[[#This Row],[Category and Sub-Category]],SEARCH("/", N3571) +1, 20)</f>
        <v>plays</v>
      </c>
      <c r="R3571" s="4" t="str">
        <f t="shared" si="110"/>
        <v>theater</v>
      </c>
      <c r="S3571" s="14">
        <f>Table1[[#This Row],[Date Ended Conversion]]+Table1[[#This Row],[Date Ended Conversion]]</f>
        <v>84025.377222222218</v>
      </c>
      <c r="T3571" s="14">
        <f t="shared" si="111"/>
        <v>42012.688611111109</v>
      </c>
    </row>
    <row r="3572" spans="1:20" ht="54" hidden="1" x14ac:dyDescent="0.6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>(Table1[[#This Row],[pledged]]/Table1[[#This Row],[goal]])*100</f>
        <v>114.35</v>
      </c>
      <c r="P3572" s="9">
        <f>Table1[[#This Row],[pledged]]/Table1[[#This Row],[backers_count]]</f>
        <v>87.961538461538467</v>
      </c>
      <c r="Q3572" s="4" t="str">
        <f>MID(Table1[[#This Row],[Category and Sub-Category]],SEARCH("/", N3572) +1, 20)</f>
        <v>plays</v>
      </c>
      <c r="R3572" s="4" t="str">
        <f t="shared" si="110"/>
        <v>theater</v>
      </c>
      <c r="S3572" s="14">
        <f>Table1[[#This Row],[Date Ended Conversion]]+Table1[[#This Row],[Date Ended Conversion]]</f>
        <v>84008.583333333343</v>
      </c>
      <c r="T3572" s="14">
        <f t="shared" si="111"/>
        <v>42004.291666666672</v>
      </c>
    </row>
    <row r="3573" spans="1:20" ht="72" hidden="1" x14ac:dyDescent="0.6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>(Table1[[#This Row],[pledged]]/Table1[[#This Row],[goal]])*100</f>
        <v>122.06666666666666</v>
      </c>
      <c r="P3573" s="9">
        <f>Table1[[#This Row],[pledged]]/Table1[[#This Row],[backers_count]]</f>
        <v>73.239999999999995</v>
      </c>
      <c r="Q3573" s="4" t="str">
        <f>MID(Table1[[#This Row],[Category and Sub-Category]],SEARCH("/", N3573) +1, 20)</f>
        <v>plays</v>
      </c>
      <c r="R3573" s="4" t="str">
        <f t="shared" si="110"/>
        <v>theater</v>
      </c>
      <c r="S3573" s="14">
        <f>Table1[[#This Row],[Date Ended Conversion]]+Table1[[#This Row],[Date Ended Conversion]]</f>
        <v>83885.717893518522</v>
      </c>
      <c r="T3573" s="14">
        <f t="shared" si="111"/>
        <v>41942.858946759261</v>
      </c>
    </row>
    <row r="3574" spans="1:20" ht="54" hidden="1" x14ac:dyDescent="0.6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>(Table1[[#This Row],[pledged]]/Table1[[#This Row],[goal]])*100</f>
        <v>100</v>
      </c>
      <c r="P3574" s="9">
        <f>Table1[[#This Row],[pledged]]/Table1[[#This Row],[backers_count]]</f>
        <v>55.555555555555557</v>
      </c>
      <c r="Q3574" s="4" t="str">
        <f>MID(Table1[[#This Row],[Category and Sub-Category]],SEARCH("/", N3574) +1, 20)</f>
        <v>plays</v>
      </c>
      <c r="R3574" s="4" t="str">
        <f t="shared" si="110"/>
        <v>theater</v>
      </c>
      <c r="S3574" s="14">
        <f>Table1[[#This Row],[Date Ended Conversion]]+Table1[[#This Row],[Date Ended Conversion]]</f>
        <v>84353.140787037031</v>
      </c>
      <c r="T3574" s="14">
        <f t="shared" si="111"/>
        <v>42176.570393518516</v>
      </c>
    </row>
    <row r="3575" spans="1:20" ht="54" hidden="1" x14ac:dyDescent="0.6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>(Table1[[#This Row],[pledged]]/Table1[[#This Row],[goal]])*100</f>
        <v>102.8</v>
      </c>
      <c r="P3575" s="9">
        <f>Table1[[#This Row],[pledged]]/Table1[[#This Row],[backers_count]]</f>
        <v>39.53846153846154</v>
      </c>
      <c r="Q3575" s="4" t="str">
        <f>MID(Table1[[#This Row],[Category and Sub-Category]],SEARCH("/", N3575) +1, 20)</f>
        <v>plays</v>
      </c>
      <c r="R3575" s="4" t="str">
        <f t="shared" si="110"/>
        <v>theater</v>
      </c>
      <c r="S3575" s="14">
        <f>Table1[[#This Row],[Date Ended Conversion]]+Table1[[#This Row],[Date Ended Conversion]]</f>
        <v>83902.834398148145</v>
      </c>
      <c r="T3575" s="14">
        <f t="shared" si="111"/>
        <v>41951.417199074072</v>
      </c>
    </row>
    <row r="3576" spans="1:20" ht="72" hidden="1" x14ac:dyDescent="0.6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>(Table1[[#This Row],[pledged]]/Table1[[#This Row],[goal]])*100</f>
        <v>106.12068965517241</v>
      </c>
      <c r="P3576" s="9">
        <f>Table1[[#This Row],[pledged]]/Table1[[#This Row],[backers_count]]</f>
        <v>136.77777777777777</v>
      </c>
      <c r="Q3576" s="4" t="str">
        <f>MID(Table1[[#This Row],[Category and Sub-Category]],SEARCH("/", N3576) +1, 20)</f>
        <v>plays</v>
      </c>
      <c r="R3576" s="4" t="str">
        <f t="shared" si="110"/>
        <v>theater</v>
      </c>
      <c r="S3576" s="14">
        <f>Table1[[#This Row],[Date Ended Conversion]]+Table1[[#This Row],[Date Ended Conversion]]</f>
        <v>83913.968703703693</v>
      </c>
      <c r="T3576" s="14">
        <f t="shared" si="111"/>
        <v>41956.984351851846</v>
      </c>
    </row>
    <row r="3577" spans="1:20" ht="72" hidden="1" x14ac:dyDescent="0.6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>(Table1[[#This Row],[pledged]]/Table1[[#This Row],[goal]])*100</f>
        <v>101.33000000000001</v>
      </c>
      <c r="P3577" s="9">
        <f>Table1[[#This Row],[pledged]]/Table1[[#This Row],[backers_count]]</f>
        <v>99.343137254901961</v>
      </c>
      <c r="Q3577" s="4" t="str">
        <f>MID(Table1[[#This Row],[Category and Sub-Category]],SEARCH("/", N3577) +1, 20)</f>
        <v>plays</v>
      </c>
      <c r="R3577" s="4" t="str">
        <f t="shared" si="110"/>
        <v>theater</v>
      </c>
      <c r="S3577" s="14">
        <f>Table1[[#This Row],[Date Ended Conversion]]+Table1[[#This Row],[Date Ended Conversion]]</f>
        <v>85186.33194444445</v>
      </c>
      <c r="T3577" s="14">
        <f t="shared" si="111"/>
        <v>42593.165972222225</v>
      </c>
    </row>
    <row r="3578" spans="1:20" ht="72" hidden="1" x14ac:dyDescent="0.6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>(Table1[[#This Row],[pledged]]/Table1[[#This Row],[goal]])*100</f>
        <v>100</v>
      </c>
      <c r="P3578" s="9">
        <f>Table1[[#This Row],[pledged]]/Table1[[#This Row],[backers_count]]</f>
        <v>20</v>
      </c>
      <c r="Q3578" s="4" t="str">
        <f>MID(Table1[[#This Row],[Category and Sub-Category]],SEARCH("/", N3578) +1, 20)</f>
        <v>plays</v>
      </c>
      <c r="R3578" s="4" t="str">
        <f t="shared" si="110"/>
        <v>theater</v>
      </c>
      <c r="S3578" s="14">
        <f>Table1[[#This Row],[Date Ended Conversion]]+Table1[[#This Row],[Date Ended Conversion]]</f>
        <v>85419.181805555563</v>
      </c>
      <c r="T3578" s="14">
        <f t="shared" si="111"/>
        <v>42709.590902777782</v>
      </c>
    </row>
    <row r="3579" spans="1:20" ht="72" hidden="1" x14ac:dyDescent="0.6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>(Table1[[#This Row],[pledged]]/Table1[[#This Row],[goal]])*100</f>
        <v>130</v>
      </c>
      <c r="P3579" s="9">
        <f>Table1[[#This Row],[pledged]]/Table1[[#This Row],[backers_count]]</f>
        <v>28.888888888888889</v>
      </c>
      <c r="Q3579" s="4" t="str">
        <f>MID(Table1[[#This Row],[Category and Sub-Category]],SEARCH("/", N3579) +1, 20)</f>
        <v>plays</v>
      </c>
      <c r="R3579" s="4" t="str">
        <f t="shared" si="110"/>
        <v>theater</v>
      </c>
      <c r="S3579" s="14">
        <f>Table1[[#This Row],[Date Ended Conversion]]+Table1[[#This Row],[Date Ended Conversion]]</f>
        <v>84240.538888888899</v>
      </c>
      <c r="T3579" s="14">
        <f t="shared" si="111"/>
        <v>42120.26944444445</v>
      </c>
    </row>
    <row r="3580" spans="1:20" ht="72" hidden="1" x14ac:dyDescent="0.6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>(Table1[[#This Row],[pledged]]/Table1[[#This Row],[goal]])*100</f>
        <v>100.01333333333334</v>
      </c>
      <c r="P3580" s="9">
        <f>Table1[[#This Row],[pledged]]/Table1[[#This Row],[backers_count]]</f>
        <v>40.545945945945945</v>
      </c>
      <c r="Q3580" s="4" t="str">
        <f>MID(Table1[[#This Row],[Category and Sub-Category]],SEARCH("/", N3580) +1, 20)</f>
        <v>plays</v>
      </c>
      <c r="R3580" s="4" t="str">
        <f t="shared" si="110"/>
        <v>theater</v>
      </c>
      <c r="S3580" s="14">
        <f>Table1[[#This Row],[Date Ended Conversion]]+Table1[[#This Row],[Date Ended Conversion]]</f>
        <v>84981.467060185183</v>
      </c>
      <c r="T3580" s="14">
        <f t="shared" si="111"/>
        <v>42490.733530092592</v>
      </c>
    </row>
    <row r="3581" spans="1:20" ht="72" hidden="1" x14ac:dyDescent="0.6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>(Table1[[#This Row],[pledged]]/Table1[[#This Row],[goal]])*100</f>
        <v>100</v>
      </c>
      <c r="P3581" s="9">
        <f>Table1[[#This Row],[pledged]]/Table1[[#This Row],[backers_count]]</f>
        <v>35.714285714285715</v>
      </c>
      <c r="Q3581" s="4" t="str">
        <f>MID(Table1[[#This Row],[Category and Sub-Category]],SEARCH("/", N3581) +1, 20)</f>
        <v>plays</v>
      </c>
      <c r="R3581" s="4" t="str">
        <f t="shared" si="110"/>
        <v>theater</v>
      </c>
      <c r="S3581" s="14">
        <f>Table1[[#This Row],[Date Ended Conversion]]+Table1[[#This Row],[Date Ended Conversion]]</f>
        <v>84921.441111111111</v>
      </c>
      <c r="T3581" s="14">
        <f t="shared" si="111"/>
        <v>42460.720555555556</v>
      </c>
    </row>
    <row r="3582" spans="1:20" ht="72" hidden="1" x14ac:dyDescent="0.6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>(Table1[[#This Row],[pledged]]/Table1[[#This Row],[goal]])*100</f>
        <v>113.88888888888889</v>
      </c>
      <c r="P3582" s="9">
        <f>Table1[[#This Row],[pledged]]/Table1[[#This Row],[backers_count]]</f>
        <v>37.962962962962962</v>
      </c>
      <c r="Q3582" s="4" t="str">
        <f>MID(Table1[[#This Row],[Category and Sub-Category]],SEARCH("/", N3582) +1, 20)</f>
        <v>plays</v>
      </c>
      <c r="R3582" s="4" t="str">
        <f t="shared" si="110"/>
        <v>theater</v>
      </c>
      <c r="S3582" s="14">
        <f>Table1[[#This Row],[Date Ended Conversion]]+Table1[[#This Row],[Date Ended Conversion]]</f>
        <v>84128.415277777778</v>
      </c>
      <c r="T3582" s="14">
        <f t="shared" si="111"/>
        <v>42064.207638888889</v>
      </c>
    </row>
    <row r="3583" spans="1:20" ht="72" hidden="1" x14ac:dyDescent="0.6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>(Table1[[#This Row],[pledged]]/Table1[[#This Row],[goal]])*100</f>
        <v>100</v>
      </c>
      <c r="P3583" s="9">
        <f>Table1[[#This Row],[pledged]]/Table1[[#This Row],[backers_count]]</f>
        <v>33.333333333333336</v>
      </c>
      <c r="Q3583" s="4" t="str">
        <f>MID(Table1[[#This Row],[Category and Sub-Category]],SEARCH("/", N3583) +1, 20)</f>
        <v>plays</v>
      </c>
      <c r="R3583" s="4" t="str">
        <f t="shared" si="110"/>
        <v>theater</v>
      </c>
      <c r="S3583" s="14">
        <f>Table1[[#This Row],[Date Ended Conversion]]+Table1[[#This Row],[Date Ended Conversion]]</f>
        <v>83700.942361111112</v>
      </c>
      <c r="T3583" s="14">
        <f t="shared" si="111"/>
        <v>41850.471180555556</v>
      </c>
    </row>
    <row r="3584" spans="1:20" ht="72" hidden="1" x14ac:dyDescent="0.6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>(Table1[[#This Row],[pledged]]/Table1[[#This Row],[goal]])*100</f>
        <v>287</v>
      </c>
      <c r="P3584" s="9">
        <f>Table1[[#This Row],[pledged]]/Table1[[#This Row],[backers_count]]</f>
        <v>58.571428571428569</v>
      </c>
      <c r="Q3584" s="4" t="str">
        <f>MID(Table1[[#This Row],[Category and Sub-Category]],SEARCH("/", N3584) +1, 20)</f>
        <v>plays</v>
      </c>
      <c r="R3584" s="4" t="str">
        <f t="shared" si="110"/>
        <v>theater</v>
      </c>
      <c r="S3584" s="14">
        <f>Table1[[#This Row],[Date Ended Conversion]]+Table1[[#This Row],[Date Ended Conversion]]</f>
        <v>84930.191712962958</v>
      </c>
      <c r="T3584" s="14">
        <f t="shared" si="111"/>
        <v>42465.095856481479</v>
      </c>
    </row>
    <row r="3585" spans="1:20" ht="72" hidden="1" x14ac:dyDescent="0.6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>(Table1[[#This Row],[pledged]]/Table1[[#This Row],[goal]])*100</f>
        <v>108.5</v>
      </c>
      <c r="P3585" s="9">
        <f>Table1[[#This Row],[pledged]]/Table1[[#This Row],[backers_count]]</f>
        <v>135.625</v>
      </c>
      <c r="Q3585" s="4" t="str">
        <f>MID(Table1[[#This Row],[Category and Sub-Category]],SEARCH("/", N3585) +1, 20)</f>
        <v>plays</v>
      </c>
      <c r="R3585" s="4" t="str">
        <f t="shared" si="110"/>
        <v>theater</v>
      </c>
      <c r="S3585" s="14">
        <f>Table1[[#This Row],[Date Ended Conversion]]+Table1[[#This Row],[Date Ended Conversion]]</f>
        <v>84956.768634259264</v>
      </c>
      <c r="T3585" s="14">
        <f t="shared" si="111"/>
        <v>42478.384317129632</v>
      </c>
    </row>
    <row r="3586" spans="1:20" ht="108" hidden="1" x14ac:dyDescent="0.6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>(Table1[[#This Row],[pledged]]/Table1[[#This Row],[goal]])*100</f>
        <v>115.5</v>
      </c>
      <c r="P3586" s="9">
        <f>Table1[[#This Row],[pledged]]/Table1[[#This Row],[backers_count]]</f>
        <v>30.9375</v>
      </c>
      <c r="Q3586" s="4" t="str">
        <f>MID(Table1[[#This Row],[Category and Sub-Category]],SEARCH("/", N3586) +1, 20)</f>
        <v>plays</v>
      </c>
      <c r="R3586" s="4" t="str">
        <f t="shared" ref="R3586:R3649" si="112">LEFT(N3586,FIND("/",N3586,1)-1)</f>
        <v>theater</v>
      </c>
      <c r="S3586" s="14">
        <f>Table1[[#This Row],[Date Ended Conversion]]+Table1[[#This Row],[Date Ended Conversion]]</f>
        <v>84396.632962962962</v>
      </c>
      <c r="T3586" s="14">
        <f t="shared" ref="T3586:T3649" si="113">(((I3586/60)/60)/24)+DATE(1970,1,1)</f>
        <v>42198.316481481481</v>
      </c>
    </row>
    <row r="3587" spans="1:20" ht="72" hidden="1" x14ac:dyDescent="0.6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>(Table1[[#This Row],[pledged]]/Table1[[#This Row],[goal]])*100</f>
        <v>119.11764705882352</v>
      </c>
      <c r="P3587" s="9">
        <f>Table1[[#This Row],[pledged]]/Table1[[#This Row],[backers_count]]</f>
        <v>176.08695652173913</v>
      </c>
      <c r="Q3587" s="4" t="str">
        <f>MID(Table1[[#This Row],[Category and Sub-Category]],SEARCH("/", N3587) +1, 20)</f>
        <v>plays</v>
      </c>
      <c r="R3587" s="4" t="str">
        <f t="shared" si="112"/>
        <v>theater</v>
      </c>
      <c r="S3587" s="14">
        <f>Table1[[#This Row],[Date Ended Conversion]]+Table1[[#This Row],[Date Ended Conversion]]</f>
        <v>83989.432638888888</v>
      </c>
      <c r="T3587" s="14">
        <f t="shared" si="113"/>
        <v>41994.716319444444</v>
      </c>
    </row>
    <row r="3588" spans="1:20" ht="36" hidden="1" x14ac:dyDescent="0.6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>(Table1[[#This Row],[pledged]]/Table1[[#This Row],[goal]])*100</f>
        <v>109.42666666666668</v>
      </c>
      <c r="P3588" s="9">
        <f>Table1[[#This Row],[pledged]]/Table1[[#This Row],[backers_count]]</f>
        <v>151.9814814814815</v>
      </c>
      <c r="Q3588" s="4" t="str">
        <f>MID(Table1[[#This Row],[Category and Sub-Category]],SEARCH("/", N3588) +1, 20)</f>
        <v>plays</v>
      </c>
      <c r="R3588" s="4" t="str">
        <f t="shared" si="112"/>
        <v>theater</v>
      </c>
      <c r="S3588" s="14">
        <f>Table1[[#This Row],[Date Ended Conversion]]+Table1[[#This Row],[Date Ended Conversion]]</f>
        <v>85273.395138888882</v>
      </c>
      <c r="T3588" s="14">
        <f t="shared" si="113"/>
        <v>42636.697569444441</v>
      </c>
    </row>
    <row r="3589" spans="1:20" ht="72" hidden="1" x14ac:dyDescent="0.6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>(Table1[[#This Row],[pledged]]/Table1[[#This Row],[goal]])*100</f>
        <v>126.6</v>
      </c>
      <c r="P3589" s="9">
        <f>Table1[[#This Row],[pledged]]/Table1[[#This Row],[backers_count]]</f>
        <v>22.607142857142858</v>
      </c>
      <c r="Q3589" s="4" t="str">
        <f>MID(Table1[[#This Row],[Category and Sub-Category]],SEARCH("/", N3589) +1, 20)</f>
        <v>plays</v>
      </c>
      <c r="R3589" s="4" t="str">
        <f t="shared" si="112"/>
        <v>theater</v>
      </c>
      <c r="S3589" s="14">
        <f>Table1[[#This Row],[Date Ended Conversion]]+Table1[[#This Row],[Date Ended Conversion]]</f>
        <v>85097.583333333343</v>
      </c>
      <c r="T3589" s="14">
        <f t="shared" si="113"/>
        <v>42548.791666666672</v>
      </c>
    </row>
    <row r="3590" spans="1:20" ht="72" hidden="1" x14ac:dyDescent="0.6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>(Table1[[#This Row],[pledged]]/Table1[[#This Row],[goal]])*100</f>
        <v>100.49999999999999</v>
      </c>
      <c r="P3590" s="9">
        <f>Table1[[#This Row],[pledged]]/Table1[[#This Row],[backers_count]]</f>
        <v>18.272727272727273</v>
      </c>
      <c r="Q3590" s="4" t="str">
        <f>MID(Table1[[#This Row],[Category and Sub-Category]],SEARCH("/", N3590) +1, 20)</f>
        <v>plays</v>
      </c>
      <c r="R3590" s="4" t="str">
        <f t="shared" si="112"/>
        <v>theater</v>
      </c>
      <c r="S3590" s="14">
        <f>Table1[[#This Row],[Date Ended Conversion]]+Table1[[#This Row],[Date Ended Conversion]]</f>
        <v>84247.916666666657</v>
      </c>
      <c r="T3590" s="14">
        <f t="shared" si="113"/>
        <v>42123.958333333328</v>
      </c>
    </row>
    <row r="3591" spans="1:20" ht="72" hidden="1" x14ac:dyDescent="0.6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>(Table1[[#This Row],[pledged]]/Table1[[#This Row],[goal]])*100</f>
        <v>127.49999999999999</v>
      </c>
      <c r="P3591" s="9">
        <f>Table1[[#This Row],[pledged]]/Table1[[#This Row],[backers_count]]</f>
        <v>82.258064516129039</v>
      </c>
      <c r="Q3591" s="4" t="str">
        <f>MID(Table1[[#This Row],[Category and Sub-Category]],SEARCH("/", N3591) +1, 20)</f>
        <v>plays</v>
      </c>
      <c r="R3591" s="4" t="str">
        <f t="shared" si="112"/>
        <v>theater</v>
      </c>
      <c r="S3591" s="14">
        <f>Table1[[#This Row],[Date Ended Conversion]]+Table1[[#This Row],[Date Ended Conversion]]</f>
        <v>84301.295069444444</v>
      </c>
      <c r="T3591" s="14">
        <f t="shared" si="113"/>
        <v>42150.647534722222</v>
      </c>
    </row>
    <row r="3592" spans="1:20" ht="72" hidden="1" x14ac:dyDescent="0.6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>(Table1[[#This Row],[pledged]]/Table1[[#This Row],[goal]])*100</f>
        <v>100.05999999999999</v>
      </c>
      <c r="P3592" s="9">
        <f>Table1[[#This Row],[pledged]]/Table1[[#This Row],[backers_count]]</f>
        <v>68.534246575342465</v>
      </c>
      <c r="Q3592" s="4" t="str">
        <f>MID(Table1[[#This Row],[Category and Sub-Category]],SEARCH("/", N3592) +1, 20)</f>
        <v>plays</v>
      </c>
      <c r="R3592" s="4" t="str">
        <f t="shared" si="112"/>
        <v>theater</v>
      </c>
      <c r="S3592" s="14">
        <f>Table1[[#This Row],[Date Ended Conversion]]+Table1[[#This Row],[Date Ended Conversion]]</f>
        <v>83864.667453703703</v>
      </c>
      <c r="T3592" s="14">
        <f t="shared" si="113"/>
        <v>41932.333726851852</v>
      </c>
    </row>
    <row r="3593" spans="1:20" ht="72" hidden="1" x14ac:dyDescent="0.6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>(Table1[[#This Row],[pledged]]/Table1[[#This Row],[goal]])*100</f>
        <v>175</v>
      </c>
      <c r="P3593" s="9">
        <f>Table1[[#This Row],[pledged]]/Table1[[#This Row],[backers_count]]</f>
        <v>68.055555555555557</v>
      </c>
      <c r="Q3593" s="4" t="str">
        <f>MID(Table1[[#This Row],[Category and Sub-Category]],SEARCH("/", N3593) +1, 20)</f>
        <v>plays</v>
      </c>
      <c r="R3593" s="4" t="str">
        <f t="shared" si="112"/>
        <v>theater</v>
      </c>
      <c r="S3593" s="14">
        <f>Table1[[#This Row],[Date Ended Conversion]]+Table1[[#This Row],[Date Ended Conversion]]</f>
        <v>84056.415277777778</v>
      </c>
      <c r="T3593" s="14">
        <f t="shared" si="113"/>
        <v>42028.207638888889</v>
      </c>
    </row>
    <row r="3594" spans="1:20" ht="72" hidden="1" x14ac:dyDescent="0.6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>(Table1[[#This Row],[pledged]]/Table1[[#This Row],[goal]])*100</f>
        <v>127.25</v>
      </c>
      <c r="P3594" s="9">
        <f>Table1[[#This Row],[pledged]]/Table1[[#This Row],[backers_count]]</f>
        <v>72.714285714285708</v>
      </c>
      <c r="Q3594" s="4" t="str">
        <f>MID(Table1[[#This Row],[Category and Sub-Category]],SEARCH("/", N3594) +1, 20)</f>
        <v>plays</v>
      </c>
      <c r="R3594" s="4" t="str">
        <f t="shared" si="112"/>
        <v>theater</v>
      </c>
      <c r="S3594" s="14">
        <f>Table1[[#This Row],[Date Ended Conversion]]+Table1[[#This Row],[Date Ended Conversion]]</f>
        <v>84092.415277777778</v>
      </c>
      <c r="T3594" s="14">
        <f t="shared" si="113"/>
        <v>42046.207638888889</v>
      </c>
    </row>
    <row r="3595" spans="1:20" ht="72" hidden="1" x14ac:dyDescent="0.6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>(Table1[[#This Row],[pledged]]/Table1[[#This Row],[goal]])*100</f>
        <v>110.63333333333334</v>
      </c>
      <c r="P3595" s="9">
        <f>Table1[[#This Row],[pledged]]/Table1[[#This Row],[backers_count]]</f>
        <v>77.186046511627907</v>
      </c>
      <c r="Q3595" s="4" t="str">
        <f>MID(Table1[[#This Row],[Category and Sub-Category]],SEARCH("/", N3595) +1, 20)</f>
        <v>plays</v>
      </c>
      <c r="R3595" s="4" t="str">
        <f t="shared" si="112"/>
        <v>theater</v>
      </c>
      <c r="S3595" s="14">
        <f>Table1[[#This Row],[Date Ended Conversion]]+Table1[[#This Row],[Date Ended Conversion]]</f>
        <v>84019.702777777769</v>
      </c>
      <c r="T3595" s="14">
        <f t="shared" si="113"/>
        <v>42009.851388888885</v>
      </c>
    </row>
    <row r="3596" spans="1:20" ht="90" hidden="1" x14ac:dyDescent="0.6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>(Table1[[#This Row],[pledged]]/Table1[[#This Row],[goal]])*100</f>
        <v>125.93749999999999</v>
      </c>
      <c r="P3596" s="9">
        <f>Table1[[#This Row],[pledged]]/Table1[[#This Row],[backers_count]]</f>
        <v>55.972222222222221</v>
      </c>
      <c r="Q3596" s="4" t="str">
        <f>MID(Table1[[#This Row],[Category and Sub-Category]],SEARCH("/", N3596) +1, 20)</f>
        <v>plays</v>
      </c>
      <c r="R3596" s="4" t="str">
        <f t="shared" si="112"/>
        <v>theater</v>
      </c>
      <c r="S3596" s="14">
        <f>Table1[[#This Row],[Date Ended Conversion]]+Table1[[#This Row],[Date Ended Conversion]]</f>
        <v>85234.133842592593</v>
      </c>
      <c r="T3596" s="14">
        <f t="shared" si="113"/>
        <v>42617.066921296297</v>
      </c>
    </row>
    <row r="3597" spans="1:20" ht="36" hidden="1" x14ac:dyDescent="0.6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>(Table1[[#This Row],[pledged]]/Table1[[#This Row],[goal]])*100</f>
        <v>118.5</v>
      </c>
      <c r="P3597" s="9">
        <f>Table1[[#This Row],[pledged]]/Table1[[#This Row],[backers_count]]</f>
        <v>49.693548387096776</v>
      </c>
      <c r="Q3597" s="4" t="str">
        <f>MID(Table1[[#This Row],[Category and Sub-Category]],SEARCH("/", N3597) +1, 20)</f>
        <v>plays</v>
      </c>
      <c r="R3597" s="4" t="str">
        <f t="shared" si="112"/>
        <v>theater</v>
      </c>
      <c r="S3597" s="14">
        <f>Table1[[#This Row],[Date Ended Conversion]]+Table1[[#This Row],[Date Ended Conversion]]</f>
        <v>84152.58194444445</v>
      </c>
      <c r="T3597" s="14">
        <f t="shared" si="113"/>
        <v>42076.290972222225</v>
      </c>
    </row>
    <row r="3598" spans="1:20" ht="72" hidden="1" x14ac:dyDescent="0.6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>(Table1[[#This Row],[pledged]]/Table1[[#This Row],[goal]])*100</f>
        <v>107.72727272727273</v>
      </c>
      <c r="P3598" s="9">
        <f>Table1[[#This Row],[pledged]]/Table1[[#This Row],[backers_count]]</f>
        <v>79</v>
      </c>
      <c r="Q3598" s="4" t="str">
        <f>MID(Table1[[#This Row],[Category and Sub-Category]],SEARCH("/", N3598) +1, 20)</f>
        <v>plays</v>
      </c>
      <c r="R3598" s="4" t="str">
        <f t="shared" si="112"/>
        <v>theater</v>
      </c>
      <c r="S3598" s="14">
        <f>Table1[[#This Row],[Date Ended Conversion]]+Table1[[#This Row],[Date Ended Conversion]]</f>
        <v>83755.430138888885</v>
      </c>
      <c r="T3598" s="14">
        <f t="shared" si="113"/>
        <v>41877.715069444443</v>
      </c>
    </row>
    <row r="3599" spans="1:20" ht="54" hidden="1" x14ac:dyDescent="0.6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>(Table1[[#This Row],[pledged]]/Table1[[#This Row],[goal]])*100</f>
        <v>102.60000000000001</v>
      </c>
      <c r="P3599" s="9">
        <f>Table1[[#This Row],[pledged]]/Table1[[#This Row],[backers_count]]</f>
        <v>77.727272727272734</v>
      </c>
      <c r="Q3599" s="4" t="str">
        <f>MID(Table1[[#This Row],[Category and Sub-Category]],SEARCH("/", N3599) +1, 20)</f>
        <v>plays</v>
      </c>
      <c r="R3599" s="4" t="str">
        <f t="shared" si="112"/>
        <v>theater</v>
      </c>
      <c r="S3599" s="14">
        <f>Table1[[#This Row],[Date Ended Conversion]]+Table1[[#This Row],[Date Ended Conversion]]</f>
        <v>84864.498611111107</v>
      </c>
      <c r="T3599" s="14">
        <f t="shared" si="113"/>
        <v>42432.249305555553</v>
      </c>
    </row>
    <row r="3600" spans="1:20" ht="54" hidden="1" x14ac:dyDescent="0.6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>(Table1[[#This Row],[pledged]]/Table1[[#This Row],[goal]])*100</f>
        <v>110.1</v>
      </c>
      <c r="P3600" s="9">
        <f>Table1[[#This Row],[pledged]]/Table1[[#This Row],[backers_count]]</f>
        <v>40.777777777777779</v>
      </c>
      <c r="Q3600" s="4" t="str">
        <f>MID(Table1[[#This Row],[Category and Sub-Category]],SEARCH("/", N3600) +1, 20)</f>
        <v>plays</v>
      </c>
      <c r="R3600" s="4" t="str">
        <f t="shared" si="112"/>
        <v>theater</v>
      </c>
      <c r="S3600" s="14">
        <f>Table1[[#This Row],[Date Ended Conversion]]+Table1[[#This Row],[Date Ended Conversion]]</f>
        <v>83770.415277777778</v>
      </c>
      <c r="T3600" s="14">
        <f t="shared" si="113"/>
        <v>41885.207638888889</v>
      </c>
    </row>
    <row r="3601" spans="1:20" ht="72" hidden="1" x14ac:dyDescent="0.6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>(Table1[[#This Row],[pledged]]/Table1[[#This Row],[goal]])*100</f>
        <v>202</v>
      </c>
      <c r="P3601" s="9">
        <f>Table1[[#This Row],[pledged]]/Table1[[#This Row],[backers_count]]</f>
        <v>59.411764705882355</v>
      </c>
      <c r="Q3601" s="4" t="str">
        <f>MID(Table1[[#This Row],[Category and Sub-Category]],SEARCH("/", N3601) +1, 20)</f>
        <v>plays</v>
      </c>
      <c r="R3601" s="4" t="str">
        <f t="shared" si="112"/>
        <v>theater</v>
      </c>
      <c r="S3601" s="14">
        <f>Table1[[#This Row],[Date Ended Conversion]]+Table1[[#This Row],[Date Ended Conversion]]</f>
        <v>84492</v>
      </c>
      <c r="T3601" s="14">
        <f t="shared" si="113"/>
        <v>42246</v>
      </c>
    </row>
    <row r="3602" spans="1:20" ht="36" hidden="1" x14ac:dyDescent="0.6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>(Table1[[#This Row],[pledged]]/Table1[[#This Row],[goal]])*100</f>
        <v>130</v>
      </c>
      <c r="P3602" s="9">
        <f>Table1[[#This Row],[pledged]]/Table1[[#This Row],[backers_count]]</f>
        <v>3.25</v>
      </c>
      <c r="Q3602" s="4" t="str">
        <f>MID(Table1[[#This Row],[Category and Sub-Category]],SEARCH("/", N3602) +1, 20)</f>
        <v>plays</v>
      </c>
      <c r="R3602" s="4" t="str">
        <f t="shared" si="112"/>
        <v>theater</v>
      </c>
      <c r="S3602" s="14">
        <f>Table1[[#This Row],[Date Ended Conversion]]+Table1[[#This Row],[Date Ended Conversion]]</f>
        <v>85313.698240740749</v>
      </c>
      <c r="T3602" s="14">
        <f t="shared" si="113"/>
        <v>42656.849120370374</v>
      </c>
    </row>
    <row r="3603" spans="1:20" ht="72" hidden="1" x14ac:dyDescent="0.6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>(Table1[[#This Row],[pledged]]/Table1[[#This Row],[goal]])*100</f>
        <v>104.35000000000001</v>
      </c>
      <c r="P3603" s="9">
        <f>Table1[[#This Row],[pledged]]/Table1[[#This Row],[backers_count]]</f>
        <v>39.377358490566039</v>
      </c>
      <c r="Q3603" s="4" t="str">
        <f>MID(Table1[[#This Row],[Category and Sub-Category]],SEARCH("/", N3603) +1, 20)</f>
        <v>plays</v>
      </c>
      <c r="R3603" s="4" t="str">
        <f t="shared" si="112"/>
        <v>theater</v>
      </c>
      <c r="S3603" s="14">
        <f>Table1[[#This Row],[Date Ended Conversion]]+Table1[[#This Row],[Date Ended Conversion]]</f>
        <v>84041.99726851852</v>
      </c>
      <c r="T3603" s="14">
        <f t="shared" si="113"/>
        <v>42020.99863425926</v>
      </c>
    </row>
    <row r="3604" spans="1:20" ht="90" hidden="1" x14ac:dyDescent="0.6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>(Table1[[#This Row],[pledged]]/Table1[[#This Row],[goal]])*100</f>
        <v>100.05</v>
      </c>
      <c r="P3604" s="9">
        <f>Table1[[#This Row],[pledged]]/Table1[[#This Row],[backers_count]]</f>
        <v>81.673469387755105</v>
      </c>
      <c r="Q3604" s="4" t="str">
        <f>MID(Table1[[#This Row],[Category and Sub-Category]],SEARCH("/", N3604) +1, 20)</f>
        <v>plays</v>
      </c>
      <c r="R3604" s="4" t="str">
        <f t="shared" si="112"/>
        <v>theater</v>
      </c>
      <c r="S3604" s="14">
        <f>Table1[[#This Row],[Date Ended Conversion]]+Table1[[#This Row],[Date Ended Conversion]]</f>
        <v>85015.788865740731</v>
      </c>
      <c r="T3604" s="14">
        <f t="shared" si="113"/>
        <v>42507.894432870366</v>
      </c>
    </row>
    <row r="3605" spans="1:20" ht="72" hidden="1" x14ac:dyDescent="0.6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>(Table1[[#This Row],[pledged]]/Table1[[#This Row],[goal]])*100</f>
        <v>170.66666666666669</v>
      </c>
      <c r="P3605" s="9">
        <f>Table1[[#This Row],[pledged]]/Table1[[#This Row],[backers_count]]</f>
        <v>44.912280701754383</v>
      </c>
      <c r="Q3605" s="4" t="str">
        <f>MID(Table1[[#This Row],[Category and Sub-Category]],SEARCH("/", N3605) +1, 20)</f>
        <v>plays</v>
      </c>
      <c r="R3605" s="4" t="str">
        <f t="shared" si="112"/>
        <v>theater</v>
      </c>
      <c r="S3605" s="14">
        <f>Table1[[#This Row],[Date Ended Conversion]]+Table1[[#This Row],[Date Ended Conversion]]</f>
        <v>84627.812037037045</v>
      </c>
      <c r="T3605" s="14">
        <f t="shared" si="113"/>
        <v>42313.906018518523</v>
      </c>
    </row>
    <row r="3606" spans="1:20" ht="72" hidden="1" x14ac:dyDescent="0.6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>(Table1[[#This Row],[pledged]]/Table1[[#This Row],[goal]])*100</f>
        <v>112.83333333333334</v>
      </c>
      <c r="P3606" s="9">
        <f>Table1[[#This Row],[pledged]]/Table1[[#This Row],[backers_count]]</f>
        <v>49.05797101449275</v>
      </c>
      <c r="Q3606" s="4" t="str">
        <f>MID(Table1[[#This Row],[Category and Sub-Category]],SEARCH("/", N3606) +1, 20)</f>
        <v>plays</v>
      </c>
      <c r="R3606" s="4" t="str">
        <f t="shared" si="112"/>
        <v>theater</v>
      </c>
      <c r="S3606" s="14">
        <f>Table1[[#This Row],[Date Ended Conversion]]+Table1[[#This Row],[Date Ended Conversion]]</f>
        <v>84978.58194444445</v>
      </c>
      <c r="T3606" s="14">
        <f t="shared" si="113"/>
        <v>42489.290972222225</v>
      </c>
    </row>
    <row r="3607" spans="1:20" ht="90" hidden="1" x14ac:dyDescent="0.6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>(Table1[[#This Row],[pledged]]/Table1[[#This Row],[goal]])*100</f>
        <v>184</v>
      </c>
      <c r="P3607" s="9">
        <f>Table1[[#This Row],[pledged]]/Table1[[#This Row],[backers_count]]</f>
        <v>30.666666666666668</v>
      </c>
      <c r="Q3607" s="4" t="str">
        <f>MID(Table1[[#This Row],[Category and Sub-Category]],SEARCH("/", N3607) +1, 20)</f>
        <v>plays</v>
      </c>
      <c r="R3607" s="4" t="str">
        <f t="shared" si="112"/>
        <v>theater</v>
      </c>
      <c r="S3607" s="14">
        <f>Table1[[#This Row],[Date Ended Conversion]]+Table1[[#This Row],[Date Ended Conversion]]</f>
        <v>84827.586249999993</v>
      </c>
      <c r="T3607" s="14">
        <f t="shared" si="113"/>
        <v>42413.793124999997</v>
      </c>
    </row>
    <row r="3608" spans="1:20" ht="72" hidden="1" x14ac:dyDescent="0.6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>(Table1[[#This Row],[pledged]]/Table1[[#This Row],[goal]])*100</f>
        <v>130.26666666666665</v>
      </c>
      <c r="P3608" s="9">
        <f>Table1[[#This Row],[pledged]]/Table1[[#This Row],[backers_count]]</f>
        <v>61.0625</v>
      </c>
      <c r="Q3608" s="4" t="str">
        <f>MID(Table1[[#This Row],[Category and Sub-Category]],SEARCH("/", N3608) +1, 20)</f>
        <v>plays</v>
      </c>
      <c r="R3608" s="4" t="str">
        <f t="shared" si="112"/>
        <v>theater</v>
      </c>
      <c r="S3608" s="14">
        <f>Table1[[#This Row],[Date Ended Conversion]]+Table1[[#This Row],[Date Ended Conversion]]</f>
        <v>85193.209652777776</v>
      </c>
      <c r="T3608" s="14">
        <f t="shared" si="113"/>
        <v>42596.604826388888</v>
      </c>
    </row>
    <row r="3609" spans="1:20" ht="54" hidden="1" x14ac:dyDescent="0.6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>(Table1[[#This Row],[pledged]]/Table1[[#This Row],[goal]])*100</f>
        <v>105.45454545454544</v>
      </c>
      <c r="P3609" s="9">
        <f>Table1[[#This Row],[pledged]]/Table1[[#This Row],[backers_count]]</f>
        <v>29</v>
      </c>
      <c r="Q3609" s="4" t="str">
        <f>MID(Table1[[#This Row],[Category and Sub-Category]],SEARCH("/", N3609) +1, 20)</f>
        <v>plays</v>
      </c>
      <c r="R3609" s="4" t="str">
        <f t="shared" si="112"/>
        <v>theater</v>
      </c>
      <c r="S3609" s="14">
        <f>Table1[[#This Row],[Date Ended Conversion]]+Table1[[#This Row],[Date Ended Conversion]]</f>
        <v>84706</v>
      </c>
      <c r="T3609" s="14">
        <f t="shared" si="113"/>
        <v>42353</v>
      </c>
    </row>
    <row r="3610" spans="1:20" ht="72" hidden="1" x14ac:dyDescent="0.6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>(Table1[[#This Row],[pledged]]/Table1[[#This Row],[goal]])*100</f>
        <v>100</v>
      </c>
      <c r="P3610" s="9">
        <f>Table1[[#This Row],[pledged]]/Table1[[#This Row],[backers_count]]</f>
        <v>29.62962962962963</v>
      </c>
      <c r="Q3610" s="4" t="str">
        <f>MID(Table1[[#This Row],[Category and Sub-Category]],SEARCH("/", N3610) +1, 20)</f>
        <v>plays</v>
      </c>
      <c r="R3610" s="4" t="str">
        <f t="shared" si="112"/>
        <v>theater</v>
      </c>
      <c r="S3610" s="14">
        <f>Table1[[#This Row],[Date Ended Conversion]]+Table1[[#This Row],[Date Ended Conversion]]</f>
        <v>85077.166666666657</v>
      </c>
      <c r="T3610" s="14">
        <f t="shared" si="113"/>
        <v>42538.583333333328</v>
      </c>
    </row>
    <row r="3611" spans="1:20" ht="72" hidden="1" x14ac:dyDescent="0.6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>(Table1[[#This Row],[pledged]]/Table1[[#This Row],[goal]])*100</f>
        <v>153.31632653061226</v>
      </c>
      <c r="P3611" s="9">
        <f>Table1[[#This Row],[pledged]]/Table1[[#This Row],[backers_count]]</f>
        <v>143.0952380952381</v>
      </c>
      <c r="Q3611" s="4" t="str">
        <f>MID(Table1[[#This Row],[Category and Sub-Category]],SEARCH("/", N3611) +1, 20)</f>
        <v>plays</v>
      </c>
      <c r="R3611" s="4" t="str">
        <f t="shared" si="112"/>
        <v>theater</v>
      </c>
      <c r="S3611" s="14">
        <f>Table1[[#This Row],[Date Ended Conversion]]+Table1[[#This Row],[Date Ended Conversion]]</f>
        <v>84919.900115740747</v>
      </c>
      <c r="T3611" s="14">
        <f t="shared" si="113"/>
        <v>42459.950057870374</v>
      </c>
    </row>
    <row r="3612" spans="1:20" ht="72" hidden="1" x14ac:dyDescent="0.6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>(Table1[[#This Row],[pledged]]/Table1[[#This Row],[goal]])*100</f>
        <v>162.30000000000001</v>
      </c>
      <c r="P3612" s="9">
        <f>Table1[[#This Row],[pledged]]/Table1[[#This Row],[backers_count]]</f>
        <v>52.354838709677416</v>
      </c>
      <c r="Q3612" s="4" t="str">
        <f>MID(Table1[[#This Row],[Category and Sub-Category]],SEARCH("/", N3612) +1, 20)</f>
        <v>plays</v>
      </c>
      <c r="R3612" s="4" t="str">
        <f t="shared" si="112"/>
        <v>theater</v>
      </c>
      <c r="S3612" s="14">
        <f>Table1[[#This Row],[Date Ended Conversion]]+Table1[[#This Row],[Date Ended Conversion]]</f>
        <v>84466.864259259251</v>
      </c>
      <c r="T3612" s="14">
        <f t="shared" si="113"/>
        <v>42233.432129629626</v>
      </c>
    </row>
    <row r="3613" spans="1:20" ht="72" hidden="1" x14ac:dyDescent="0.6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>(Table1[[#This Row],[pledged]]/Table1[[#This Row],[goal]])*100</f>
        <v>136</v>
      </c>
      <c r="P3613" s="9">
        <f>Table1[[#This Row],[pledged]]/Table1[[#This Row],[backers_count]]</f>
        <v>66.666666666666671</v>
      </c>
      <c r="Q3613" s="4" t="str">
        <f>MID(Table1[[#This Row],[Category and Sub-Category]],SEARCH("/", N3613) +1, 20)</f>
        <v>plays</v>
      </c>
      <c r="R3613" s="4" t="str">
        <f t="shared" si="112"/>
        <v>theater</v>
      </c>
      <c r="S3613" s="14">
        <f>Table1[[#This Row],[Date Ended Conversion]]+Table1[[#This Row],[Date Ended Conversion]]</f>
        <v>84204.740763888898</v>
      </c>
      <c r="T3613" s="14">
        <f t="shared" si="113"/>
        <v>42102.370381944449</v>
      </c>
    </row>
    <row r="3614" spans="1:20" ht="72" hidden="1" x14ac:dyDescent="0.6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>(Table1[[#This Row],[pledged]]/Table1[[#This Row],[goal]])*100</f>
        <v>144.4</v>
      </c>
      <c r="P3614" s="9">
        <f>Table1[[#This Row],[pledged]]/Table1[[#This Row],[backers_count]]</f>
        <v>126.66666666666667</v>
      </c>
      <c r="Q3614" s="4" t="str">
        <f>MID(Table1[[#This Row],[Category and Sub-Category]],SEARCH("/", N3614) +1, 20)</f>
        <v>plays</v>
      </c>
      <c r="R3614" s="4" t="str">
        <f t="shared" si="112"/>
        <v>theater</v>
      </c>
      <c r="S3614" s="14">
        <f>Table1[[#This Row],[Date Ended Conversion]]+Table1[[#This Row],[Date Ended Conversion]]</f>
        <v>83599.453958333339</v>
      </c>
      <c r="T3614" s="14">
        <f t="shared" si="113"/>
        <v>41799.726979166669</v>
      </c>
    </row>
    <row r="3615" spans="1:20" ht="54" hidden="1" x14ac:dyDescent="0.6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>(Table1[[#This Row],[pledged]]/Table1[[#This Row],[goal]])*100</f>
        <v>100</v>
      </c>
      <c r="P3615" s="9">
        <f>Table1[[#This Row],[pledged]]/Table1[[#This Row],[backers_count]]</f>
        <v>62.5</v>
      </c>
      <c r="Q3615" s="4" t="str">
        <f>MID(Table1[[#This Row],[Category and Sub-Category]],SEARCH("/", N3615) +1, 20)</f>
        <v>plays</v>
      </c>
      <c r="R3615" s="4" t="str">
        <f t="shared" si="112"/>
        <v>theater</v>
      </c>
      <c r="S3615" s="14">
        <f>Table1[[#This Row],[Date Ended Conversion]]+Table1[[#This Row],[Date Ended Conversion]]</f>
        <v>83637.1799537037</v>
      </c>
      <c r="T3615" s="14">
        <f t="shared" si="113"/>
        <v>41818.58997685185</v>
      </c>
    </row>
    <row r="3616" spans="1:20" ht="72" hidden="1" x14ac:dyDescent="0.6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>(Table1[[#This Row],[pledged]]/Table1[[#This Row],[goal]])*100</f>
        <v>100.8</v>
      </c>
      <c r="P3616" s="9">
        <f>Table1[[#This Row],[pledged]]/Table1[[#This Row],[backers_count]]</f>
        <v>35.492957746478872</v>
      </c>
      <c r="Q3616" s="4" t="str">
        <f>MID(Table1[[#This Row],[Category and Sub-Category]],SEARCH("/", N3616) +1, 20)</f>
        <v>plays</v>
      </c>
      <c r="R3616" s="4" t="str">
        <f t="shared" si="112"/>
        <v>theater</v>
      </c>
      <c r="S3616" s="14">
        <f>Table1[[#This Row],[Date Ended Conversion]]+Table1[[#This Row],[Date Ended Conversion]]</f>
        <v>84348.083703703713</v>
      </c>
      <c r="T3616" s="14">
        <f t="shared" si="113"/>
        <v>42174.041851851856</v>
      </c>
    </row>
    <row r="3617" spans="1:20" ht="72" hidden="1" x14ac:dyDescent="0.6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>(Table1[[#This Row],[pledged]]/Table1[[#This Row],[goal]])*100</f>
        <v>106.80000000000001</v>
      </c>
      <c r="P3617" s="9">
        <f>Table1[[#This Row],[pledged]]/Table1[[#This Row],[backers_count]]</f>
        <v>37.083333333333336</v>
      </c>
      <c r="Q3617" s="4" t="str">
        <f>MID(Table1[[#This Row],[Category and Sub-Category]],SEARCH("/", N3617) +1, 20)</f>
        <v>plays</v>
      </c>
      <c r="R3617" s="4" t="str">
        <f t="shared" si="112"/>
        <v>theater</v>
      </c>
      <c r="S3617" s="14">
        <f>Table1[[#This Row],[Date Ended Conversion]]+Table1[[#This Row],[Date Ended Conversion]]</f>
        <v>84697.187407407415</v>
      </c>
      <c r="T3617" s="14">
        <f t="shared" si="113"/>
        <v>42348.593703703707</v>
      </c>
    </row>
    <row r="3618" spans="1:20" ht="72" hidden="1" x14ac:dyDescent="0.6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>(Table1[[#This Row],[pledged]]/Table1[[#This Row],[goal]])*100</f>
        <v>124.8</v>
      </c>
      <c r="P3618" s="9">
        <f>Table1[[#This Row],[pledged]]/Table1[[#This Row],[backers_count]]</f>
        <v>69.333333333333329</v>
      </c>
      <c r="Q3618" s="4" t="str">
        <f>MID(Table1[[#This Row],[Category and Sub-Category]],SEARCH("/", N3618) +1, 20)</f>
        <v>plays</v>
      </c>
      <c r="R3618" s="4" t="str">
        <f t="shared" si="112"/>
        <v>theater</v>
      </c>
      <c r="S3618" s="14">
        <f>Table1[[#This Row],[Date Ended Conversion]]+Table1[[#This Row],[Date Ended Conversion]]</f>
        <v>84165.816296296296</v>
      </c>
      <c r="T3618" s="14">
        <f t="shared" si="113"/>
        <v>42082.908148148148</v>
      </c>
    </row>
    <row r="3619" spans="1:20" ht="72" hidden="1" x14ac:dyDescent="0.6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>(Table1[[#This Row],[pledged]]/Table1[[#This Row],[goal]])*100</f>
        <v>118.91891891891892</v>
      </c>
      <c r="P3619" s="9">
        <f>Table1[[#This Row],[pledged]]/Table1[[#This Row],[backers_count]]</f>
        <v>17.254901960784313</v>
      </c>
      <c r="Q3619" s="4" t="str">
        <f>MID(Table1[[#This Row],[Category and Sub-Category]],SEARCH("/", N3619) +1, 20)</f>
        <v>plays</v>
      </c>
      <c r="R3619" s="4" t="str">
        <f t="shared" si="112"/>
        <v>theater</v>
      </c>
      <c r="S3619" s="14">
        <f>Table1[[#This Row],[Date Ended Conversion]]+Table1[[#This Row],[Date Ended Conversion]]</f>
        <v>85588</v>
      </c>
      <c r="T3619" s="14">
        <f t="shared" si="113"/>
        <v>42794</v>
      </c>
    </row>
    <row r="3620" spans="1:20" ht="72" hidden="1" x14ac:dyDescent="0.6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>(Table1[[#This Row],[pledged]]/Table1[[#This Row],[goal]])*100</f>
        <v>101</v>
      </c>
      <c r="P3620" s="9">
        <f>Table1[[#This Row],[pledged]]/Table1[[#This Row],[backers_count]]</f>
        <v>36.071428571428569</v>
      </c>
      <c r="Q3620" s="4" t="str">
        <f>MID(Table1[[#This Row],[Category and Sub-Category]],SEARCH("/", N3620) +1, 20)</f>
        <v>plays</v>
      </c>
      <c r="R3620" s="4" t="str">
        <f t="shared" si="112"/>
        <v>theater</v>
      </c>
      <c r="S3620" s="14">
        <f>Table1[[#This Row],[Date Ended Conversion]]+Table1[[#This Row],[Date Ended Conversion]]</f>
        <v>84317.255787037036</v>
      </c>
      <c r="T3620" s="14">
        <f t="shared" si="113"/>
        <v>42158.627893518518</v>
      </c>
    </row>
    <row r="3621" spans="1:20" ht="72" hidden="1" x14ac:dyDescent="0.6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>(Table1[[#This Row],[pledged]]/Table1[[#This Row],[goal]])*100</f>
        <v>112.99999999999999</v>
      </c>
      <c r="P3621" s="9">
        <f>Table1[[#This Row],[pledged]]/Table1[[#This Row],[backers_count]]</f>
        <v>66.470588235294116</v>
      </c>
      <c r="Q3621" s="4" t="str">
        <f>MID(Table1[[#This Row],[Category and Sub-Category]],SEARCH("/", N3621) +1, 20)</f>
        <v>plays</v>
      </c>
      <c r="R3621" s="4" t="str">
        <f t="shared" si="112"/>
        <v>theater</v>
      </c>
      <c r="S3621" s="14">
        <f>Table1[[#This Row],[Date Ended Conversion]]+Table1[[#This Row],[Date Ended Conversion]]</f>
        <v>85387.833333333343</v>
      </c>
      <c r="T3621" s="14">
        <f t="shared" si="113"/>
        <v>42693.916666666672</v>
      </c>
    </row>
    <row r="3622" spans="1:20" ht="72" hidden="1" x14ac:dyDescent="0.6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>(Table1[[#This Row],[pledged]]/Table1[[#This Row],[goal]])*100</f>
        <v>105.19047619047619</v>
      </c>
      <c r="P3622" s="9">
        <f>Table1[[#This Row],[pledged]]/Table1[[#This Row],[backers_count]]</f>
        <v>56.065989847715734</v>
      </c>
      <c r="Q3622" s="4" t="str">
        <f>MID(Table1[[#This Row],[Category and Sub-Category]],SEARCH("/", N3622) +1, 20)</f>
        <v>plays</v>
      </c>
      <c r="R3622" s="4" t="str">
        <f t="shared" si="112"/>
        <v>theater</v>
      </c>
      <c r="S3622" s="14">
        <f>Table1[[#This Row],[Date Ended Conversion]]+Table1[[#This Row],[Date Ended Conversion]]</f>
        <v>84136.333333333343</v>
      </c>
      <c r="T3622" s="14">
        <f t="shared" si="113"/>
        <v>42068.166666666672</v>
      </c>
    </row>
    <row r="3623" spans="1:20" ht="72" hidden="1" x14ac:dyDescent="0.6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>(Table1[[#This Row],[pledged]]/Table1[[#This Row],[goal]])*100</f>
        <v>109.73333333333332</v>
      </c>
      <c r="P3623" s="9">
        <f>Table1[[#This Row],[pledged]]/Table1[[#This Row],[backers_count]]</f>
        <v>47.028571428571432</v>
      </c>
      <c r="Q3623" s="4" t="str">
        <f>MID(Table1[[#This Row],[Category and Sub-Category]],SEARCH("/", N3623) +1, 20)</f>
        <v>plays</v>
      </c>
      <c r="R3623" s="4" t="str">
        <f t="shared" si="112"/>
        <v>theater</v>
      </c>
      <c r="S3623" s="14">
        <f>Table1[[#This Row],[Date Ended Conversion]]+Table1[[#This Row],[Date Ended Conversion]]</f>
        <v>85287.75</v>
      </c>
      <c r="T3623" s="14">
        <f t="shared" si="113"/>
        <v>42643.875</v>
      </c>
    </row>
    <row r="3624" spans="1:20" ht="54" hidden="1" x14ac:dyDescent="0.6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>(Table1[[#This Row],[pledged]]/Table1[[#This Row],[goal]])*100</f>
        <v>100.099</v>
      </c>
      <c r="P3624" s="9">
        <f>Table1[[#This Row],[pledged]]/Table1[[#This Row],[backers_count]]</f>
        <v>47.666190476190479</v>
      </c>
      <c r="Q3624" s="4" t="str">
        <f>MID(Table1[[#This Row],[Category and Sub-Category]],SEARCH("/", N3624) +1, 20)</f>
        <v>plays</v>
      </c>
      <c r="R3624" s="4" t="str">
        <f t="shared" si="112"/>
        <v>theater</v>
      </c>
      <c r="S3624" s="14">
        <f>Table1[[#This Row],[Date Ended Conversion]]+Table1[[#This Row],[Date Ended Conversion]]</f>
        <v>83820.281944444447</v>
      </c>
      <c r="T3624" s="14">
        <f t="shared" si="113"/>
        <v>41910.140972222223</v>
      </c>
    </row>
    <row r="3625" spans="1:20" ht="54" hidden="1" x14ac:dyDescent="0.6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>(Table1[[#This Row],[pledged]]/Table1[[#This Row],[goal]])*100</f>
        <v>120</v>
      </c>
      <c r="P3625" s="9">
        <f>Table1[[#This Row],[pledged]]/Table1[[#This Row],[backers_count]]</f>
        <v>88.235294117647058</v>
      </c>
      <c r="Q3625" s="4" t="str">
        <f>MID(Table1[[#This Row],[Category and Sub-Category]],SEARCH("/", N3625) +1, 20)</f>
        <v>plays</v>
      </c>
      <c r="R3625" s="4" t="str">
        <f t="shared" si="112"/>
        <v>theater</v>
      </c>
      <c r="S3625" s="14">
        <f>Table1[[#This Row],[Date Ended Conversion]]+Table1[[#This Row],[Date Ended Conversion]]</f>
        <v>83692.583333333328</v>
      </c>
      <c r="T3625" s="14">
        <f t="shared" si="113"/>
        <v>41846.291666666664</v>
      </c>
    </row>
    <row r="3626" spans="1:20" ht="90" hidden="1" x14ac:dyDescent="0.6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>(Table1[[#This Row],[pledged]]/Table1[[#This Row],[goal]])*100</f>
        <v>104.93333333333332</v>
      </c>
      <c r="P3626" s="9">
        <f>Table1[[#This Row],[pledged]]/Table1[[#This Row],[backers_count]]</f>
        <v>80.717948717948715</v>
      </c>
      <c r="Q3626" s="4" t="str">
        <f>MID(Table1[[#This Row],[Category and Sub-Category]],SEARCH("/", N3626) +1, 20)</f>
        <v>plays</v>
      </c>
      <c r="R3626" s="4" t="str">
        <f t="shared" si="112"/>
        <v>theater</v>
      </c>
      <c r="S3626" s="14">
        <f>Table1[[#This Row],[Date Ended Conversion]]+Table1[[#This Row],[Date Ended Conversion]]</f>
        <v>85211.548379629618</v>
      </c>
      <c r="T3626" s="14">
        <f t="shared" si="113"/>
        <v>42605.774189814809</v>
      </c>
    </row>
    <row r="3627" spans="1:20" ht="72" hidden="1" x14ac:dyDescent="0.6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>(Table1[[#This Row],[pledged]]/Table1[[#This Row],[goal]])*100</f>
        <v>102.66666666666666</v>
      </c>
      <c r="P3627" s="9">
        <f>Table1[[#This Row],[pledged]]/Table1[[#This Row],[backers_count]]</f>
        <v>39.487179487179489</v>
      </c>
      <c r="Q3627" s="4" t="str">
        <f>MID(Table1[[#This Row],[Category and Sub-Category]],SEARCH("/", N3627) +1, 20)</f>
        <v>plays</v>
      </c>
      <c r="R3627" s="4" t="str">
        <f t="shared" si="112"/>
        <v>theater</v>
      </c>
      <c r="S3627" s="14">
        <f>Table1[[#This Row],[Date Ended Conversion]]+Table1[[#This Row],[Date Ended Conversion]]</f>
        <v>84375.305023148147</v>
      </c>
      <c r="T3627" s="14">
        <f t="shared" si="113"/>
        <v>42187.652511574073</v>
      </c>
    </row>
    <row r="3628" spans="1:20" ht="72" hidden="1" x14ac:dyDescent="0.6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>(Table1[[#This Row],[pledged]]/Table1[[#This Row],[goal]])*100</f>
        <v>101.82500000000002</v>
      </c>
      <c r="P3628" s="9">
        <f>Table1[[#This Row],[pledged]]/Table1[[#This Row],[backers_count]]</f>
        <v>84.854166666666671</v>
      </c>
      <c r="Q3628" s="4" t="str">
        <f>MID(Table1[[#This Row],[Category and Sub-Category]],SEARCH("/", N3628) +1, 20)</f>
        <v>plays</v>
      </c>
      <c r="R3628" s="4" t="str">
        <f t="shared" si="112"/>
        <v>theater</v>
      </c>
      <c r="S3628" s="14">
        <f>Table1[[#This Row],[Date Ended Conversion]]+Table1[[#This Row],[Date Ended Conversion]]</f>
        <v>83735.334652777776</v>
      </c>
      <c r="T3628" s="14">
        <f t="shared" si="113"/>
        <v>41867.667326388888</v>
      </c>
    </row>
    <row r="3629" spans="1:20" ht="72" hidden="1" x14ac:dyDescent="0.6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>(Table1[[#This Row],[pledged]]/Table1[[#This Row],[goal]])*100</f>
        <v>100</v>
      </c>
      <c r="P3629" s="9">
        <f>Table1[[#This Row],[pledged]]/Table1[[#This Row],[backers_count]]</f>
        <v>68.965517241379317</v>
      </c>
      <c r="Q3629" s="4" t="str">
        <f>MID(Table1[[#This Row],[Category and Sub-Category]],SEARCH("/", N3629) +1, 20)</f>
        <v>plays</v>
      </c>
      <c r="R3629" s="4" t="str">
        <f t="shared" si="112"/>
        <v>theater</v>
      </c>
      <c r="S3629" s="14">
        <f>Table1[[#This Row],[Date Ended Conversion]]+Table1[[#This Row],[Date Ended Conversion]]</f>
        <v>85022.33194444445</v>
      </c>
      <c r="T3629" s="14">
        <f t="shared" si="113"/>
        <v>42511.165972222225</v>
      </c>
    </row>
    <row r="3630" spans="1:20" ht="72" hidden="1" x14ac:dyDescent="0.6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>(Table1[[#This Row],[pledged]]/Table1[[#This Row],[goal]])*100</f>
        <v>0</v>
      </c>
      <c r="P3630" s="9" t="e">
        <f>Table1[[#This Row],[pledged]]/Table1[[#This Row],[backers_count]]</f>
        <v>#DIV/0!</v>
      </c>
      <c r="Q3630" s="4" t="str">
        <f>MID(Table1[[#This Row],[Category and Sub-Category]],SEARCH("/", N3630) +1, 20)</f>
        <v>musical</v>
      </c>
      <c r="R3630" s="4" t="str">
        <f t="shared" si="112"/>
        <v>theater</v>
      </c>
      <c r="S3630" s="14">
        <f>Table1[[#This Row],[Date Ended Conversion]]+Table1[[#This Row],[Date Ended Conversion]]</f>
        <v>84703.749907407415</v>
      </c>
      <c r="T3630" s="14">
        <f t="shared" si="113"/>
        <v>42351.874953703707</v>
      </c>
    </row>
    <row r="3631" spans="1:20" ht="90" hidden="1" x14ac:dyDescent="0.6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>(Table1[[#This Row],[pledged]]/Table1[[#This Row],[goal]])*100</f>
        <v>1.9999999999999998E-4</v>
      </c>
      <c r="P3631" s="9">
        <f>Table1[[#This Row],[pledged]]/Table1[[#This Row],[backers_count]]</f>
        <v>1</v>
      </c>
      <c r="Q3631" s="4" t="str">
        <f>MID(Table1[[#This Row],[Category and Sub-Category]],SEARCH("/", N3631) +1, 20)</f>
        <v>musical</v>
      </c>
      <c r="R3631" s="4" t="str">
        <f t="shared" si="112"/>
        <v>theater</v>
      </c>
      <c r="S3631" s="14">
        <f>Table1[[#This Row],[Date Ended Conversion]]+Table1[[#This Row],[Date Ended Conversion]]</f>
        <v>84991.416666666657</v>
      </c>
      <c r="T3631" s="14">
        <f t="shared" si="113"/>
        <v>42495.708333333328</v>
      </c>
    </row>
    <row r="3632" spans="1:20" ht="72" hidden="1" x14ac:dyDescent="0.6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>(Table1[[#This Row],[pledged]]/Table1[[#This Row],[goal]])*100</f>
        <v>3.3333333333333333E-2</v>
      </c>
      <c r="P3632" s="9">
        <f>Table1[[#This Row],[pledged]]/Table1[[#This Row],[backers_count]]</f>
        <v>1</v>
      </c>
      <c r="Q3632" s="4" t="str">
        <f>MID(Table1[[#This Row],[Category and Sub-Category]],SEARCH("/", N3632) +1, 20)</f>
        <v>musical</v>
      </c>
      <c r="R3632" s="4" t="str">
        <f t="shared" si="112"/>
        <v>theater</v>
      </c>
      <c r="S3632" s="14">
        <f>Table1[[#This Row],[Date Ended Conversion]]+Table1[[#This Row],[Date Ended Conversion]]</f>
        <v>83945.777546296304</v>
      </c>
      <c r="T3632" s="14">
        <f t="shared" si="113"/>
        <v>41972.888773148152</v>
      </c>
    </row>
    <row r="3633" spans="1:20" ht="90" hidden="1" x14ac:dyDescent="0.6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>(Table1[[#This Row],[pledged]]/Table1[[#This Row],[goal]])*100</f>
        <v>51.023391812865491</v>
      </c>
      <c r="P3633" s="9">
        <f>Table1[[#This Row],[pledged]]/Table1[[#This Row],[backers_count]]</f>
        <v>147.88135593220338</v>
      </c>
      <c r="Q3633" s="4" t="str">
        <f>MID(Table1[[#This Row],[Category and Sub-Category]],SEARCH("/", N3633) +1, 20)</f>
        <v>musical</v>
      </c>
      <c r="R3633" s="4" t="str">
        <f t="shared" si="112"/>
        <v>theater</v>
      </c>
      <c r="S3633" s="14">
        <f>Table1[[#This Row],[Date Ended Conversion]]+Table1[[#This Row],[Date Ended Conversion]]</f>
        <v>83810.33194444445</v>
      </c>
      <c r="T3633" s="14">
        <f t="shared" si="113"/>
        <v>41905.165972222225</v>
      </c>
    </row>
    <row r="3634" spans="1:20" ht="72" hidden="1" x14ac:dyDescent="0.6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>(Table1[[#This Row],[pledged]]/Table1[[#This Row],[goal]])*100</f>
        <v>20</v>
      </c>
      <c r="P3634" s="9">
        <f>Table1[[#This Row],[pledged]]/Table1[[#This Row],[backers_count]]</f>
        <v>100</v>
      </c>
      <c r="Q3634" s="4" t="str">
        <f>MID(Table1[[#This Row],[Category and Sub-Category]],SEARCH("/", N3634) +1, 20)</f>
        <v>musical</v>
      </c>
      <c r="R3634" s="4" t="str">
        <f t="shared" si="112"/>
        <v>theater</v>
      </c>
      <c r="S3634" s="14">
        <f>Table1[[#This Row],[Date Ended Conversion]]+Table1[[#This Row],[Date Ended Conversion]]</f>
        <v>83933.873819444445</v>
      </c>
      <c r="T3634" s="14">
        <f t="shared" si="113"/>
        <v>41966.936909722222</v>
      </c>
    </row>
    <row r="3635" spans="1:20" ht="72" hidden="1" x14ac:dyDescent="0.6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>(Table1[[#This Row],[pledged]]/Table1[[#This Row],[goal]])*100</f>
        <v>35.24</v>
      </c>
      <c r="P3635" s="9">
        <f>Table1[[#This Row],[pledged]]/Table1[[#This Row],[backers_count]]</f>
        <v>56.838709677419352</v>
      </c>
      <c r="Q3635" s="4" t="str">
        <f>MID(Table1[[#This Row],[Category and Sub-Category]],SEARCH("/", N3635) +1, 20)</f>
        <v>musical</v>
      </c>
      <c r="R3635" s="4" t="str">
        <f t="shared" si="112"/>
        <v>theater</v>
      </c>
      <c r="S3635" s="14">
        <f>Table1[[#This Row],[Date Ended Conversion]]+Table1[[#This Row],[Date Ended Conversion]]</f>
        <v>85386.083333333343</v>
      </c>
      <c r="T3635" s="14">
        <f t="shared" si="113"/>
        <v>42693.041666666672</v>
      </c>
    </row>
    <row r="3636" spans="1:20" ht="72" hidden="1" x14ac:dyDescent="0.6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>(Table1[[#This Row],[pledged]]/Table1[[#This Row],[goal]])*100</f>
        <v>4.246666666666667</v>
      </c>
      <c r="P3636" s="9">
        <f>Table1[[#This Row],[pledged]]/Table1[[#This Row],[backers_count]]</f>
        <v>176.94444444444446</v>
      </c>
      <c r="Q3636" s="4" t="str">
        <f>MID(Table1[[#This Row],[Category and Sub-Category]],SEARCH("/", N3636) +1, 20)</f>
        <v>musical</v>
      </c>
      <c r="R3636" s="4" t="str">
        <f t="shared" si="112"/>
        <v>theater</v>
      </c>
      <c r="S3636" s="14">
        <f>Table1[[#This Row],[Date Ended Conversion]]+Table1[[#This Row],[Date Ended Conversion]]</f>
        <v>85498.33194444445</v>
      </c>
      <c r="T3636" s="14">
        <f t="shared" si="113"/>
        <v>42749.165972222225</v>
      </c>
    </row>
    <row r="3637" spans="1:20" ht="36" hidden="1" x14ac:dyDescent="0.6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>(Table1[[#This Row],[pledged]]/Table1[[#This Row],[goal]])*100</f>
        <v>36.457142857142856</v>
      </c>
      <c r="P3637" s="9">
        <f>Table1[[#This Row],[pledged]]/Table1[[#This Row],[backers_count]]</f>
        <v>127.6</v>
      </c>
      <c r="Q3637" s="4" t="str">
        <f>MID(Table1[[#This Row],[Category and Sub-Category]],SEARCH("/", N3637) +1, 20)</f>
        <v>musical</v>
      </c>
      <c r="R3637" s="4" t="str">
        <f t="shared" si="112"/>
        <v>theater</v>
      </c>
      <c r="S3637" s="14">
        <f>Table1[[#This Row],[Date Ended Conversion]]+Table1[[#This Row],[Date Ended Conversion]]</f>
        <v>84961.765648148139</v>
      </c>
      <c r="T3637" s="14">
        <f t="shared" si="113"/>
        <v>42480.88282407407</v>
      </c>
    </row>
    <row r="3638" spans="1:20" ht="54" hidden="1" x14ac:dyDescent="0.6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>(Table1[[#This Row],[pledged]]/Table1[[#This Row],[goal]])*100</f>
        <v>0</v>
      </c>
      <c r="P3638" s="9" t="e">
        <f>Table1[[#This Row],[pledged]]/Table1[[#This Row],[backers_count]]</f>
        <v>#DIV/0!</v>
      </c>
      <c r="Q3638" s="4" t="str">
        <f>MID(Table1[[#This Row],[Category and Sub-Category]],SEARCH("/", N3638) +1, 20)</f>
        <v>musical</v>
      </c>
      <c r="R3638" s="4" t="str">
        <f t="shared" si="112"/>
        <v>theater</v>
      </c>
      <c r="S3638" s="14">
        <f>Table1[[#This Row],[Date Ended Conversion]]+Table1[[#This Row],[Date Ended Conversion]]</f>
        <v>84523.389560185198</v>
      </c>
      <c r="T3638" s="14">
        <f t="shared" si="113"/>
        <v>42261.694780092599</v>
      </c>
    </row>
    <row r="3639" spans="1:20" ht="72" hidden="1" x14ac:dyDescent="0.6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>(Table1[[#This Row],[pledged]]/Table1[[#This Row],[goal]])*100</f>
        <v>30.866666666666664</v>
      </c>
      <c r="P3639" s="9">
        <f>Table1[[#This Row],[pledged]]/Table1[[#This Row],[backers_count]]</f>
        <v>66.142857142857139</v>
      </c>
      <c r="Q3639" s="4" t="str">
        <f>MID(Table1[[#This Row],[Category and Sub-Category]],SEARCH("/", N3639) +1, 20)</f>
        <v>musical</v>
      </c>
      <c r="R3639" s="4" t="str">
        <f t="shared" si="112"/>
        <v>theater</v>
      </c>
      <c r="S3639" s="14">
        <f>Table1[[#This Row],[Date Ended Conversion]]+Table1[[#This Row],[Date Ended Conversion]]</f>
        <v>84011.401273148149</v>
      </c>
      <c r="T3639" s="14">
        <f t="shared" si="113"/>
        <v>42005.700636574074</v>
      </c>
    </row>
    <row r="3640" spans="1:20" ht="54" hidden="1" x14ac:dyDescent="0.6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>(Table1[[#This Row],[pledged]]/Table1[[#This Row],[goal]])*100</f>
        <v>6.5454545454545459</v>
      </c>
      <c r="P3640" s="9">
        <f>Table1[[#This Row],[pledged]]/Table1[[#This Row],[backers_count]]</f>
        <v>108</v>
      </c>
      <c r="Q3640" s="4" t="str">
        <f>MID(Table1[[#This Row],[Category and Sub-Category]],SEARCH("/", N3640) +1, 20)</f>
        <v>musical</v>
      </c>
      <c r="R3640" s="4" t="str">
        <f t="shared" si="112"/>
        <v>theater</v>
      </c>
      <c r="S3640" s="14">
        <f>Table1[[#This Row],[Date Ended Conversion]]+Table1[[#This Row],[Date Ended Conversion]]</f>
        <v>84227.262314814812</v>
      </c>
      <c r="T3640" s="14">
        <f t="shared" si="113"/>
        <v>42113.631157407406</v>
      </c>
    </row>
    <row r="3641" spans="1:20" ht="72" hidden="1" x14ac:dyDescent="0.6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>(Table1[[#This Row],[pledged]]/Table1[[#This Row],[goal]])*100</f>
        <v>4.0000000000000001E-3</v>
      </c>
      <c r="P3641" s="9">
        <f>Table1[[#This Row],[pledged]]/Table1[[#This Row],[backers_count]]</f>
        <v>1</v>
      </c>
      <c r="Q3641" s="4" t="str">
        <f>MID(Table1[[#This Row],[Category and Sub-Category]],SEARCH("/", N3641) +1, 20)</f>
        <v>musical</v>
      </c>
      <c r="R3641" s="4" t="str">
        <f t="shared" si="112"/>
        <v>theater</v>
      </c>
      <c r="S3641" s="14">
        <f>Table1[[#This Row],[Date Ended Conversion]]+Table1[[#This Row],[Date Ended Conversion]]</f>
        <v>85301.265277777769</v>
      </c>
      <c r="T3641" s="14">
        <f t="shared" si="113"/>
        <v>42650.632638888885</v>
      </c>
    </row>
    <row r="3642" spans="1:20" ht="90" hidden="1" x14ac:dyDescent="0.6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>(Table1[[#This Row],[pledged]]/Table1[[#This Row],[goal]])*100</f>
        <v>5.5</v>
      </c>
      <c r="P3642" s="9">
        <f>Table1[[#This Row],[pledged]]/Table1[[#This Row],[backers_count]]</f>
        <v>18.333333333333332</v>
      </c>
      <c r="Q3642" s="4" t="str">
        <f>MID(Table1[[#This Row],[Category and Sub-Category]],SEARCH("/", N3642) +1, 20)</f>
        <v>musical</v>
      </c>
      <c r="R3642" s="4" t="str">
        <f t="shared" si="112"/>
        <v>theater</v>
      </c>
      <c r="S3642" s="14">
        <f>Table1[[#This Row],[Date Ended Conversion]]+Table1[[#This Row],[Date Ended Conversion]]</f>
        <v>84269.563194444447</v>
      </c>
      <c r="T3642" s="14">
        <f t="shared" si="113"/>
        <v>42134.781597222223</v>
      </c>
    </row>
    <row r="3643" spans="1:20" ht="72" hidden="1" x14ac:dyDescent="0.6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>(Table1[[#This Row],[pledged]]/Table1[[#This Row],[goal]])*100</f>
        <v>0</v>
      </c>
      <c r="P3643" s="9" t="e">
        <f>Table1[[#This Row],[pledged]]/Table1[[#This Row],[backers_count]]</f>
        <v>#DIV/0!</v>
      </c>
      <c r="Q3643" s="4" t="str">
        <f>MID(Table1[[#This Row],[Category and Sub-Category]],SEARCH("/", N3643) +1, 20)</f>
        <v>musical</v>
      </c>
      <c r="R3643" s="4" t="str">
        <f t="shared" si="112"/>
        <v>theater</v>
      </c>
      <c r="S3643" s="14">
        <f>Table1[[#This Row],[Date Ended Conversion]]+Table1[[#This Row],[Date Ended Conversion]]</f>
        <v>83834.416666666672</v>
      </c>
      <c r="T3643" s="14">
        <f t="shared" si="113"/>
        <v>41917.208333333336</v>
      </c>
    </row>
    <row r="3644" spans="1:20" ht="72" hidden="1" x14ac:dyDescent="0.6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>(Table1[[#This Row],[pledged]]/Table1[[#This Row],[goal]])*100</f>
        <v>2.1428571428571428</v>
      </c>
      <c r="P3644" s="9">
        <f>Table1[[#This Row],[pledged]]/Table1[[#This Row],[backers_count]]</f>
        <v>7.5</v>
      </c>
      <c r="Q3644" s="4" t="str">
        <f>MID(Table1[[#This Row],[Category and Sub-Category]],SEARCH("/", N3644) +1, 20)</f>
        <v>musical</v>
      </c>
      <c r="R3644" s="4" t="str">
        <f t="shared" si="112"/>
        <v>theater</v>
      </c>
      <c r="S3644" s="14">
        <f>Table1[[#This Row],[Date Ended Conversion]]+Table1[[#This Row],[Date Ended Conversion]]</f>
        <v>84677.416666666657</v>
      </c>
      <c r="T3644" s="14">
        <f t="shared" si="113"/>
        <v>42338.708333333328</v>
      </c>
    </row>
    <row r="3645" spans="1:20" ht="72" hidden="1" x14ac:dyDescent="0.6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>(Table1[[#This Row],[pledged]]/Table1[[#This Row],[goal]])*100</f>
        <v>0</v>
      </c>
      <c r="P3645" s="9" t="e">
        <f>Table1[[#This Row],[pledged]]/Table1[[#This Row],[backers_count]]</f>
        <v>#DIV/0!</v>
      </c>
      <c r="Q3645" s="4" t="str">
        <f>MID(Table1[[#This Row],[Category and Sub-Category]],SEARCH("/", N3645) +1, 20)</f>
        <v>musical</v>
      </c>
      <c r="R3645" s="4" t="str">
        <f t="shared" si="112"/>
        <v>theater</v>
      </c>
      <c r="S3645" s="14">
        <f>Table1[[#This Row],[Date Ended Conversion]]+Table1[[#This Row],[Date Ended Conversion]]</f>
        <v>84650.37127314815</v>
      </c>
      <c r="T3645" s="14">
        <f t="shared" si="113"/>
        <v>42325.185636574075</v>
      </c>
    </row>
    <row r="3646" spans="1:20" ht="54" hidden="1" x14ac:dyDescent="0.6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>(Table1[[#This Row],[pledged]]/Table1[[#This Row],[goal]])*100</f>
        <v>16.420000000000002</v>
      </c>
      <c r="P3646" s="9">
        <f>Table1[[#This Row],[pledged]]/Table1[[#This Row],[backers_count]]</f>
        <v>68.416666666666671</v>
      </c>
      <c r="Q3646" s="4" t="str">
        <f>MID(Table1[[#This Row],[Category and Sub-Category]],SEARCH("/", N3646) +1, 20)</f>
        <v>musical</v>
      </c>
      <c r="R3646" s="4" t="str">
        <f t="shared" si="112"/>
        <v>theater</v>
      </c>
      <c r="S3646" s="14">
        <f>Table1[[#This Row],[Date Ended Conversion]]+Table1[[#This Row],[Date Ended Conversion]]</f>
        <v>84874.415277777778</v>
      </c>
      <c r="T3646" s="14">
        <f t="shared" si="113"/>
        <v>42437.207638888889</v>
      </c>
    </row>
    <row r="3647" spans="1:20" ht="72" hidden="1" x14ac:dyDescent="0.6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>(Table1[[#This Row],[pledged]]/Table1[[#This Row],[goal]])*100</f>
        <v>0.1</v>
      </c>
      <c r="P3647" s="9">
        <f>Table1[[#This Row],[pledged]]/Table1[[#This Row],[backers_count]]</f>
        <v>1</v>
      </c>
      <c r="Q3647" s="4" t="str">
        <f>MID(Table1[[#This Row],[Category and Sub-Category]],SEARCH("/", N3647) +1, 20)</f>
        <v>musical</v>
      </c>
      <c r="R3647" s="4" t="str">
        <f t="shared" si="112"/>
        <v>theater</v>
      </c>
      <c r="S3647" s="14">
        <f>Table1[[#This Row],[Date Ended Conversion]]+Table1[[#This Row],[Date Ended Conversion]]</f>
        <v>85392.024027777778</v>
      </c>
      <c r="T3647" s="14">
        <f t="shared" si="113"/>
        <v>42696.012013888889</v>
      </c>
    </row>
    <row r="3648" spans="1:20" ht="72" hidden="1" x14ac:dyDescent="0.6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>(Table1[[#This Row],[pledged]]/Table1[[#This Row],[goal]])*100</f>
        <v>4.8099999999999996</v>
      </c>
      <c r="P3648" s="9">
        <f>Table1[[#This Row],[pledged]]/Table1[[#This Row],[backers_count]]</f>
        <v>60.125</v>
      </c>
      <c r="Q3648" s="4" t="str">
        <f>MID(Table1[[#This Row],[Category and Sub-Category]],SEARCH("/", N3648) +1, 20)</f>
        <v>musical</v>
      </c>
      <c r="R3648" s="4" t="str">
        <f t="shared" si="112"/>
        <v>theater</v>
      </c>
      <c r="S3648" s="14">
        <f>Table1[[#This Row],[Date Ended Conversion]]+Table1[[#This Row],[Date Ended Conversion]]</f>
        <v>84343.958333333343</v>
      </c>
      <c r="T3648" s="14">
        <f t="shared" si="113"/>
        <v>42171.979166666672</v>
      </c>
    </row>
    <row r="3649" spans="1:20" ht="72" hidden="1" x14ac:dyDescent="0.6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>(Table1[[#This Row],[pledged]]/Table1[[#This Row],[goal]])*100</f>
        <v>6</v>
      </c>
      <c r="P3649" s="9">
        <f>Table1[[#This Row],[pledged]]/Table1[[#This Row],[backers_count]]</f>
        <v>15</v>
      </c>
      <c r="Q3649" s="4" t="str">
        <f>MID(Table1[[#This Row],[Category and Sub-Category]],SEARCH("/", N3649) +1, 20)</f>
        <v>musical</v>
      </c>
      <c r="R3649" s="4" t="str">
        <f t="shared" si="112"/>
        <v>theater</v>
      </c>
      <c r="S3649" s="14">
        <f>Table1[[#This Row],[Date Ended Conversion]]+Table1[[#This Row],[Date Ended Conversion]]</f>
        <v>85287.498310185183</v>
      </c>
      <c r="T3649" s="14">
        <f t="shared" si="113"/>
        <v>42643.749155092592</v>
      </c>
    </row>
    <row r="3650" spans="1:20" ht="54" hidden="1" x14ac:dyDescent="0.6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>(Table1[[#This Row],[pledged]]/Table1[[#This Row],[goal]])*100</f>
        <v>100.38249999999999</v>
      </c>
      <c r="P3650" s="9">
        <f>Table1[[#This Row],[pledged]]/Table1[[#This Row],[backers_count]]</f>
        <v>550.04109589041093</v>
      </c>
      <c r="Q3650" s="4" t="str">
        <f>MID(Table1[[#This Row],[Category and Sub-Category]],SEARCH("/", N3650) +1, 20)</f>
        <v>plays</v>
      </c>
      <c r="R3650" s="4" t="str">
        <f t="shared" ref="R3650:R3713" si="114">LEFT(N3650,FIND("/",N3650,1)-1)</f>
        <v>theater</v>
      </c>
      <c r="S3650" s="14">
        <f>Table1[[#This Row],[Date Ended Conversion]]+Table1[[#This Row],[Date Ended Conversion]]</f>
        <v>83834.584375000006</v>
      </c>
      <c r="T3650" s="14">
        <f t="shared" ref="T3650:T3713" si="115">(((I3650/60)/60)/24)+DATE(1970,1,1)</f>
        <v>41917.292187500003</v>
      </c>
    </row>
    <row r="3651" spans="1:20" ht="72" hidden="1" x14ac:dyDescent="0.6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>(Table1[[#This Row],[pledged]]/Table1[[#This Row],[goal]])*100</f>
        <v>104</v>
      </c>
      <c r="P3651" s="9">
        <f>Table1[[#This Row],[pledged]]/Table1[[#This Row],[backers_count]]</f>
        <v>97.5</v>
      </c>
      <c r="Q3651" s="4" t="str">
        <f>MID(Table1[[#This Row],[Category and Sub-Category]],SEARCH("/", N3651) +1, 20)</f>
        <v>plays</v>
      </c>
      <c r="R3651" s="4" t="str">
        <f t="shared" si="114"/>
        <v>theater</v>
      </c>
      <c r="S3651" s="14">
        <f>Table1[[#This Row],[Date Ended Conversion]]+Table1[[#This Row],[Date Ended Conversion]]</f>
        <v>83613.425787037035</v>
      </c>
      <c r="T3651" s="14">
        <f t="shared" si="115"/>
        <v>41806.712893518517</v>
      </c>
    </row>
    <row r="3652" spans="1:20" ht="72" hidden="1" x14ac:dyDescent="0.6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>(Table1[[#This Row],[pledged]]/Table1[[#This Row],[goal]])*100</f>
        <v>100</v>
      </c>
      <c r="P3652" s="9">
        <f>Table1[[#This Row],[pledged]]/Table1[[#This Row],[backers_count]]</f>
        <v>29.411764705882351</v>
      </c>
      <c r="Q3652" s="4" t="str">
        <f>MID(Table1[[#This Row],[Category and Sub-Category]],SEARCH("/", N3652) +1, 20)</f>
        <v>plays</v>
      </c>
      <c r="R3652" s="4" t="str">
        <f t="shared" si="114"/>
        <v>theater</v>
      </c>
      <c r="S3652" s="14">
        <f>Table1[[#This Row],[Date Ended Conversion]]+Table1[[#This Row],[Date Ended Conversion]]</f>
        <v>84804.957962962973</v>
      </c>
      <c r="T3652" s="14">
        <f t="shared" si="115"/>
        <v>42402.478981481487</v>
      </c>
    </row>
    <row r="3653" spans="1:20" ht="54" hidden="1" x14ac:dyDescent="0.6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>(Table1[[#This Row],[pledged]]/Table1[[#This Row],[goal]])*100</f>
        <v>104</v>
      </c>
      <c r="P3653" s="9">
        <f>Table1[[#This Row],[pledged]]/Table1[[#This Row],[backers_count]]</f>
        <v>57.777777777777779</v>
      </c>
      <c r="Q3653" s="4" t="str">
        <f>MID(Table1[[#This Row],[Category and Sub-Category]],SEARCH("/", N3653) +1, 20)</f>
        <v>plays</v>
      </c>
      <c r="R3653" s="4" t="str">
        <f t="shared" si="114"/>
        <v>theater</v>
      </c>
      <c r="S3653" s="14">
        <f>Table1[[#This Row],[Date Ended Conversion]]+Table1[[#This Row],[Date Ended Conversion]]</f>
        <v>83723.33194444445</v>
      </c>
      <c r="T3653" s="14">
        <f t="shared" si="115"/>
        <v>41861.665972222225</v>
      </c>
    </row>
    <row r="3654" spans="1:20" ht="72" hidden="1" x14ac:dyDescent="0.6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>(Table1[[#This Row],[pledged]]/Table1[[#This Row],[goal]])*100</f>
        <v>250.66666666666669</v>
      </c>
      <c r="P3654" s="9">
        <f>Table1[[#This Row],[pledged]]/Table1[[#This Row],[backers_count]]</f>
        <v>44.235294117647058</v>
      </c>
      <c r="Q3654" s="4" t="str">
        <f>MID(Table1[[#This Row],[Category and Sub-Category]],SEARCH("/", N3654) +1, 20)</f>
        <v>plays</v>
      </c>
      <c r="R3654" s="4" t="str">
        <f t="shared" si="114"/>
        <v>theater</v>
      </c>
      <c r="S3654" s="14">
        <f>Table1[[#This Row],[Date Ended Conversion]]+Table1[[#This Row],[Date Ended Conversion]]</f>
        <v>85214.33194444445</v>
      </c>
      <c r="T3654" s="14">
        <f t="shared" si="115"/>
        <v>42607.165972222225</v>
      </c>
    </row>
    <row r="3655" spans="1:20" ht="72" hidden="1" x14ac:dyDescent="0.6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>(Table1[[#This Row],[pledged]]/Table1[[#This Row],[goal]])*100</f>
        <v>100.49999999999999</v>
      </c>
      <c r="P3655" s="9">
        <f>Table1[[#This Row],[pledged]]/Table1[[#This Row],[backers_count]]</f>
        <v>60.909090909090907</v>
      </c>
      <c r="Q3655" s="4" t="str">
        <f>MID(Table1[[#This Row],[Category and Sub-Category]],SEARCH("/", N3655) +1, 20)</f>
        <v>plays</v>
      </c>
      <c r="R3655" s="4" t="str">
        <f t="shared" si="114"/>
        <v>theater</v>
      </c>
      <c r="S3655" s="14">
        <f>Table1[[#This Row],[Date Ended Conversion]]+Table1[[#This Row],[Date Ended Conversion]]</f>
        <v>84442.727013888885</v>
      </c>
      <c r="T3655" s="14">
        <f t="shared" si="115"/>
        <v>42221.363506944443</v>
      </c>
    </row>
    <row r="3656" spans="1:20" ht="72" hidden="1" x14ac:dyDescent="0.6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>(Table1[[#This Row],[pledged]]/Table1[[#This Row],[goal]])*100</f>
        <v>174.4</v>
      </c>
      <c r="P3656" s="9">
        <f>Table1[[#This Row],[pledged]]/Table1[[#This Row],[backers_count]]</f>
        <v>68.84210526315789</v>
      </c>
      <c r="Q3656" s="4" t="str">
        <f>MID(Table1[[#This Row],[Category and Sub-Category]],SEARCH("/", N3656) +1, 20)</f>
        <v>plays</v>
      </c>
      <c r="R3656" s="4" t="str">
        <f t="shared" si="114"/>
        <v>theater</v>
      </c>
      <c r="S3656" s="14">
        <f>Table1[[#This Row],[Date Ended Conversion]]+Table1[[#This Row],[Date Ended Conversion]]</f>
        <v>84927.416666666657</v>
      </c>
      <c r="T3656" s="14">
        <f t="shared" si="115"/>
        <v>42463.708333333328</v>
      </c>
    </row>
    <row r="3657" spans="1:20" ht="72" hidden="1" x14ac:dyDescent="0.6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>(Table1[[#This Row],[pledged]]/Table1[[#This Row],[goal]])*100</f>
        <v>116.26</v>
      </c>
      <c r="P3657" s="9">
        <f>Table1[[#This Row],[pledged]]/Table1[[#This Row],[backers_count]]</f>
        <v>73.582278481012665</v>
      </c>
      <c r="Q3657" s="4" t="str">
        <f>MID(Table1[[#This Row],[Category and Sub-Category]],SEARCH("/", N3657) +1, 20)</f>
        <v>plays</v>
      </c>
      <c r="R3657" s="4" t="str">
        <f t="shared" si="114"/>
        <v>theater</v>
      </c>
      <c r="S3657" s="14">
        <f>Table1[[#This Row],[Date Ended Conversion]]+Table1[[#This Row],[Date Ended Conversion]]</f>
        <v>84406.58194444445</v>
      </c>
      <c r="T3657" s="14">
        <f t="shared" si="115"/>
        <v>42203.290972222225</v>
      </c>
    </row>
    <row r="3658" spans="1:20" ht="72" hidden="1" x14ac:dyDescent="0.6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>(Table1[[#This Row],[pledged]]/Table1[[#This Row],[goal]])*100</f>
        <v>105.82000000000001</v>
      </c>
      <c r="P3658" s="9">
        <f>Table1[[#This Row],[pledged]]/Table1[[#This Row],[backers_count]]</f>
        <v>115.02173913043478</v>
      </c>
      <c r="Q3658" s="4" t="str">
        <f>MID(Table1[[#This Row],[Category and Sub-Category]],SEARCH("/", N3658) +1, 20)</f>
        <v>plays</v>
      </c>
      <c r="R3658" s="4" t="str">
        <f t="shared" si="114"/>
        <v>theater</v>
      </c>
      <c r="S3658" s="14">
        <f>Table1[[#This Row],[Date Ended Conversion]]+Table1[[#This Row],[Date Ended Conversion]]</f>
        <v>85535.915277777778</v>
      </c>
      <c r="T3658" s="14">
        <f t="shared" si="115"/>
        <v>42767.957638888889</v>
      </c>
    </row>
    <row r="3659" spans="1:20" ht="72" hidden="1" x14ac:dyDescent="0.6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>(Table1[[#This Row],[pledged]]/Table1[[#This Row],[goal]])*100</f>
        <v>110.75</v>
      </c>
      <c r="P3659" s="9">
        <f>Table1[[#This Row],[pledged]]/Table1[[#This Row],[backers_count]]</f>
        <v>110.75</v>
      </c>
      <c r="Q3659" s="4" t="str">
        <f>MID(Table1[[#This Row],[Category and Sub-Category]],SEARCH("/", N3659) +1, 20)</f>
        <v>plays</v>
      </c>
      <c r="R3659" s="4" t="str">
        <f t="shared" si="114"/>
        <v>theater</v>
      </c>
      <c r="S3659" s="14">
        <f>Table1[[#This Row],[Date Ended Conversion]]+Table1[[#This Row],[Date Ended Conversion]]</f>
        <v>85045.808333333334</v>
      </c>
      <c r="T3659" s="14">
        <f t="shared" si="115"/>
        <v>42522.904166666667</v>
      </c>
    </row>
    <row r="3660" spans="1:20" ht="36" hidden="1" x14ac:dyDescent="0.6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>(Table1[[#This Row],[pledged]]/Table1[[#This Row],[goal]])*100</f>
        <v>100.66666666666666</v>
      </c>
      <c r="P3660" s="9">
        <f>Table1[[#This Row],[pledged]]/Table1[[#This Row],[backers_count]]</f>
        <v>75.5</v>
      </c>
      <c r="Q3660" s="4" t="str">
        <f>MID(Table1[[#This Row],[Category and Sub-Category]],SEARCH("/", N3660) +1, 20)</f>
        <v>plays</v>
      </c>
      <c r="R3660" s="4" t="str">
        <f t="shared" si="114"/>
        <v>theater</v>
      </c>
      <c r="S3660" s="14">
        <f>Table1[[#This Row],[Date Ended Conversion]]+Table1[[#This Row],[Date Ended Conversion]]</f>
        <v>83644.33194444445</v>
      </c>
      <c r="T3660" s="14">
        <f t="shared" si="115"/>
        <v>41822.165972222225</v>
      </c>
    </row>
    <row r="3661" spans="1:20" ht="54" hidden="1" x14ac:dyDescent="0.6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>(Table1[[#This Row],[pledged]]/Table1[[#This Row],[goal]])*100</f>
        <v>102.03333333333333</v>
      </c>
      <c r="P3661" s="9">
        <f>Table1[[#This Row],[pledged]]/Table1[[#This Row],[backers_count]]</f>
        <v>235.46153846153845</v>
      </c>
      <c r="Q3661" s="4" t="str">
        <f>MID(Table1[[#This Row],[Category and Sub-Category]],SEARCH("/", N3661) +1, 20)</f>
        <v>plays</v>
      </c>
      <c r="R3661" s="4" t="str">
        <f t="shared" si="114"/>
        <v>theater</v>
      </c>
      <c r="S3661" s="14">
        <f>Table1[[#This Row],[Date Ended Conversion]]+Table1[[#This Row],[Date Ended Conversion]]</f>
        <v>84165.220833333326</v>
      </c>
      <c r="T3661" s="14">
        <f t="shared" si="115"/>
        <v>42082.610416666663</v>
      </c>
    </row>
    <row r="3662" spans="1:20" ht="72" hidden="1" x14ac:dyDescent="0.6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>(Table1[[#This Row],[pledged]]/Table1[[#This Row],[goal]])*100</f>
        <v>100</v>
      </c>
      <c r="P3662" s="9">
        <f>Table1[[#This Row],[pledged]]/Table1[[#This Row],[backers_count]]</f>
        <v>11.363636363636363</v>
      </c>
      <c r="Q3662" s="4" t="str">
        <f>MID(Table1[[#This Row],[Category and Sub-Category]],SEARCH("/", N3662) +1, 20)</f>
        <v>plays</v>
      </c>
      <c r="R3662" s="4" t="str">
        <f t="shared" si="114"/>
        <v>theater</v>
      </c>
      <c r="S3662" s="14">
        <f>Table1[[#This Row],[Date Ended Conversion]]+Table1[[#This Row],[Date Ended Conversion]]</f>
        <v>83993.762152777781</v>
      </c>
      <c r="T3662" s="14">
        <f t="shared" si="115"/>
        <v>41996.881076388891</v>
      </c>
    </row>
    <row r="3663" spans="1:20" ht="72" hidden="1" x14ac:dyDescent="0.6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>(Table1[[#This Row],[pledged]]/Table1[[#This Row],[goal]])*100</f>
        <v>111.00000000000001</v>
      </c>
      <c r="P3663" s="9">
        <f>Table1[[#This Row],[pledged]]/Table1[[#This Row],[backers_count]]</f>
        <v>92.5</v>
      </c>
      <c r="Q3663" s="4" t="str">
        <f>MID(Table1[[#This Row],[Category and Sub-Category]],SEARCH("/", N3663) +1, 20)</f>
        <v>plays</v>
      </c>
      <c r="R3663" s="4" t="str">
        <f t="shared" si="114"/>
        <v>theater</v>
      </c>
      <c r="S3663" s="14">
        <f>Table1[[#This Row],[Date Ended Conversion]]+Table1[[#This Row],[Date Ended Conversion]]</f>
        <v>84940.333333333343</v>
      </c>
      <c r="T3663" s="14">
        <f t="shared" si="115"/>
        <v>42470.166666666672</v>
      </c>
    </row>
    <row r="3664" spans="1:20" ht="72" hidden="1" x14ac:dyDescent="0.6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>(Table1[[#This Row],[pledged]]/Table1[[#This Row],[goal]])*100</f>
        <v>101.42500000000001</v>
      </c>
      <c r="P3664" s="9">
        <f>Table1[[#This Row],[pledged]]/Table1[[#This Row],[backers_count]]</f>
        <v>202.85</v>
      </c>
      <c r="Q3664" s="4" t="str">
        <f>MID(Table1[[#This Row],[Category and Sub-Category]],SEARCH("/", N3664) +1, 20)</f>
        <v>plays</v>
      </c>
      <c r="R3664" s="4" t="str">
        <f t="shared" si="114"/>
        <v>theater</v>
      </c>
      <c r="S3664" s="14">
        <f>Table1[[#This Row],[Date Ended Conversion]]+Table1[[#This Row],[Date Ended Conversion]]</f>
        <v>84188.356805555552</v>
      </c>
      <c r="T3664" s="14">
        <f t="shared" si="115"/>
        <v>42094.178402777776</v>
      </c>
    </row>
    <row r="3665" spans="1:20" ht="72" hidden="1" x14ac:dyDescent="0.6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>(Table1[[#This Row],[pledged]]/Table1[[#This Row],[goal]])*100</f>
        <v>104</v>
      </c>
      <c r="P3665" s="9">
        <f>Table1[[#This Row],[pledged]]/Table1[[#This Row],[backers_count]]</f>
        <v>26</v>
      </c>
      <c r="Q3665" s="4" t="str">
        <f>MID(Table1[[#This Row],[Category and Sub-Category]],SEARCH("/", N3665) +1, 20)</f>
        <v>plays</v>
      </c>
      <c r="R3665" s="4" t="str">
        <f t="shared" si="114"/>
        <v>theater</v>
      </c>
      <c r="S3665" s="14">
        <f>Table1[[#This Row],[Date Ended Conversion]]+Table1[[#This Row],[Date Ended Conversion]]</f>
        <v>85450.986805555556</v>
      </c>
      <c r="T3665" s="14">
        <f t="shared" si="115"/>
        <v>42725.493402777778</v>
      </c>
    </row>
    <row r="3666" spans="1:20" ht="72" hidden="1" x14ac:dyDescent="0.6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>(Table1[[#This Row],[pledged]]/Table1[[#This Row],[goal]])*100</f>
        <v>109.375</v>
      </c>
      <c r="P3666" s="9">
        <f>Table1[[#This Row],[pledged]]/Table1[[#This Row],[backers_count]]</f>
        <v>46.05263157894737</v>
      </c>
      <c r="Q3666" s="4" t="str">
        <f>MID(Table1[[#This Row],[Category and Sub-Category]],SEARCH("/", N3666) +1, 20)</f>
        <v>plays</v>
      </c>
      <c r="R3666" s="4" t="str">
        <f t="shared" si="114"/>
        <v>theater</v>
      </c>
      <c r="S3666" s="14">
        <f>Table1[[#This Row],[Date Ended Conversion]]+Table1[[#This Row],[Date Ended Conversion]]</f>
        <v>85074.497430555552</v>
      </c>
      <c r="T3666" s="14">
        <f t="shared" si="115"/>
        <v>42537.248715277776</v>
      </c>
    </row>
    <row r="3667" spans="1:20" ht="72" hidden="1" x14ac:dyDescent="0.6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>(Table1[[#This Row],[pledged]]/Table1[[#This Row],[goal]])*100</f>
        <v>115.16129032258064</v>
      </c>
      <c r="P3667" s="9">
        <f>Table1[[#This Row],[pledged]]/Table1[[#This Row],[backers_count]]</f>
        <v>51</v>
      </c>
      <c r="Q3667" s="4" t="str">
        <f>MID(Table1[[#This Row],[Category and Sub-Category]],SEARCH("/", N3667) +1, 20)</f>
        <v>plays</v>
      </c>
      <c r="R3667" s="4" t="str">
        <f t="shared" si="114"/>
        <v>theater</v>
      </c>
      <c r="S3667" s="14">
        <f>Table1[[#This Row],[Date Ended Conversion]]+Table1[[#This Row],[Date Ended Conversion]]</f>
        <v>84611.658333333326</v>
      </c>
      <c r="T3667" s="14">
        <f t="shared" si="115"/>
        <v>42305.829166666663</v>
      </c>
    </row>
    <row r="3668" spans="1:20" ht="36" hidden="1" x14ac:dyDescent="0.6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>(Table1[[#This Row],[pledged]]/Table1[[#This Row],[goal]])*100</f>
        <v>100</v>
      </c>
      <c r="P3668" s="9">
        <f>Table1[[#This Row],[pledged]]/Table1[[#This Row],[backers_count]]</f>
        <v>31.578947368421051</v>
      </c>
      <c r="Q3668" s="4" t="str">
        <f>MID(Table1[[#This Row],[Category and Sub-Category]],SEARCH("/", N3668) +1, 20)</f>
        <v>plays</v>
      </c>
      <c r="R3668" s="4" t="str">
        <f t="shared" si="114"/>
        <v>theater</v>
      </c>
      <c r="S3668" s="14">
        <f>Table1[[#This Row],[Date Ended Conversion]]+Table1[[#This Row],[Date Ended Conversion]]</f>
        <v>83688.583333333328</v>
      </c>
      <c r="T3668" s="14">
        <f t="shared" si="115"/>
        <v>41844.291666666664</v>
      </c>
    </row>
    <row r="3669" spans="1:20" ht="72" hidden="1" x14ac:dyDescent="0.6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>(Table1[[#This Row],[pledged]]/Table1[[#This Row],[goal]])*100</f>
        <v>103.17033333333335</v>
      </c>
      <c r="P3669" s="9">
        <f>Table1[[#This Row],[pledged]]/Table1[[#This Row],[backers_count]]</f>
        <v>53.363965517241382</v>
      </c>
      <c r="Q3669" s="4" t="str">
        <f>MID(Table1[[#This Row],[Category and Sub-Category]],SEARCH("/", N3669) +1, 20)</f>
        <v>plays</v>
      </c>
      <c r="R3669" s="4" t="str">
        <f t="shared" si="114"/>
        <v>theater</v>
      </c>
      <c r="S3669" s="14">
        <f>Table1[[#This Row],[Date Ended Conversion]]+Table1[[#This Row],[Date Ended Conversion]]</f>
        <v>84407.940254629633</v>
      </c>
      <c r="T3669" s="14">
        <f t="shared" si="115"/>
        <v>42203.970127314817</v>
      </c>
    </row>
    <row r="3670" spans="1:20" ht="72" hidden="1" x14ac:dyDescent="0.6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>(Table1[[#This Row],[pledged]]/Table1[[#This Row],[goal]])*100</f>
        <v>103.49999999999999</v>
      </c>
      <c r="P3670" s="9">
        <f>Table1[[#This Row],[pledged]]/Table1[[#This Row],[backers_count]]</f>
        <v>36.964285714285715</v>
      </c>
      <c r="Q3670" s="4" t="str">
        <f>MID(Table1[[#This Row],[Category and Sub-Category]],SEARCH("/", N3670) +1, 20)</f>
        <v>plays</v>
      </c>
      <c r="R3670" s="4" t="str">
        <f t="shared" si="114"/>
        <v>theater</v>
      </c>
      <c r="S3670" s="14">
        <f>Table1[[#This Row],[Date Ended Conversion]]+Table1[[#This Row],[Date Ended Conversion]]</f>
        <v>84417.545833333337</v>
      </c>
      <c r="T3670" s="14">
        <f t="shared" si="115"/>
        <v>42208.772916666669</v>
      </c>
    </row>
    <row r="3671" spans="1:20" ht="72" hidden="1" x14ac:dyDescent="0.6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>(Table1[[#This Row],[pledged]]/Table1[[#This Row],[goal]])*100</f>
        <v>138.19999999999999</v>
      </c>
      <c r="P3671" s="9">
        <f>Table1[[#This Row],[pledged]]/Table1[[#This Row],[backers_count]]</f>
        <v>81.294117647058826</v>
      </c>
      <c r="Q3671" s="4" t="str">
        <f>MID(Table1[[#This Row],[Category and Sub-Category]],SEARCH("/", N3671) +1, 20)</f>
        <v>plays</v>
      </c>
      <c r="R3671" s="4" t="str">
        <f t="shared" si="114"/>
        <v>theater</v>
      </c>
      <c r="S3671" s="14">
        <f>Table1[[#This Row],[Date Ended Conversion]]+Table1[[#This Row],[Date Ended Conversion]]</f>
        <v>84333.350393518514</v>
      </c>
      <c r="T3671" s="14">
        <f t="shared" si="115"/>
        <v>42166.675196759257</v>
      </c>
    </row>
    <row r="3672" spans="1:20" ht="72" hidden="1" x14ac:dyDescent="0.6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>(Table1[[#This Row],[pledged]]/Table1[[#This Row],[goal]])*100</f>
        <v>109.54545454545455</v>
      </c>
      <c r="P3672" s="9">
        <f>Table1[[#This Row],[pledged]]/Table1[[#This Row],[backers_count]]</f>
        <v>20.083333333333332</v>
      </c>
      <c r="Q3672" s="4" t="str">
        <f>MID(Table1[[#This Row],[Category and Sub-Category]],SEARCH("/", N3672) +1, 20)</f>
        <v>plays</v>
      </c>
      <c r="R3672" s="4" t="str">
        <f t="shared" si="114"/>
        <v>theater</v>
      </c>
      <c r="S3672" s="14">
        <f>Table1[[#This Row],[Date Ended Conversion]]+Table1[[#This Row],[Date Ended Conversion]]</f>
        <v>84311.916666666657</v>
      </c>
      <c r="T3672" s="14">
        <f t="shared" si="115"/>
        <v>42155.958333333328</v>
      </c>
    </row>
    <row r="3673" spans="1:20" ht="72" hidden="1" x14ac:dyDescent="0.6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>(Table1[[#This Row],[pledged]]/Table1[[#This Row],[goal]])*100</f>
        <v>100.85714285714286</v>
      </c>
      <c r="P3673" s="9">
        <f>Table1[[#This Row],[pledged]]/Table1[[#This Row],[backers_count]]</f>
        <v>88.25</v>
      </c>
      <c r="Q3673" s="4" t="str">
        <f>MID(Table1[[#This Row],[Category and Sub-Category]],SEARCH("/", N3673) +1, 20)</f>
        <v>plays</v>
      </c>
      <c r="R3673" s="4" t="str">
        <f t="shared" si="114"/>
        <v>theater</v>
      </c>
      <c r="S3673" s="14">
        <f>Table1[[#This Row],[Date Ended Conversion]]+Table1[[#This Row],[Date Ended Conversion]]</f>
        <v>83682.33194444445</v>
      </c>
      <c r="T3673" s="14">
        <f t="shared" si="115"/>
        <v>41841.165972222225</v>
      </c>
    </row>
    <row r="3674" spans="1:20" ht="72" hidden="1" x14ac:dyDescent="0.6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>(Table1[[#This Row],[pledged]]/Table1[[#This Row],[goal]])*100</f>
        <v>101.53333333333335</v>
      </c>
      <c r="P3674" s="9">
        <f>Table1[[#This Row],[pledged]]/Table1[[#This Row],[backers_count]]</f>
        <v>53.438596491228068</v>
      </c>
      <c r="Q3674" s="4" t="str">
        <f>MID(Table1[[#This Row],[Category and Sub-Category]],SEARCH("/", N3674) +1, 20)</f>
        <v>plays</v>
      </c>
      <c r="R3674" s="4" t="str">
        <f t="shared" si="114"/>
        <v>theater</v>
      </c>
      <c r="S3674" s="14">
        <f>Table1[[#This Row],[Date Ended Conversion]]+Table1[[#This Row],[Date Ended Conversion]]</f>
        <v>83817.893148148141</v>
      </c>
      <c r="T3674" s="14">
        <f t="shared" si="115"/>
        <v>41908.946574074071</v>
      </c>
    </row>
    <row r="3675" spans="1:20" ht="72" hidden="1" x14ac:dyDescent="0.6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>(Table1[[#This Row],[pledged]]/Table1[[#This Row],[goal]])*100</f>
        <v>113.625</v>
      </c>
      <c r="P3675" s="9">
        <f>Table1[[#This Row],[pledged]]/Table1[[#This Row],[backers_count]]</f>
        <v>39.868421052631582</v>
      </c>
      <c r="Q3675" s="4" t="str">
        <f>MID(Table1[[#This Row],[Category and Sub-Category]],SEARCH("/", N3675) +1, 20)</f>
        <v>plays</v>
      </c>
      <c r="R3675" s="4" t="str">
        <f t="shared" si="114"/>
        <v>theater</v>
      </c>
      <c r="S3675" s="14">
        <f>Table1[[#This Row],[Date Ended Conversion]]+Table1[[#This Row],[Date Ended Conversion]]</f>
        <v>83897.072222222225</v>
      </c>
      <c r="T3675" s="14">
        <f t="shared" si="115"/>
        <v>41948.536111111112</v>
      </c>
    </row>
    <row r="3676" spans="1:20" ht="72" hidden="1" x14ac:dyDescent="0.6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>(Table1[[#This Row],[pledged]]/Table1[[#This Row],[goal]])*100</f>
        <v>100</v>
      </c>
      <c r="P3676" s="9">
        <f>Table1[[#This Row],[pledged]]/Table1[[#This Row],[backers_count]]</f>
        <v>145.16129032258064</v>
      </c>
      <c r="Q3676" s="4" t="str">
        <f>MID(Table1[[#This Row],[Category and Sub-Category]],SEARCH("/", N3676) +1, 20)</f>
        <v>plays</v>
      </c>
      <c r="R3676" s="4" t="str">
        <f t="shared" si="114"/>
        <v>theater</v>
      </c>
      <c r="S3676" s="14">
        <f>Table1[[#This Row],[Date Ended Conversion]]+Table1[[#This Row],[Date Ended Conversion]]</f>
        <v>85233.746041666658</v>
      </c>
      <c r="T3676" s="14">
        <f t="shared" si="115"/>
        <v>42616.873020833329</v>
      </c>
    </row>
    <row r="3677" spans="1:20" ht="72" hidden="1" x14ac:dyDescent="0.6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>(Table1[[#This Row],[pledged]]/Table1[[#This Row],[goal]])*100</f>
        <v>140</v>
      </c>
      <c r="P3677" s="9">
        <f>Table1[[#This Row],[pledged]]/Table1[[#This Row],[backers_count]]</f>
        <v>23.333333333333332</v>
      </c>
      <c r="Q3677" s="4" t="str">
        <f>MID(Table1[[#This Row],[Category and Sub-Category]],SEARCH("/", N3677) +1, 20)</f>
        <v>plays</v>
      </c>
      <c r="R3677" s="4" t="str">
        <f t="shared" si="114"/>
        <v>theater</v>
      </c>
      <c r="S3677" s="14">
        <f>Table1[[#This Row],[Date Ended Conversion]]+Table1[[#This Row],[Date Ended Conversion]]</f>
        <v>85011.916666666657</v>
      </c>
      <c r="T3677" s="14">
        <f t="shared" si="115"/>
        <v>42505.958333333328</v>
      </c>
    </row>
    <row r="3678" spans="1:20" ht="72" hidden="1" x14ac:dyDescent="0.6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>(Table1[[#This Row],[pledged]]/Table1[[#This Row],[goal]])*100</f>
        <v>128.75</v>
      </c>
      <c r="P3678" s="9">
        <f>Table1[[#This Row],[pledged]]/Table1[[#This Row],[backers_count]]</f>
        <v>64.375</v>
      </c>
      <c r="Q3678" s="4" t="str">
        <f>MID(Table1[[#This Row],[Category and Sub-Category]],SEARCH("/", N3678) +1, 20)</f>
        <v>plays</v>
      </c>
      <c r="R3678" s="4" t="str">
        <f t="shared" si="114"/>
        <v>theater</v>
      </c>
      <c r="S3678" s="14">
        <f>Table1[[#This Row],[Date Ended Conversion]]+Table1[[#This Row],[Date Ended Conversion]]</f>
        <v>83789.631574074068</v>
      </c>
      <c r="T3678" s="14">
        <f t="shared" si="115"/>
        <v>41894.815787037034</v>
      </c>
    </row>
    <row r="3679" spans="1:20" ht="54" hidden="1" x14ac:dyDescent="0.6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>(Table1[[#This Row],[pledged]]/Table1[[#This Row],[goal]])*100</f>
        <v>102.90416666666667</v>
      </c>
      <c r="P3679" s="9">
        <f>Table1[[#This Row],[pledged]]/Table1[[#This Row],[backers_count]]</f>
        <v>62.052763819095475</v>
      </c>
      <c r="Q3679" s="4" t="str">
        <f>MID(Table1[[#This Row],[Category and Sub-Category]],SEARCH("/", N3679) +1, 20)</f>
        <v>plays</v>
      </c>
      <c r="R3679" s="4" t="str">
        <f t="shared" si="114"/>
        <v>theater</v>
      </c>
      <c r="S3679" s="14">
        <f>Table1[[#This Row],[Date Ended Conversion]]+Table1[[#This Row],[Date Ended Conversion]]</f>
        <v>83646.33194444445</v>
      </c>
      <c r="T3679" s="14">
        <f t="shared" si="115"/>
        <v>41823.165972222225</v>
      </c>
    </row>
    <row r="3680" spans="1:20" ht="54" hidden="1" x14ac:dyDescent="0.6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>(Table1[[#This Row],[pledged]]/Table1[[#This Row],[goal]])*100</f>
        <v>102.49999999999999</v>
      </c>
      <c r="P3680" s="9">
        <f>Table1[[#This Row],[pledged]]/Table1[[#This Row],[backers_count]]</f>
        <v>66.129032258064512</v>
      </c>
      <c r="Q3680" s="4" t="str">
        <f>MID(Table1[[#This Row],[Category and Sub-Category]],SEARCH("/", N3680) +1, 20)</f>
        <v>plays</v>
      </c>
      <c r="R3680" s="4" t="str">
        <f t="shared" si="114"/>
        <v>theater</v>
      </c>
      <c r="S3680" s="14">
        <f>Table1[[#This Row],[Date Ended Conversion]]+Table1[[#This Row],[Date Ended Conversion]]</f>
        <v>84311.062453703693</v>
      </c>
      <c r="T3680" s="14">
        <f t="shared" si="115"/>
        <v>42155.531226851846</v>
      </c>
    </row>
    <row r="3681" spans="1:20" ht="72" hidden="1" x14ac:dyDescent="0.6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>(Table1[[#This Row],[pledged]]/Table1[[#This Row],[goal]])*100</f>
        <v>110.1</v>
      </c>
      <c r="P3681" s="9">
        <f>Table1[[#This Row],[pledged]]/Table1[[#This Row],[backers_count]]</f>
        <v>73.400000000000006</v>
      </c>
      <c r="Q3681" s="4" t="str">
        <f>MID(Table1[[#This Row],[Category and Sub-Category]],SEARCH("/", N3681) +1, 20)</f>
        <v>plays</v>
      </c>
      <c r="R3681" s="4" t="str">
        <f t="shared" si="114"/>
        <v>theater</v>
      </c>
      <c r="S3681" s="14">
        <f>Table1[[#This Row],[Date Ended Conversion]]+Table1[[#This Row],[Date Ended Conversion]]</f>
        <v>83642.415277777778</v>
      </c>
      <c r="T3681" s="14">
        <f t="shared" si="115"/>
        <v>41821.207638888889</v>
      </c>
    </row>
    <row r="3682" spans="1:20" ht="54" hidden="1" x14ac:dyDescent="0.6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>(Table1[[#This Row],[pledged]]/Table1[[#This Row],[goal]])*100</f>
        <v>112.76666666666667</v>
      </c>
      <c r="P3682" s="9">
        <f>Table1[[#This Row],[pledged]]/Table1[[#This Row],[backers_count]]</f>
        <v>99.5</v>
      </c>
      <c r="Q3682" s="4" t="str">
        <f>MID(Table1[[#This Row],[Category and Sub-Category]],SEARCH("/", N3682) +1, 20)</f>
        <v>plays</v>
      </c>
      <c r="R3682" s="4" t="str">
        <f t="shared" si="114"/>
        <v>theater</v>
      </c>
      <c r="S3682" s="14">
        <f>Table1[[#This Row],[Date Ended Conversion]]+Table1[[#This Row],[Date Ended Conversion]]</f>
        <v>85296.908194444433</v>
      </c>
      <c r="T3682" s="14">
        <f t="shared" si="115"/>
        <v>42648.454097222217</v>
      </c>
    </row>
    <row r="3683" spans="1:20" ht="90" hidden="1" x14ac:dyDescent="0.6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>(Table1[[#This Row],[pledged]]/Table1[[#This Row],[goal]])*100</f>
        <v>111.9</v>
      </c>
      <c r="P3683" s="9">
        <f>Table1[[#This Row],[pledged]]/Table1[[#This Row],[backers_count]]</f>
        <v>62.166666666666664</v>
      </c>
      <c r="Q3683" s="4" t="str">
        <f>MID(Table1[[#This Row],[Category and Sub-Category]],SEARCH("/", N3683) +1, 20)</f>
        <v>plays</v>
      </c>
      <c r="R3683" s="4" t="str">
        <f t="shared" si="114"/>
        <v>theater</v>
      </c>
      <c r="S3683" s="14">
        <f>Table1[[#This Row],[Date Ended Conversion]]+Table1[[#This Row],[Date Ended Conversion]]</f>
        <v>84769.303009259253</v>
      </c>
      <c r="T3683" s="14">
        <f t="shared" si="115"/>
        <v>42384.651504629626</v>
      </c>
    </row>
    <row r="3684" spans="1:20" ht="72" hidden="1" x14ac:dyDescent="0.6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>(Table1[[#This Row],[pledged]]/Table1[[#This Row],[goal]])*100</f>
        <v>139.19999999999999</v>
      </c>
      <c r="P3684" s="9">
        <f>Table1[[#This Row],[pledged]]/Table1[[#This Row],[backers_count]]</f>
        <v>62.328358208955223</v>
      </c>
      <c r="Q3684" s="4" t="str">
        <f>MID(Table1[[#This Row],[Category and Sub-Category]],SEARCH("/", N3684) +1, 20)</f>
        <v>plays</v>
      </c>
      <c r="R3684" s="4" t="str">
        <f t="shared" si="114"/>
        <v>theater</v>
      </c>
      <c r="S3684" s="14">
        <f>Table1[[#This Row],[Date Ended Conversion]]+Table1[[#This Row],[Date Ended Conversion]]</f>
        <v>83612.58194444445</v>
      </c>
      <c r="T3684" s="14">
        <f t="shared" si="115"/>
        <v>41806.290972222225</v>
      </c>
    </row>
    <row r="3685" spans="1:20" ht="54" hidden="1" x14ac:dyDescent="0.6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>(Table1[[#This Row],[pledged]]/Table1[[#This Row],[goal]])*100</f>
        <v>110.85714285714286</v>
      </c>
      <c r="P3685" s="9">
        <f>Table1[[#This Row],[pledged]]/Table1[[#This Row],[backers_count]]</f>
        <v>58.787878787878789</v>
      </c>
      <c r="Q3685" s="4" t="str">
        <f>MID(Table1[[#This Row],[Category and Sub-Category]],SEARCH("/", N3685) +1, 20)</f>
        <v>plays</v>
      </c>
      <c r="R3685" s="4" t="str">
        <f t="shared" si="114"/>
        <v>theater</v>
      </c>
      <c r="S3685" s="14">
        <f>Table1[[#This Row],[Date Ended Conversion]]+Table1[[#This Row],[Date Ended Conversion]]</f>
        <v>85326.233703703707</v>
      </c>
      <c r="T3685" s="14">
        <f t="shared" si="115"/>
        <v>42663.116851851853</v>
      </c>
    </row>
    <row r="3686" spans="1:20" ht="72" hidden="1" x14ac:dyDescent="0.6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>(Table1[[#This Row],[pledged]]/Table1[[#This Row],[goal]])*100</f>
        <v>139.06666666666666</v>
      </c>
      <c r="P3686" s="9">
        <f>Table1[[#This Row],[pledged]]/Table1[[#This Row],[backers_count]]</f>
        <v>45.347826086956523</v>
      </c>
      <c r="Q3686" s="4" t="str">
        <f>MID(Table1[[#This Row],[Category and Sub-Category]],SEARCH("/", N3686) +1, 20)</f>
        <v>plays</v>
      </c>
      <c r="R3686" s="4" t="str">
        <f t="shared" si="114"/>
        <v>theater</v>
      </c>
      <c r="S3686" s="14">
        <f>Table1[[#This Row],[Date Ended Conversion]]+Table1[[#This Row],[Date Ended Conversion]]</f>
        <v>84498.360787037032</v>
      </c>
      <c r="T3686" s="14">
        <f t="shared" si="115"/>
        <v>42249.180393518516</v>
      </c>
    </row>
    <row r="3687" spans="1:20" ht="72" hidden="1" x14ac:dyDescent="0.6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>(Table1[[#This Row],[pledged]]/Table1[[#This Row],[goal]])*100</f>
        <v>105.69999999999999</v>
      </c>
      <c r="P3687" s="9">
        <f>Table1[[#This Row],[pledged]]/Table1[[#This Row],[backers_count]]</f>
        <v>41.944444444444443</v>
      </c>
      <c r="Q3687" s="4" t="str">
        <f>MID(Table1[[#This Row],[Category and Sub-Category]],SEARCH("/", N3687) +1, 20)</f>
        <v>plays</v>
      </c>
      <c r="R3687" s="4" t="str">
        <f t="shared" si="114"/>
        <v>theater</v>
      </c>
      <c r="S3687" s="14">
        <f>Table1[[#This Row],[Date Ended Conversion]]+Table1[[#This Row],[Date Ended Conversion]]</f>
        <v>83557.75</v>
      </c>
      <c r="T3687" s="14">
        <f t="shared" si="115"/>
        <v>41778.875</v>
      </c>
    </row>
    <row r="3688" spans="1:20" ht="72" hidden="1" x14ac:dyDescent="0.6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>(Table1[[#This Row],[pledged]]/Table1[[#This Row],[goal]])*100</f>
        <v>101.42857142857142</v>
      </c>
      <c r="P3688" s="9">
        <f>Table1[[#This Row],[pledged]]/Table1[[#This Row],[backers_count]]</f>
        <v>59.166666666666664</v>
      </c>
      <c r="Q3688" s="4" t="str">
        <f>MID(Table1[[#This Row],[Category and Sub-Category]],SEARCH("/", N3688) +1, 20)</f>
        <v>plays</v>
      </c>
      <c r="R3688" s="4" t="str">
        <f t="shared" si="114"/>
        <v>theater</v>
      </c>
      <c r="S3688" s="14">
        <f>Table1[[#This Row],[Date Ended Conversion]]+Table1[[#This Row],[Date Ended Conversion]]</f>
        <v>84490.33194444445</v>
      </c>
      <c r="T3688" s="14">
        <f t="shared" si="115"/>
        <v>42245.165972222225</v>
      </c>
    </row>
    <row r="3689" spans="1:20" ht="72" hidden="1" x14ac:dyDescent="0.6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>(Table1[[#This Row],[pledged]]/Table1[[#This Row],[goal]])*100</f>
        <v>100.245</v>
      </c>
      <c r="P3689" s="9">
        <f>Table1[[#This Row],[pledged]]/Table1[[#This Row],[backers_count]]</f>
        <v>200.49</v>
      </c>
      <c r="Q3689" s="4" t="str">
        <f>MID(Table1[[#This Row],[Category and Sub-Category]],SEARCH("/", N3689) +1, 20)</f>
        <v>plays</v>
      </c>
      <c r="R3689" s="4" t="str">
        <f t="shared" si="114"/>
        <v>theater</v>
      </c>
      <c r="S3689" s="14">
        <f>Table1[[#This Row],[Date Ended Conversion]]+Table1[[#This Row],[Date Ended Conversion]]</f>
        <v>83634.436458333337</v>
      </c>
      <c r="T3689" s="14">
        <f t="shared" si="115"/>
        <v>41817.218229166669</v>
      </c>
    </row>
    <row r="3690" spans="1:20" ht="72" hidden="1" x14ac:dyDescent="0.6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>(Table1[[#This Row],[pledged]]/Table1[[#This Row],[goal]])*100</f>
        <v>109.16666666666666</v>
      </c>
      <c r="P3690" s="9">
        <f>Table1[[#This Row],[pledged]]/Table1[[#This Row],[backers_count]]</f>
        <v>83.974358974358978</v>
      </c>
      <c r="Q3690" s="4" t="str">
        <f>MID(Table1[[#This Row],[Category and Sub-Category]],SEARCH("/", N3690) +1, 20)</f>
        <v>plays</v>
      </c>
      <c r="R3690" s="4" t="str">
        <f t="shared" si="114"/>
        <v>theater</v>
      </c>
      <c r="S3690" s="14">
        <f>Table1[[#This Row],[Date Ended Conversion]]+Table1[[#This Row],[Date Ended Conversion]]</f>
        <v>83719.574166666658</v>
      </c>
      <c r="T3690" s="14">
        <f t="shared" si="115"/>
        <v>41859.787083333329</v>
      </c>
    </row>
    <row r="3691" spans="1:20" ht="72" hidden="1" x14ac:dyDescent="0.6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>(Table1[[#This Row],[pledged]]/Table1[[#This Row],[goal]])*100</f>
        <v>118.33333333333333</v>
      </c>
      <c r="P3691" s="9">
        <f>Table1[[#This Row],[pledged]]/Table1[[#This Row],[backers_count]]</f>
        <v>57.258064516129032</v>
      </c>
      <c r="Q3691" s="4" t="str">
        <f>MID(Table1[[#This Row],[Category and Sub-Category]],SEARCH("/", N3691) +1, 20)</f>
        <v>plays</v>
      </c>
      <c r="R3691" s="4" t="str">
        <f t="shared" si="114"/>
        <v>theater</v>
      </c>
      <c r="S3691" s="14">
        <f>Table1[[#This Row],[Date Ended Conversion]]+Table1[[#This Row],[Date Ended Conversion]]</f>
        <v>84353.868055555562</v>
      </c>
      <c r="T3691" s="14">
        <f t="shared" si="115"/>
        <v>42176.934027777781</v>
      </c>
    </row>
    <row r="3692" spans="1:20" ht="72" hidden="1" x14ac:dyDescent="0.6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>(Table1[[#This Row],[pledged]]/Table1[[#This Row],[goal]])*100</f>
        <v>120</v>
      </c>
      <c r="P3692" s="9">
        <f>Table1[[#This Row],[pledged]]/Table1[[#This Row],[backers_count]]</f>
        <v>58.064516129032256</v>
      </c>
      <c r="Q3692" s="4" t="str">
        <f>MID(Table1[[#This Row],[Category and Sub-Category]],SEARCH("/", N3692) +1, 20)</f>
        <v>plays</v>
      </c>
      <c r="R3692" s="4" t="str">
        <f t="shared" si="114"/>
        <v>theater</v>
      </c>
      <c r="S3692" s="14">
        <f>Table1[[#This Row],[Date Ended Conversion]]+Table1[[#This Row],[Date Ended Conversion]]</f>
        <v>83941.279699074075</v>
      </c>
      <c r="T3692" s="14">
        <f t="shared" si="115"/>
        <v>41970.639849537038</v>
      </c>
    </row>
    <row r="3693" spans="1:20" ht="36" hidden="1" x14ac:dyDescent="0.6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>(Table1[[#This Row],[pledged]]/Table1[[#This Row],[goal]])*100</f>
        <v>127.96000000000001</v>
      </c>
      <c r="P3693" s="9">
        <f>Table1[[#This Row],[pledged]]/Table1[[#This Row],[backers_count]]</f>
        <v>186.80291970802921</v>
      </c>
      <c r="Q3693" s="4" t="str">
        <f>MID(Table1[[#This Row],[Category and Sub-Category]],SEARCH("/", N3693) +1, 20)</f>
        <v>plays</v>
      </c>
      <c r="R3693" s="4" t="str">
        <f t="shared" si="114"/>
        <v>theater</v>
      </c>
      <c r="S3693" s="14">
        <f>Table1[[#This Row],[Date Ended Conversion]]+Table1[[#This Row],[Date Ended Conversion]]</f>
        <v>84130.415277777778</v>
      </c>
      <c r="T3693" s="14">
        <f t="shared" si="115"/>
        <v>42065.207638888889</v>
      </c>
    </row>
    <row r="3694" spans="1:20" ht="54" hidden="1" x14ac:dyDescent="0.6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>(Table1[[#This Row],[pledged]]/Table1[[#This Row],[goal]])*100</f>
        <v>126</v>
      </c>
      <c r="P3694" s="9">
        <f>Table1[[#This Row],[pledged]]/Table1[[#This Row],[backers_count]]</f>
        <v>74.117647058823536</v>
      </c>
      <c r="Q3694" s="4" t="str">
        <f>MID(Table1[[#This Row],[Category and Sub-Category]],SEARCH("/", N3694) +1, 20)</f>
        <v>plays</v>
      </c>
      <c r="R3694" s="4" t="str">
        <f t="shared" si="114"/>
        <v>theater</v>
      </c>
      <c r="S3694" s="14">
        <f>Table1[[#This Row],[Date Ended Conversion]]+Table1[[#This Row],[Date Ended Conversion]]</f>
        <v>83802</v>
      </c>
      <c r="T3694" s="14">
        <f t="shared" si="115"/>
        <v>41901</v>
      </c>
    </row>
    <row r="3695" spans="1:20" ht="72" hidden="1" x14ac:dyDescent="0.6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>(Table1[[#This Row],[pledged]]/Table1[[#This Row],[goal]])*100</f>
        <v>129.12912912912913</v>
      </c>
      <c r="P3695" s="9">
        <f>Table1[[#This Row],[pledged]]/Table1[[#This Row],[backers_count]]</f>
        <v>30.714285714285715</v>
      </c>
      <c r="Q3695" s="4" t="str">
        <f>MID(Table1[[#This Row],[Category and Sub-Category]],SEARCH("/", N3695) +1, 20)</f>
        <v>plays</v>
      </c>
      <c r="R3695" s="4" t="str">
        <f t="shared" si="114"/>
        <v>theater</v>
      </c>
      <c r="S3695" s="14">
        <f>Table1[[#This Row],[Date Ended Conversion]]+Table1[[#This Row],[Date Ended Conversion]]</f>
        <v>84677.875</v>
      </c>
      <c r="T3695" s="14">
        <f t="shared" si="115"/>
        <v>42338.9375</v>
      </c>
    </row>
    <row r="3696" spans="1:20" ht="72" hidden="1" x14ac:dyDescent="0.6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>(Table1[[#This Row],[pledged]]/Table1[[#This Row],[goal]])*100</f>
        <v>107.42857142857143</v>
      </c>
      <c r="P3696" s="9">
        <f>Table1[[#This Row],[pledged]]/Table1[[#This Row],[backers_count]]</f>
        <v>62.666666666666664</v>
      </c>
      <c r="Q3696" s="4" t="str">
        <f>MID(Table1[[#This Row],[Category and Sub-Category]],SEARCH("/", N3696) +1, 20)</f>
        <v>plays</v>
      </c>
      <c r="R3696" s="4" t="str">
        <f t="shared" si="114"/>
        <v>theater</v>
      </c>
      <c r="S3696" s="14">
        <f>Table1[[#This Row],[Date Ended Conversion]]+Table1[[#This Row],[Date Ended Conversion]]</f>
        <v>85054.166666666657</v>
      </c>
      <c r="T3696" s="14">
        <f t="shared" si="115"/>
        <v>42527.083333333328</v>
      </c>
    </row>
    <row r="3697" spans="1:20" ht="90" hidden="1" x14ac:dyDescent="0.6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>(Table1[[#This Row],[pledged]]/Table1[[#This Row],[goal]])*100</f>
        <v>100.125</v>
      </c>
      <c r="P3697" s="9">
        <f>Table1[[#This Row],[pledged]]/Table1[[#This Row],[backers_count]]</f>
        <v>121.36363636363636</v>
      </c>
      <c r="Q3697" s="4" t="str">
        <f>MID(Table1[[#This Row],[Category and Sub-Category]],SEARCH("/", N3697) +1, 20)</f>
        <v>plays</v>
      </c>
      <c r="R3697" s="4" t="str">
        <f t="shared" si="114"/>
        <v>theater</v>
      </c>
      <c r="S3697" s="14">
        <f>Table1[[#This Row],[Date Ended Conversion]]+Table1[[#This Row],[Date Ended Conversion]]</f>
        <v>84031.740972222222</v>
      </c>
      <c r="T3697" s="14">
        <f t="shared" si="115"/>
        <v>42015.870486111111</v>
      </c>
    </row>
    <row r="3698" spans="1:20" ht="54" hidden="1" x14ac:dyDescent="0.6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>(Table1[[#This Row],[pledged]]/Table1[[#This Row],[goal]])*100</f>
        <v>155</v>
      </c>
      <c r="P3698" s="9">
        <f>Table1[[#This Row],[pledged]]/Table1[[#This Row],[backers_count]]</f>
        <v>39.743589743589745</v>
      </c>
      <c r="Q3698" s="4" t="str">
        <f>MID(Table1[[#This Row],[Category and Sub-Category]],SEARCH("/", N3698) +1, 20)</f>
        <v>plays</v>
      </c>
      <c r="R3698" s="4" t="str">
        <f t="shared" si="114"/>
        <v>theater</v>
      </c>
      <c r="S3698" s="14">
        <f>Table1[[#This Row],[Date Ended Conversion]]+Table1[[#This Row],[Date Ended Conversion]]</f>
        <v>84097.234166666662</v>
      </c>
      <c r="T3698" s="14">
        <f t="shared" si="115"/>
        <v>42048.617083333331</v>
      </c>
    </row>
    <row r="3699" spans="1:20" ht="72" hidden="1" x14ac:dyDescent="0.6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>(Table1[[#This Row],[pledged]]/Table1[[#This Row],[goal]])*100</f>
        <v>108</v>
      </c>
      <c r="P3699" s="9">
        <f>Table1[[#This Row],[pledged]]/Table1[[#This Row],[backers_count]]</f>
        <v>72</v>
      </c>
      <c r="Q3699" s="4" t="str">
        <f>MID(Table1[[#This Row],[Category and Sub-Category]],SEARCH("/", N3699) +1, 20)</f>
        <v>plays</v>
      </c>
      <c r="R3699" s="4" t="str">
        <f t="shared" si="114"/>
        <v>theater</v>
      </c>
      <c r="S3699" s="14">
        <f>Table1[[#This Row],[Date Ended Conversion]]+Table1[[#This Row],[Date Ended Conversion]]</f>
        <v>85000.931666666671</v>
      </c>
      <c r="T3699" s="14">
        <f t="shared" si="115"/>
        <v>42500.465833333335</v>
      </c>
    </row>
    <row r="3700" spans="1:20" ht="54" hidden="1" x14ac:dyDescent="0.6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>(Table1[[#This Row],[pledged]]/Table1[[#This Row],[goal]])*100</f>
        <v>110.52</v>
      </c>
      <c r="P3700" s="9">
        <f>Table1[[#This Row],[pledged]]/Table1[[#This Row],[backers_count]]</f>
        <v>40.632352941176471</v>
      </c>
      <c r="Q3700" s="4" t="str">
        <f>MID(Table1[[#This Row],[Category and Sub-Category]],SEARCH("/", N3700) +1, 20)</f>
        <v>plays</v>
      </c>
      <c r="R3700" s="4" t="str">
        <f t="shared" si="114"/>
        <v>theater</v>
      </c>
      <c r="S3700" s="14">
        <f>Table1[[#This Row],[Date Ended Conversion]]+Table1[[#This Row],[Date Ended Conversion]]</f>
        <v>84863.613125000003</v>
      </c>
      <c r="T3700" s="14">
        <f t="shared" si="115"/>
        <v>42431.806562500002</v>
      </c>
    </row>
    <row r="3701" spans="1:20" ht="72" hidden="1" x14ac:dyDescent="0.6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>(Table1[[#This Row],[pledged]]/Table1[[#This Row],[goal]])*100</f>
        <v>100.8</v>
      </c>
      <c r="P3701" s="9">
        <f>Table1[[#This Row],[pledged]]/Table1[[#This Row],[backers_count]]</f>
        <v>63</v>
      </c>
      <c r="Q3701" s="4" t="str">
        <f>MID(Table1[[#This Row],[Category and Sub-Category]],SEARCH("/", N3701) +1, 20)</f>
        <v>plays</v>
      </c>
      <c r="R3701" s="4" t="str">
        <f t="shared" si="114"/>
        <v>theater</v>
      </c>
      <c r="S3701" s="14">
        <f>Table1[[#This Row],[Date Ended Conversion]]+Table1[[#This Row],[Date Ended Conversion]]</f>
        <v>83855.204074074078</v>
      </c>
      <c r="T3701" s="14">
        <f t="shared" si="115"/>
        <v>41927.602037037039</v>
      </c>
    </row>
    <row r="3702" spans="1:20" ht="36" hidden="1" x14ac:dyDescent="0.6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>(Table1[[#This Row],[pledged]]/Table1[[#This Row],[goal]])*100</f>
        <v>121.2</v>
      </c>
      <c r="P3702" s="9">
        <f>Table1[[#This Row],[pledged]]/Table1[[#This Row],[backers_count]]</f>
        <v>33.666666666666664</v>
      </c>
      <c r="Q3702" s="4" t="str">
        <f>MID(Table1[[#This Row],[Category and Sub-Category]],SEARCH("/", N3702) +1, 20)</f>
        <v>plays</v>
      </c>
      <c r="R3702" s="4" t="str">
        <f t="shared" si="114"/>
        <v>theater</v>
      </c>
      <c r="S3702" s="14">
        <f>Table1[[#This Row],[Date Ended Conversion]]+Table1[[#This Row],[Date Ended Conversion]]</f>
        <v>83825.333333333328</v>
      </c>
      <c r="T3702" s="14">
        <f t="shared" si="115"/>
        <v>41912.666666666664</v>
      </c>
    </row>
    <row r="3703" spans="1:20" ht="72" hidden="1" x14ac:dyDescent="0.6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>(Table1[[#This Row],[pledged]]/Table1[[#This Row],[goal]])*100</f>
        <v>100.33333333333334</v>
      </c>
      <c r="P3703" s="9">
        <f>Table1[[#This Row],[pledged]]/Table1[[#This Row],[backers_count]]</f>
        <v>38.589743589743591</v>
      </c>
      <c r="Q3703" s="4" t="str">
        <f>MID(Table1[[#This Row],[Category and Sub-Category]],SEARCH("/", N3703) +1, 20)</f>
        <v>plays</v>
      </c>
      <c r="R3703" s="4" t="str">
        <f t="shared" si="114"/>
        <v>theater</v>
      </c>
      <c r="S3703" s="14">
        <f>Table1[[#This Row],[Date Ended Conversion]]+Table1[[#This Row],[Date Ended Conversion]]</f>
        <v>84319.083171296297</v>
      </c>
      <c r="T3703" s="14">
        <f t="shared" si="115"/>
        <v>42159.541585648149</v>
      </c>
    </row>
    <row r="3704" spans="1:20" ht="72" hidden="1" x14ac:dyDescent="0.6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>(Table1[[#This Row],[pledged]]/Table1[[#This Row],[goal]])*100</f>
        <v>109.16666666666666</v>
      </c>
      <c r="P3704" s="9">
        <f>Table1[[#This Row],[pledged]]/Table1[[#This Row],[backers_count]]</f>
        <v>155.95238095238096</v>
      </c>
      <c r="Q3704" s="4" t="str">
        <f>MID(Table1[[#This Row],[Category and Sub-Category]],SEARCH("/", N3704) +1, 20)</f>
        <v>plays</v>
      </c>
      <c r="R3704" s="4" t="str">
        <f t="shared" si="114"/>
        <v>theater</v>
      </c>
      <c r="S3704" s="14">
        <f>Table1[[#This Row],[Date Ended Conversion]]+Table1[[#This Row],[Date Ended Conversion]]</f>
        <v>85123.915277777778</v>
      </c>
      <c r="T3704" s="14">
        <f t="shared" si="115"/>
        <v>42561.957638888889</v>
      </c>
    </row>
    <row r="3705" spans="1:20" ht="72" hidden="1" x14ac:dyDescent="0.6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>(Table1[[#This Row],[pledged]]/Table1[[#This Row],[goal]])*100</f>
        <v>123.42857142857142</v>
      </c>
      <c r="P3705" s="9">
        <f>Table1[[#This Row],[pledged]]/Table1[[#This Row],[backers_count]]</f>
        <v>43.2</v>
      </c>
      <c r="Q3705" s="4" t="str">
        <f>MID(Table1[[#This Row],[Category and Sub-Category]],SEARCH("/", N3705) +1, 20)</f>
        <v>plays</v>
      </c>
      <c r="R3705" s="4" t="str">
        <f t="shared" si="114"/>
        <v>theater</v>
      </c>
      <c r="S3705" s="14">
        <f>Table1[[#This Row],[Date Ended Conversion]]+Table1[[#This Row],[Date Ended Conversion]]</f>
        <v>85190.58194444445</v>
      </c>
      <c r="T3705" s="14">
        <f t="shared" si="115"/>
        <v>42595.290972222225</v>
      </c>
    </row>
    <row r="3706" spans="1:20" ht="72" hidden="1" x14ac:dyDescent="0.6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>(Table1[[#This Row],[pledged]]/Table1[[#This Row],[goal]])*100</f>
        <v>136.33666666666667</v>
      </c>
      <c r="P3706" s="9">
        <f>Table1[[#This Row],[pledged]]/Table1[[#This Row],[backers_count]]</f>
        <v>15.148518518518518</v>
      </c>
      <c r="Q3706" s="4" t="str">
        <f>MID(Table1[[#This Row],[Category and Sub-Category]],SEARCH("/", N3706) +1, 20)</f>
        <v>plays</v>
      </c>
      <c r="R3706" s="4" t="str">
        <f t="shared" si="114"/>
        <v>theater</v>
      </c>
      <c r="S3706" s="14">
        <f>Table1[[#This Row],[Date Ended Conversion]]+Table1[[#This Row],[Date Ended Conversion]]</f>
        <v>85043.379490740743</v>
      </c>
      <c r="T3706" s="14">
        <f t="shared" si="115"/>
        <v>42521.689745370371</v>
      </c>
    </row>
    <row r="3707" spans="1:20" ht="72" hidden="1" x14ac:dyDescent="0.6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>(Table1[[#This Row],[pledged]]/Table1[[#This Row],[goal]])*100</f>
        <v>103.46657233816768</v>
      </c>
      <c r="P3707" s="9">
        <f>Table1[[#This Row],[pledged]]/Table1[[#This Row],[backers_count]]</f>
        <v>83.571428571428569</v>
      </c>
      <c r="Q3707" s="4" t="str">
        <f>MID(Table1[[#This Row],[Category and Sub-Category]],SEARCH("/", N3707) +1, 20)</f>
        <v>plays</v>
      </c>
      <c r="R3707" s="4" t="str">
        <f t="shared" si="114"/>
        <v>theater</v>
      </c>
      <c r="S3707" s="14">
        <f>Table1[[#This Row],[Date Ended Conversion]]+Table1[[#This Row],[Date Ended Conversion]]</f>
        <v>83627.5</v>
      </c>
      <c r="T3707" s="14">
        <f t="shared" si="115"/>
        <v>41813.75</v>
      </c>
    </row>
    <row r="3708" spans="1:20" ht="54" hidden="1" x14ac:dyDescent="0.6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>(Table1[[#This Row],[pledged]]/Table1[[#This Row],[goal]])*100</f>
        <v>121.33333333333334</v>
      </c>
      <c r="P3708" s="9">
        <f>Table1[[#This Row],[pledged]]/Table1[[#This Row],[backers_count]]</f>
        <v>140</v>
      </c>
      <c r="Q3708" s="4" t="str">
        <f>MID(Table1[[#This Row],[Category and Sub-Category]],SEARCH("/", N3708) +1, 20)</f>
        <v>plays</v>
      </c>
      <c r="R3708" s="4" t="str">
        <f t="shared" si="114"/>
        <v>theater</v>
      </c>
      <c r="S3708" s="14">
        <f>Table1[[#This Row],[Date Ended Conversion]]+Table1[[#This Row],[Date Ended Conversion]]</f>
        <v>83789.827523148153</v>
      </c>
      <c r="T3708" s="14">
        <f t="shared" si="115"/>
        <v>41894.913761574076</v>
      </c>
    </row>
    <row r="3709" spans="1:20" ht="54" hidden="1" x14ac:dyDescent="0.6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>(Table1[[#This Row],[pledged]]/Table1[[#This Row],[goal]])*100</f>
        <v>186</v>
      </c>
      <c r="P3709" s="9">
        <f>Table1[[#This Row],[pledged]]/Table1[[#This Row],[backers_count]]</f>
        <v>80.869565217391298</v>
      </c>
      <c r="Q3709" s="4" t="str">
        <f>MID(Table1[[#This Row],[Category and Sub-Category]],SEARCH("/", N3709) +1, 20)</f>
        <v>plays</v>
      </c>
      <c r="R3709" s="4" t="str">
        <f t="shared" si="114"/>
        <v>theater</v>
      </c>
      <c r="S3709" s="14">
        <f>Table1[[#This Row],[Date Ended Conversion]]+Table1[[#This Row],[Date Ended Conversion]]</f>
        <v>85146.452777777769</v>
      </c>
      <c r="T3709" s="14">
        <f t="shared" si="115"/>
        <v>42573.226388888885</v>
      </c>
    </row>
    <row r="3710" spans="1:20" ht="72" hidden="1" x14ac:dyDescent="0.6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>(Table1[[#This Row],[pledged]]/Table1[[#This Row],[goal]])*100</f>
        <v>300</v>
      </c>
      <c r="P3710" s="9">
        <f>Table1[[#This Row],[pledged]]/Table1[[#This Row],[backers_count]]</f>
        <v>53.846153846153847</v>
      </c>
      <c r="Q3710" s="4" t="str">
        <f>MID(Table1[[#This Row],[Category and Sub-Category]],SEARCH("/", N3710) +1, 20)</f>
        <v>plays</v>
      </c>
      <c r="R3710" s="4" t="str">
        <f t="shared" si="114"/>
        <v>theater</v>
      </c>
      <c r="S3710" s="14">
        <f>Table1[[#This Row],[Date Ended Conversion]]+Table1[[#This Row],[Date Ended Conversion]]</f>
        <v>83648.284398148142</v>
      </c>
      <c r="T3710" s="14">
        <f t="shared" si="115"/>
        <v>41824.142199074071</v>
      </c>
    </row>
    <row r="3711" spans="1:20" ht="54" hidden="1" x14ac:dyDescent="0.6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>(Table1[[#This Row],[pledged]]/Table1[[#This Row],[goal]])*100</f>
        <v>108.25</v>
      </c>
      <c r="P3711" s="9">
        <f>Table1[[#This Row],[pledged]]/Table1[[#This Row],[backers_count]]</f>
        <v>30.928571428571427</v>
      </c>
      <c r="Q3711" s="4" t="str">
        <f>MID(Table1[[#This Row],[Category and Sub-Category]],SEARCH("/", N3711) +1, 20)</f>
        <v>plays</v>
      </c>
      <c r="R3711" s="4" t="str">
        <f t="shared" si="114"/>
        <v>theater</v>
      </c>
      <c r="S3711" s="14">
        <f>Table1[[#This Row],[Date Ended Conversion]]+Table1[[#This Row],[Date Ended Conversion]]</f>
        <v>83631.41541666667</v>
      </c>
      <c r="T3711" s="14">
        <f t="shared" si="115"/>
        <v>41815.707708333335</v>
      </c>
    </row>
    <row r="3712" spans="1:20" ht="54" hidden="1" x14ac:dyDescent="0.6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>(Table1[[#This Row],[pledged]]/Table1[[#This Row],[goal]])*100</f>
        <v>141.15384615384616</v>
      </c>
      <c r="P3712" s="9">
        <f>Table1[[#This Row],[pledged]]/Table1[[#This Row],[backers_count]]</f>
        <v>67.962962962962962</v>
      </c>
      <c r="Q3712" s="4" t="str">
        <f>MID(Table1[[#This Row],[Category and Sub-Category]],SEARCH("/", N3712) +1, 20)</f>
        <v>plays</v>
      </c>
      <c r="R3712" s="4" t="str">
        <f t="shared" si="114"/>
        <v>theater</v>
      </c>
      <c r="S3712" s="14">
        <f>Table1[[#This Row],[Date Ended Conversion]]+Table1[[#This Row],[Date Ended Conversion]]</f>
        <v>84195.152499999997</v>
      </c>
      <c r="T3712" s="14">
        <f t="shared" si="115"/>
        <v>42097.576249999998</v>
      </c>
    </row>
    <row r="3713" spans="1:20" ht="36" hidden="1" x14ac:dyDescent="0.6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>(Table1[[#This Row],[pledged]]/Table1[[#This Row],[goal]])*100</f>
        <v>113.99999999999999</v>
      </c>
      <c r="P3713" s="9">
        <f>Table1[[#This Row],[pledged]]/Table1[[#This Row],[backers_count]]</f>
        <v>27.142857142857142</v>
      </c>
      <c r="Q3713" s="4" t="str">
        <f>MID(Table1[[#This Row],[Category and Sub-Category]],SEARCH("/", N3713) +1, 20)</f>
        <v>plays</v>
      </c>
      <c r="R3713" s="4" t="str">
        <f t="shared" si="114"/>
        <v>theater</v>
      </c>
      <c r="S3713" s="14">
        <f>Table1[[#This Row],[Date Ended Conversion]]+Table1[[#This Row],[Date Ended Conversion]]</f>
        <v>83611.333333333328</v>
      </c>
      <c r="T3713" s="14">
        <f t="shared" si="115"/>
        <v>41805.666666666664</v>
      </c>
    </row>
    <row r="3714" spans="1:20" ht="72" hidden="1" x14ac:dyDescent="0.6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>(Table1[[#This Row],[pledged]]/Table1[[#This Row],[goal]])*100</f>
        <v>153.73333333333335</v>
      </c>
      <c r="P3714" s="9">
        <f>Table1[[#This Row],[pledged]]/Table1[[#This Row],[backers_count]]</f>
        <v>110.86538461538461</v>
      </c>
      <c r="Q3714" s="4" t="str">
        <f>MID(Table1[[#This Row],[Category and Sub-Category]],SEARCH("/", N3714) +1, 20)</f>
        <v>plays</v>
      </c>
      <c r="R3714" s="4" t="str">
        <f t="shared" ref="R3714:R3777" si="116">LEFT(N3714,FIND("/",N3714,1)-1)</f>
        <v>theater</v>
      </c>
      <c r="S3714" s="14">
        <f>Table1[[#This Row],[Date Ended Conversion]]+Table1[[#This Row],[Date Ended Conversion]]</f>
        <v>84310.58194444445</v>
      </c>
      <c r="T3714" s="14">
        <f t="shared" ref="T3714:T3777" si="117">(((I3714/60)/60)/24)+DATE(1970,1,1)</f>
        <v>42155.290972222225</v>
      </c>
    </row>
    <row r="3715" spans="1:20" ht="72" hidden="1" x14ac:dyDescent="0.6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>(Table1[[#This Row],[pledged]]/Table1[[#This Row],[goal]])*100</f>
        <v>101.49999999999999</v>
      </c>
      <c r="P3715" s="9">
        <f>Table1[[#This Row],[pledged]]/Table1[[#This Row],[backers_count]]</f>
        <v>106.84210526315789</v>
      </c>
      <c r="Q3715" s="4" t="str">
        <f>MID(Table1[[#This Row],[Category and Sub-Category]],SEARCH("/", N3715) +1, 20)</f>
        <v>plays</v>
      </c>
      <c r="R3715" s="4" t="str">
        <f t="shared" si="116"/>
        <v>theater</v>
      </c>
      <c r="S3715" s="14">
        <f>Table1[[#This Row],[Date Ended Conversion]]+Table1[[#This Row],[Date Ended Conversion]]</f>
        <v>85051.476064814808</v>
      </c>
      <c r="T3715" s="14">
        <f t="shared" si="117"/>
        <v>42525.738032407404</v>
      </c>
    </row>
    <row r="3716" spans="1:20" ht="72" hidden="1" x14ac:dyDescent="0.6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>(Table1[[#This Row],[pledged]]/Table1[[#This Row],[goal]])*100</f>
        <v>102.35000000000001</v>
      </c>
      <c r="P3716" s="9">
        <f>Table1[[#This Row],[pledged]]/Table1[[#This Row],[backers_count]]</f>
        <v>105.51546391752578</v>
      </c>
      <c r="Q3716" s="4" t="str">
        <f>MID(Table1[[#This Row],[Category and Sub-Category]],SEARCH("/", N3716) +1, 20)</f>
        <v>plays</v>
      </c>
      <c r="R3716" s="4" t="str">
        <f t="shared" si="116"/>
        <v>theater</v>
      </c>
      <c r="S3716" s="14">
        <f>Table1[[#This Row],[Date Ended Conversion]]+Table1[[#This Row],[Date Ended Conversion]]</f>
        <v>84300.33194444445</v>
      </c>
      <c r="T3716" s="14">
        <f t="shared" si="117"/>
        <v>42150.165972222225</v>
      </c>
    </row>
    <row r="3717" spans="1:20" ht="72" hidden="1" x14ac:dyDescent="0.6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>(Table1[[#This Row],[pledged]]/Table1[[#This Row],[goal]])*100</f>
        <v>102.57142857142858</v>
      </c>
      <c r="P3717" s="9">
        <f>Table1[[#This Row],[pledged]]/Table1[[#This Row],[backers_count]]</f>
        <v>132.96296296296296</v>
      </c>
      <c r="Q3717" s="4" t="str">
        <f>MID(Table1[[#This Row],[Category and Sub-Category]],SEARCH("/", N3717) +1, 20)</f>
        <v>plays</v>
      </c>
      <c r="R3717" s="4" t="str">
        <f t="shared" si="116"/>
        <v>theater</v>
      </c>
      <c r="S3717" s="14">
        <f>Table1[[#This Row],[Date Ended Conversion]]+Table1[[#This Row],[Date Ended Conversion]]</f>
        <v>84189.072222222225</v>
      </c>
      <c r="T3717" s="14">
        <f t="shared" si="117"/>
        <v>42094.536111111112</v>
      </c>
    </row>
    <row r="3718" spans="1:20" ht="72" hidden="1" x14ac:dyDescent="0.6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>(Table1[[#This Row],[pledged]]/Table1[[#This Row],[goal]])*100</f>
        <v>155.75</v>
      </c>
      <c r="P3718" s="9">
        <f>Table1[[#This Row],[pledged]]/Table1[[#This Row],[backers_count]]</f>
        <v>51.916666666666664</v>
      </c>
      <c r="Q3718" s="4" t="str">
        <f>MID(Table1[[#This Row],[Category and Sub-Category]],SEARCH("/", N3718) +1, 20)</f>
        <v>plays</v>
      </c>
      <c r="R3718" s="4" t="str">
        <f t="shared" si="116"/>
        <v>theater</v>
      </c>
      <c r="S3718" s="14">
        <f>Table1[[#This Row],[Date Ended Conversion]]+Table1[[#This Row],[Date Ended Conversion]]</f>
        <v>84781.775671296287</v>
      </c>
      <c r="T3718" s="14">
        <f t="shared" si="117"/>
        <v>42390.887835648144</v>
      </c>
    </row>
    <row r="3719" spans="1:20" ht="72" hidden="1" x14ac:dyDescent="0.6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>(Table1[[#This Row],[pledged]]/Table1[[#This Row],[goal]])*100</f>
        <v>100.75</v>
      </c>
      <c r="P3719" s="9">
        <f>Table1[[#This Row],[pledged]]/Table1[[#This Row],[backers_count]]</f>
        <v>310</v>
      </c>
      <c r="Q3719" s="4" t="str">
        <f>MID(Table1[[#This Row],[Category and Sub-Category]],SEARCH("/", N3719) +1, 20)</f>
        <v>plays</v>
      </c>
      <c r="R3719" s="4" t="str">
        <f t="shared" si="116"/>
        <v>theater</v>
      </c>
      <c r="S3719" s="14">
        <f>Table1[[#This Row],[Date Ended Conversion]]+Table1[[#This Row],[Date Ended Conversion]]</f>
        <v>84267.732615740737</v>
      </c>
      <c r="T3719" s="14">
        <f t="shared" si="117"/>
        <v>42133.866307870368</v>
      </c>
    </row>
    <row r="3720" spans="1:20" ht="54" hidden="1" x14ac:dyDescent="0.6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>(Table1[[#This Row],[pledged]]/Table1[[#This Row],[goal]])*100</f>
        <v>239.4</v>
      </c>
      <c r="P3720" s="9">
        <f>Table1[[#This Row],[pledged]]/Table1[[#This Row],[backers_count]]</f>
        <v>26.021739130434781</v>
      </c>
      <c r="Q3720" s="4" t="str">
        <f>MID(Table1[[#This Row],[Category and Sub-Category]],SEARCH("/", N3720) +1, 20)</f>
        <v>plays</v>
      </c>
      <c r="R3720" s="4" t="str">
        <f t="shared" si="116"/>
        <v>theater</v>
      </c>
      <c r="S3720" s="14">
        <f>Table1[[#This Row],[Date Ended Conversion]]+Table1[[#This Row],[Date Ended Conversion]]</f>
        <v>84125.432291666657</v>
      </c>
      <c r="T3720" s="14">
        <f t="shared" si="117"/>
        <v>42062.716145833328</v>
      </c>
    </row>
    <row r="3721" spans="1:20" ht="36" hidden="1" x14ac:dyDescent="0.6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>(Table1[[#This Row],[pledged]]/Table1[[#This Row],[goal]])*100</f>
        <v>210</v>
      </c>
      <c r="P3721" s="9">
        <f>Table1[[#This Row],[pledged]]/Table1[[#This Row],[backers_count]]</f>
        <v>105</v>
      </c>
      <c r="Q3721" s="4" t="str">
        <f>MID(Table1[[#This Row],[Category and Sub-Category]],SEARCH("/", N3721) +1, 20)</f>
        <v>plays</v>
      </c>
      <c r="R3721" s="4" t="str">
        <f t="shared" si="116"/>
        <v>theater</v>
      </c>
      <c r="S3721" s="14">
        <f>Table1[[#This Row],[Date Ended Conversion]]+Table1[[#This Row],[Date Ended Conversion]]</f>
        <v>84355.459861111114</v>
      </c>
      <c r="T3721" s="14">
        <f t="shared" si="117"/>
        <v>42177.729930555557</v>
      </c>
    </row>
    <row r="3722" spans="1:20" ht="36" hidden="1" x14ac:dyDescent="0.6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>(Table1[[#This Row],[pledged]]/Table1[[#This Row],[goal]])*100</f>
        <v>104.51515151515152</v>
      </c>
      <c r="P3722" s="9">
        <f>Table1[[#This Row],[pledged]]/Table1[[#This Row],[backers_count]]</f>
        <v>86.224999999999994</v>
      </c>
      <c r="Q3722" s="4" t="str">
        <f>MID(Table1[[#This Row],[Category and Sub-Category]],SEARCH("/", N3722) +1, 20)</f>
        <v>plays</v>
      </c>
      <c r="R3722" s="4" t="str">
        <f t="shared" si="116"/>
        <v>theater</v>
      </c>
      <c r="S3722" s="14">
        <f>Table1[[#This Row],[Date Ended Conversion]]+Table1[[#This Row],[Date Ended Conversion]]</f>
        <v>84375.986250000002</v>
      </c>
      <c r="T3722" s="14">
        <f t="shared" si="117"/>
        <v>42187.993125000001</v>
      </c>
    </row>
    <row r="3723" spans="1:20" ht="90" hidden="1" x14ac:dyDescent="0.6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>(Table1[[#This Row],[pledged]]/Table1[[#This Row],[goal]])*100</f>
        <v>100.8</v>
      </c>
      <c r="P3723" s="9">
        <f>Table1[[#This Row],[pledged]]/Table1[[#This Row],[backers_count]]</f>
        <v>114.54545454545455</v>
      </c>
      <c r="Q3723" s="4" t="str">
        <f>MID(Table1[[#This Row],[Category and Sub-Category]],SEARCH("/", N3723) +1, 20)</f>
        <v>plays</v>
      </c>
      <c r="R3723" s="4" t="str">
        <f t="shared" si="116"/>
        <v>theater</v>
      </c>
      <c r="S3723" s="14">
        <f>Table1[[#This Row],[Date Ended Conversion]]+Table1[[#This Row],[Date Ended Conversion]]</f>
        <v>83897.955648148141</v>
      </c>
      <c r="T3723" s="14">
        <f t="shared" si="117"/>
        <v>41948.977824074071</v>
      </c>
    </row>
    <row r="3724" spans="1:20" ht="90" hidden="1" x14ac:dyDescent="0.6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>(Table1[[#This Row],[pledged]]/Table1[[#This Row],[goal]])*100</f>
        <v>111.20000000000002</v>
      </c>
      <c r="P3724" s="9">
        <f>Table1[[#This Row],[pledged]]/Table1[[#This Row],[backers_count]]</f>
        <v>47.657142857142858</v>
      </c>
      <c r="Q3724" s="4" t="str">
        <f>MID(Table1[[#This Row],[Category and Sub-Category]],SEARCH("/", N3724) +1, 20)</f>
        <v>plays</v>
      </c>
      <c r="R3724" s="4" t="str">
        <f t="shared" si="116"/>
        <v>theater</v>
      </c>
      <c r="S3724" s="14">
        <f>Table1[[#This Row],[Date Ended Conversion]]+Table1[[#This Row],[Date Ended Conversion]]</f>
        <v>84823.915277777778</v>
      </c>
      <c r="T3724" s="14">
        <f t="shared" si="117"/>
        <v>42411.957638888889</v>
      </c>
    </row>
    <row r="3725" spans="1:20" ht="36" hidden="1" x14ac:dyDescent="0.6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>(Table1[[#This Row],[pledged]]/Table1[[#This Row],[goal]])*100</f>
        <v>102.04444444444445</v>
      </c>
      <c r="P3725" s="9">
        <f>Table1[[#This Row],[pledged]]/Table1[[#This Row],[backers_count]]</f>
        <v>72.888888888888886</v>
      </c>
      <c r="Q3725" s="4" t="str">
        <f>MID(Table1[[#This Row],[Category and Sub-Category]],SEARCH("/", N3725) +1, 20)</f>
        <v>plays</v>
      </c>
      <c r="R3725" s="4" t="str">
        <f t="shared" si="116"/>
        <v>theater</v>
      </c>
      <c r="S3725" s="14">
        <f>Table1[[#This Row],[Date Ended Conversion]]+Table1[[#This Row],[Date Ended Conversion]]</f>
        <v>83947.589398148149</v>
      </c>
      <c r="T3725" s="14">
        <f t="shared" si="117"/>
        <v>41973.794699074075</v>
      </c>
    </row>
    <row r="3726" spans="1:20" ht="72" hidden="1" x14ac:dyDescent="0.6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>(Table1[[#This Row],[pledged]]/Table1[[#This Row],[goal]])*100</f>
        <v>102.54767441860466</v>
      </c>
      <c r="P3726" s="9">
        <f>Table1[[#This Row],[pledged]]/Table1[[#This Row],[backers_count]]</f>
        <v>49.545505617977533</v>
      </c>
      <c r="Q3726" s="4" t="str">
        <f>MID(Table1[[#This Row],[Category and Sub-Category]],SEARCH("/", N3726) +1, 20)</f>
        <v>plays</v>
      </c>
      <c r="R3726" s="4" t="str">
        <f t="shared" si="116"/>
        <v>theater</v>
      </c>
      <c r="S3726" s="14">
        <f>Table1[[#This Row],[Date Ended Conversion]]+Table1[[#This Row],[Date Ended Conversion]]</f>
        <v>84989.916666666657</v>
      </c>
      <c r="T3726" s="14">
        <f t="shared" si="117"/>
        <v>42494.958333333328</v>
      </c>
    </row>
    <row r="3727" spans="1:20" ht="72" hidden="1" x14ac:dyDescent="0.6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>(Table1[[#This Row],[pledged]]/Table1[[#This Row],[goal]])*100</f>
        <v>127</v>
      </c>
      <c r="P3727" s="9">
        <f>Table1[[#This Row],[pledged]]/Table1[[#This Row],[backers_count]]</f>
        <v>25.4</v>
      </c>
      <c r="Q3727" s="4" t="str">
        <f>MID(Table1[[#This Row],[Category and Sub-Category]],SEARCH("/", N3727) +1, 20)</f>
        <v>plays</v>
      </c>
      <c r="R3727" s="4" t="str">
        <f t="shared" si="116"/>
        <v>theater</v>
      </c>
      <c r="S3727" s="14">
        <f>Table1[[#This Row],[Date Ended Conversion]]+Table1[[#This Row],[Date Ended Conversion]]</f>
        <v>84837.791666666657</v>
      </c>
      <c r="T3727" s="14">
        <f t="shared" si="117"/>
        <v>42418.895833333328</v>
      </c>
    </row>
    <row r="3728" spans="1:20" ht="72" hidden="1" x14ac:dyDescent="0.6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>(Table1[[#This Row],[pledged]]/Table1[[#This Row],[goal]])*100</f>
        <v>338.70588235294122</v>
      </c>
      <c r="P3728" s="9">
        <f>Table1[[#This Row],[pledged]]/Table1[[#This Row],[backers_count]]</f>
        <v>62.586956521739133</v>
      </c>
      <c r="Q3728" s="4" t="str">
        <f>MID(Table1[[#This Row],[Category and Sub-Category]],SEARCH("/", N3728) +1, 20)</f>
        <v>plays</v>
      </c>
      <c r="R3728" s="4" t="str">
        <f t="shared" si="116"/>
        <v>theater</v>
      </c>
      <c r="S3728" s="14">
        <f>Table1[[#This Row],[Date Ended Conversion]]+Table1[[#This Row],[Date Ended Conversion]]</f>
        <v>84979.75</v>
      </c>
      <c r="T3728" s="14">
        <f t="shared" si="117"/>
        <v>42489.875</v>
      </c>
    </row>
    <row r="3729" spans="1:20" ht="72" hidden="1" x14ac:dyDescent="0.6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>(Table1[[#This Row],[pledged]]/Table1[[#This Row],[goal]])*100</f>
        <v>100.75</v>
      </c>
      <c r="P3729" s="9">
        <f>Table1[[#This Row],[pledged]]/Table1[[#This Row],[backers_count]]</f>
        <v>61.060606060606062</v>
      </c>
      <c r="Q3729" s="4" t="str">
        <f>MID(Table1[[#This Row],[Category and Sub-Category]],SEARCH("/", N3729) +1, 20)</f>
        <v>plays</v>
      </c>
      <c r="R3729" s="4" t="str">
        <f t="shared" si="116"/>
        <v>theater</v>
      </c>
      <c r="S3729" s="14">
        <f>Table1[[#This Row],[Date Ended Conversion]]+Table1[[#This Row],[Date Ended Conversion]]</f>
        <v>85326.409722222219</v>
      </c>
      <c r="T3729" s="14">
        <f t="shared" si="117"/>
        <v>42663.204861111109</v>
      </c>
    </row>
    <row r="3730" spans="1:20" ht="54" hidden="1" x14ac:dyDescent="0.6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>(Table1[[#This Row],[pledged]]/Table1[[#This Row],[goal]])*100</f>
        <v>9.31</v>
      </c>
      <c r="P3730" s="9">
        <f>Table1[[#This Row],[pledged]]/Table1[[#This Row],[backers_count]]</f>
        <v>60.064516129032256</v>
      </c>
      <c r="Q3730" s="4" t="str">
        <f>MID(Table1[[#This Row],[Category and Sub-Category]],SEARCH("/", N3730) +1, 20)</f>
        <v>plays</v>
      </c>
      <c r="R3730" s="4" t="str">
        <f t="shared" si="116"/>
        <v>theater</v>
      </c>
      <c r="S3730" s="14">
        <f>Table1[[#This Row],[Date Ended Conversion]]+Table1[[#This Row],[Date Ended Conversion]]</f>
        <v>84470.342037037044</v>
      </c>
      <c r="T3730" s="14">
        <f t="shared" si="117"/>
        <v>42235.171018518522</v>
      </c>
    </row>
    <row r="3731" spans="1:20" ht="72" hidden="1" x14ac:dyDescent="0.6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>(Table1[[#This Row],[pledged]]/Table1[[#This Row],[goal]])*100</f>
        <v>7.24</v>
      </c>
      <c r="P3731" s="9">
        <f>Table1[[#This Row],[pledged]]/Table1[[#This Row],[backers_count]]</f>
        <v>72.400000000000006</v>
      </c>
      <c r="Q3731" s="4" t="str">
        <f>MID(Table1[[#This Row],[Category and Sub-Category]],SEARCH("/", N3731) +1, 20)</f>
        <v>plays</v>
      </c>
      <c r="R3731" s="4" t="str">
        <f t="shared" si="116"/>
        <v>theater</v>
      </c>
      <c r="S3731" s="14">
        <f>Table1[[#This Row],[Date Ended Conversion]]+Table1[[#This Row],[Date Ended Conversion]]</f>
        <v>84172.32666666666</v>
      </c>
      <c r="T3731" s="14">
        <f t="shared" si="117"/>
        <v>42086.16333333333</v>
      </c>
    </row>
    <row r="3732" spans="1:20" ht="72" hidden="1" x14ac:dyDescent="0.6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>(Table1[[#This Row],[pledged]]/Table1[[#This Row],[goal]])*100</f>
        <v>10</v>
      </c>
      <c r="P3732" s="9">
        <f>Table1[[#This Row],[pledged]]/Table1[[#This Row],[backers_count]]</f>
        <v>100</v>
      </c>
      <c r="Q3732" s="4" t="str">
        <f>MID(Table1[[#This Row],[Category and Sub-Category]],SEARCH("/", N3732) +1, 20)</f>
        <v>plays</v>
      </c>
      <c r="R3732" s="4" t="str">
        <f t="shared" si="116"/>
        <v>theater</v>
      </c>
      <c r="S3732" s="14">
        <f>Table1[[#This Row],[Date Ended Conversion]]+Table1[[#This Row],[Date Ended Conversion]]</f>
        <v>84467.355532407411</v>
      </c>
      <c r="T3732" s="14">
        <f t="shared" si="117"/>
        <v>42233.677766203706</v>
      </c>
    </row>
    <row r="3733" spans="1:20" ht="72" hidden="1" x14ac:dyDescent="0.6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>(Table1[[#This Row],[pledged]]/Table1[[#This Row],[goal]])*100</f>
        <v>11.272727272727273</v>
      </c>
      <c r="P3733" s="9">
        <f>Table1[[#This Row],[pledged]]/Table1[[#This Row],[backers_count]]</f>
        <v>51.666666666666664</v>
      </c>
      <c r="Q3733" s="4" t="str">
        <f>MID(Table1[[#This Row],[Category and Sub-Category]],SEARCH("/", N3733) +1, 20)</f>
        <v>plays</v>
      </c>
      <c r="R3733" s="4" t="str">
        <f t="shared" si="116"/>
        <v>theater</v>
      </c>
      <c r="S3733" s="14">
        <f>Table1[[#This Row],[Date Ended Conversion]]+Table1[[#This Row],[Date Ended Conversion]]</f>
        <v>84028.281944444447</v>
      </c>
      <c r="T3733" s="14">
        <f t="shared" si="117"/>
        <v>42014.140972222223</v>
      </c>
    </row>
    <row r="3734" spans="1:20" ht="54" hidden="1" x14ac:dyDescent="0.6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>(Table1[[#This Row],[pledged]]/Table1[[#This Row],[goal]])*100</f>
        <v>15.411764705882353</v>
      </c>
      <c r="P3734" s="9">
        <f>Table1[[#This Row],[pledged]]/Table1[[#This Row],[backers_count]]</f>
        <v>32.75</v>
      </c>
      <c r="Q3734" s="4" t="str">
        <f>MID(Table1[[#This Row],[Category and Sub-Category]],SEARCH("/", N3734) +1, 20)</f>
        <v>plays</v>
      </c>
      <c r="R3734" s="4" t="str">
        <f t="shared" si="116"/>
        <v>theater</v>
      </c>
      <c r="S3734" s="14">
        <f>Table1[[#This Row],[Date Ended Conversion]]+Table1[[#This Row],[Date Ended Conversion]]</f>
        <v>84057</v>
      </c>
      <c r="T3734" s="14">
        <f t="shared" si="117"/>
        <v>42028.5</v>
      </c>
    </row>
    <row r="3735" spans="1:20" ht="54" hidden="1" x14ac:dyDescent="0.6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>(Table1[[#This Row],[pledged]]/Table1[[#This Row],[goal]])*100</f>
        <v>0</v>
      </c>
      <c r="P3735" s="9" t="e">
        <f>Table1[[#This Row],[pledged]]/Table1[[#This Row],[backers_count]]</f>
        <v>#DIV/0!</v>
      </c>
      <c r="Q3735" s="4" t="str">
        <f>MID(Table1[[#This Row],[Category and Sub-Category]],SEARCH("/", N3735) +1, 20)</f>
        <v>plays</v>
      </c>
      <c r="R3735" s="4" t="str">
        <f t="shared" si="116"/>
        <v>theater</v>
      </c>
      <c r="S3735" s="14">
        <f>Table1[[#This Row],[Date Ended Conversion]]+Table1[[#This Row],[Date Ended Conversion]]</f>
        <v>84225.875</v>
      </c>
      <c r="T3735" s="14">
        <f t="shared" si="117"/>
        <v>42112.9375</v>
      </c>
    </row>
    <row r="3736" spans="1:20" ht="90" hidden="1" x14ac:dyDescent="0.6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>(Table1[[#This Row],[pledged]]/Table1[[#This Row],[goal]])*100</f>
        <v>28.466666666666669</v>
      </c>
      <c r="P3736" s="9">
        <f>Table1[[#This Row],[pledged]]/Table1[[#This Row],[backers_count]]</f>
        <v>61</v>
      </c>
      <c r="Q3736" s="4" t="str">
        <f>MID(Table1[[#This Row],[Category and Sub-Category]],SEARCH("/", N3736) +1, 20)</f>
        <v>plays</v>
      </c>
      <c r="R3736" s="4" t="str">
        <f t="shared" si="116"/>
        <v>theater</v>
      </c>
      <c r="S3736" s="14">
        <f>Table1[[#This Row],[Date Ended Conversion]]+Table1[[#This Row],[Date Ended Conversion]]</f>
        <v>84299.803148148145</v>
      </c>
      <c r="T3736" s="14">
        <f t="shared" si="117"/>
        <v>42149.901574074072</v>
      </c>
    </row>
    <row r="3737" spans="1:20" ht="54" hidden="1" x14ac:dyDescent="0.6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>(Table1[[#This Row],[pledged]]/Table1[[#This Row],[goal]])*100</f>
        <v>13.333333333333334</v>
      </c>
      <c r="P3737" s="9">
        <f>Table1[[#This Row],[pledged]]/Table1[[#This Row],[backers_count]]</f>
        <v>10</v>
      </c>
      <c r="Q3737" s="4" t="str">
        <f>MID(Table1[[#This Row],[Category and Sub-Category]],SEARCH("/", N3737) +1, 20)</f>
        <v>plays</v>
      </c>
      <c r="R3737" s="4" t="str">
        <f t="shared" si="116"/>
        <v>theater</v>
      </c>
      <c r="S3737" s="14">
        <f>Table1[[#This Row],[Date Ended Conversion]]+Table1[[#This Row],[Date Ended Conversion]]</f>
        <v>84305.386319444442</v>
      </c>
      <c r="T3737" s="14">
        <f t="shared" si="117"/>
        <v>42152.693159722221</v>
      </c>
    </row>
    <row r="3738" spans="1:20" ht="72" hidden="1" x14ac:dyDescent="0.6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>(Table1[[#This Row],[pledged]]/Table1[[#This Row],[goal]])*100</f>
        <v>0.66666666666666674</v>
      </c>
      <c r="P3738" s="9">
        <f>Table1[[#This Row],[pledged]]/Table1[[#This Row],[backers_count]]</f>
        <v>10</v>
      </c>
      <c r="Q3738" s="4" t="str">
        <f>MID(Table1[[#This Row],[Category and Sub-Category]],SEARCH("/", N3738) +1, 20)</f>
        <v>plays</v>
      </c>
      <c r="R3738" s="4" t="str">
        <f t="shared" si="116"/>
        <v>theater</v>
      </c>
      <c r="S3738" s="14">
        <f>Table1[[#This Row],[Date Ended Conversion]]+Table1[[#This Row],[Date Ended Conversion]]</f>
        <v>84173.5</v>
      </c>
      <c r="T3738" s="14">
        <f t="shared" si="117"/>
        <v>42086.75</v>
      </c>
    </row>
    <row r="3739" spans="1:20" ht="54" hidden="1" x14ac:dyDescent="0.6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>(Table1[[#This Row],[pledged]]/Table1[[#This Row],[goal]])*100</f>
        <v>21.428571428571427</v>
      </c>
      <c r="P3739" s="9">
        <f>Table1[[#This Row],[pledged]]/Table1[[#This Row],[backers_count]]</f>
        <v>37.5</v>
      </c>
      <c r="Q3739" s="4" t="str">
        <f>MID(Table1[[#This Row],[Category and Sub-Category]],SEARCH("/", N3739) +1, 20)</f>
        <v>plays</v>
      </c>
      <c r="R3739" s="4" t="str">
        <f t="shared" si="116"/>
        <v>theater</v>
      </c>
      <c r="S3739" s="14">
        <f>Table1[[#This Row],[Date Ended Conversion]]+Table1[[#This Row],[Date Ended Conversion]]</f>
        <v>84640.58194444445</v>
      </c>
      <c r="T3739" s="14">
        <f t="shared" si="117"/>
        <v>42320.290972222225</v>
      </c>
    </row>
    <row r="3740" spans="1:20" ht="54" hidden="1" x14ac:dyDescent="0.6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>(Table1[[#This Row],[pledged]]/Table1[[#This Row],[goal]])*100</f>
        <v>18</v>
      </c>
      <c r="P3740" s="9">
        <f>Table1[[#This Row],[pledged]]/Table1[[#This Row],[backers_count]]</f>
        <v>45</v>
      </c>
      <c r="Q3740" s="4" t="str">
        <f>MID(Table1[[#This Row],[Category and Sub-Category]],SEARCH("/", N3740) +1, 20)</f>
        <v>plays</v>
      </c>
      <c r="R3740" s="4" t="str">
        <f t="shared" si="116"/>
        <v>theater</v>
      </c>
      <c r="S3740" s="14">
        <f>Table1[[#This Row],[Date Ended Conversion]]+Table1[[#This Row],[Date Ended Conversion]]</f>
        <v>83671.833333333328</v>
      </c>
      <c r="T3740" s="14">
        <f t="shared" si="117"/>
        <v>41835.916666666664</v>
      </c>
    </row>
    <row r="3741" spans="1:20" ht="72" hidden="1" x14ac:dyDescent="0.6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>(Table1[[#This Row],[pledged]]/Table1[[#This Row],[goal]])*100</f>
        <v>20.125</v>
      </c>
      <c r="P3741" s="9">
        <f>Table1[[#This Row],[pledged]]/Table1[[#This Row],[backers_count]]</f>
        <v>100.625</v>
      </c>
      <c r="Q3741" s="4" t="str">
        <f>MID(Table1[[#This Row],[Category and Sub-Category]],SEARCH("/", N3741) +1, 20)</f>
        <v>plays</v>
      </c>
      <c r="R3741" s="4" t="str">
        <f t="shared" si="116"/>
        <v>theater</v>
      </c>
      <c r="S3741" s="14">
        <f>Table1[[#This Row],[Date Ended Conversion]]+Table1[[#This Row],[Date Ended Conversion]]</f>
        <v>85136.899722222224</v>
      </c>
      <c r="T3741" s="14">
        <f t="shared" si="117"/>
        <v>42568.449861111112</v>
      </c>
    </row>
    <row r="3742" spans="1:20" ht="72" hidden="1" x14ac:dyDescent="0.6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>(Table1[[#This Row],[pledged]]/Table1[[#This Row],[goal]])*100</f>
        <v>17.899999999999999</v>
      </c>
      <c r="P3742" s="9">
        <f>Table1[[#This Row],[pledged]]/Table1[[#This Row],[backers_count]]</f>
        <v>25.571428571428573</v>
      </c>
      <c r="Q3742" s="4" t="str">
        <f>MID(Table1[[#This Row],[Category and Sub-Category]],SEARCH("/", N3742) +1, 20)</f>
        <v>plays</v>
      </c>
      <c r="R3742" s="4" t="str">
        <f t="shared" si="116"/>
        <v>theater</v>
      </c>
      <c r="S3742" s="14">
        <f>Table1[[#This Row],[Date Ended Conversion]]+Table1[[#This Row],[Date Ended Conversion]]</f>
        <v>83726.158287037033</v>
      </c>
      <c r="T3742" s="14">
        <f t="shared" si="117"/>
        <v>41863.079143518517</v>
      </c>
    </row>
    <row r="3743" spans="1:20" ht="72" hidden="1" x14ac:dyDescent="0.6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>(Table1[[#This Row],[pledged]]/Table1[[#This Row],[goal]])*100</f>
        <v>0</v>
      </c>
      <c r="P3743" s="9" t="e">
        <f>Table1[[#This Row],[pledged]]/Table1[[#This Row],[backers_count]]</f>
        <v>#DIV/0!</v>
      </c>
      <c r="Q3743" s="4" t="str">
        <f>MID(Table1[[#This Row],[Category and Sub-Category]],SEARCH("/", N3743) +1, 20)</f>
        <v>plays</v>
      </c>
      <c r="R3743" s="4" t="str">
        <f t="shared" si="116"/>
        <v>theater</v>
      </c>
      <c r="S3743" s="14">
        <f>Table1[[#This Row],[Date Ended Conversion]]+Table1[[#This Row],[Date Ended Conversion]]</f>
        <v>84711.841435185182</v>
      </c>
      <c r="T3743" s="14">
        <f t="shared" si="117"/>
        <v>42355.920717592591</v>
      </c>
    </row>
    <row r="3744" spans="1:20" ht="72" hidden="1" x14ac:dyDescent="0.6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>(Table1[[#This Row],[pledged]]/Table1[[#This Row],[goal]])*100</f>
        <v>2</v>
      </c>
      <c r="P3744" s="9">
        <f>Table1[[#This Row],[pledged]]/Table1[[#This Row],[backers_count]]</f>
        <v>25</v>
      </c>
      <c r="Q3744" s="4" t="str">
        <f>MID(Table1[[#This Row],[Category and Sub-Category]],SEARCH("/", N3744) +1, 20)</f>
        <v>plays</v>
      </c>
      <c r="R3744" s="4" t="str">
        <f t="shared" si="116"/>
        <v>theater</v>
      </c>
      <c r="S3744" s="14">
        <f>Table1[[#This Row],[Date Ended Conversion]]+Table1[[#This Row],[Date Ended Conversion]]</f>
        <v>83776.429259259254</v>
      </c>
      <c r="T3744" s="14">
        <f t="shared" si="117"/>
        <v>41888.214629629627</v>
      </c>
    </row>
    <row r="3745" spans="1:20" ht="54" hidden="1" x14ac:dyDescent="0.6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>(Table1[[#This Row],[pledged]]/Table1[[#This Row],[goal]])*100</f>
        <v>0</v>
      </c>
      <c r="P3745" s="9" t="e">
        <f>Table1[[#This Row],[pledged]]/Table1[[#This Row],[backers_count]]</f>
        <v>#DIV/0!</v>
      </c>
      <c r="Q3745" s="4" t="str">
        <f>MID(Table1[[#This Row],[Category and Sub-Category]],SEARCH("/", N3745) +1, 20)</f>
        <v>plays</v>
      </c>
      <c r="R3745" s="4" t="str">
        <f t="shared" si="116"/>
        <v>theater</v>
      </c>
      <c r="S3745" s="14">
        <f>Table1[[#This Row],[Date Ended Conversion]]+Table1[[#This Row],[Date Ended Conversion]]</f>
        <v>83647.420462962968</v>
      </c>
      <c r="T3745" s="14">
        <f t="shared" si="117"/>
        <v>41823.710231481484</v>
      </c>
    </row>
    <row r="3746" spans="1:20" ht="72" hidden="1" x14ac:dyDescent="0.6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>(Table1[[#This Row],[pledged]]/Table1[[#This Row],[goal]])*100</f>
        <v>0</v>
      </c>
      <c r="P3746" s="9" t="e">
        <f>Table1[[#This Row],[pledged]]/Table1[[#This Row],[backers_count]]</f>
        <v>#DIV/0!</v>
      </c>
      <c r="Q3746" s="4" t="str">
        <f>MID(Table1[[#This Row],[Category and Sub-Category]],SEARCH("/", N3746) +1, 20)</f>
        <v>plays</v>
      </c>
      <c r="R3746" s="4" t="str">
        <f t="shared" si="116"/>
        <v>theater</v>
      </c>
      <c r="S3746" s="14">
        <f>Table1[[#This Row],[Date Ended Conversion]]+Table1[[#This Row],[Date Ended Conversion]]</f>
        <v>83650.33194444445</v>
      </c>
      <c r="T3746" s="14">
        <f t="shared" si="117"/>
        <v>41825.165972222225</v>
      </c>
    </row>
    <row r="3747" spans="1:20" ht="54" hidden="1" x14ac:dyDescent="0.6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>(Table1[[#This Row],[pledged]]/Table1[[#This Row],[goal]])*100</f>
        <v>10</v>
      </c>
      <c r="P3747" s="9">
        <f>Table1[[#This Row],[pledged]]/Table1[[#This Row],[backers_count]]</f>
        <v>10</v>
      </c>
      <c r="Q3747" s="4" t="str">
        <f>MID(Table1[[#This Row],[Category and Sub-Category]],SEARCH("/", N3747) +1, 20)</f>
        <v>plays</v>
      </c>
      <c r="R3747" s="4" t="str">
        <f t="shared" si="116"/>
        <v>theater</v>
      </c>
      <c r="S3747" s="14">
        <f>Table1[[#This Row],[Date Ended Conversion]]+Table1[[#This Row],[Date Ended Conversion]]</f>
        <v>83723.395879629636</v>
      </c>
      <c r="T3747" s="14">
        <f t="shared" si="117"/>
        <v>41861.697939814818</v>
      </c>
    </row>
    <row r="3748" spans="1:20" ht="36" hidden="1" x14ac:dyDescent="0.6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>(Table1[[#This Row],[pledged]]/Table1[[#This Row],[goal]])*100</f>
        <v>2.3764705882352941</v>
      </c>
      <c r="P3748" s="9">
        <f>Table1[[#This Row],[pledged]]/Table1[[#This Row],[backers_count]]</f>
        <v>202</v>
      </c>
      <c r="Q3748" s="4" t="str">
        <f>MID(Table1[[#This Row],[Category and Sub-Category]],SEARCH("/", N3748) +1, 20)</f>
        <v>plays</v>
      </c>
      <c r="R3748" s="4" t="str">
        <f t="shared" si="116"/>
        <v>theater</v>
      </c>
      <c r="S3748" s="14">
        <f>Table1[[#This Row],[Date Ended Conversion]]+Table1[[#This Row],[Date Ended Conversion]]</f>
        <v>85302.778680555552</v>
      </c>
      <c r="T3748" s="14">
        <f t="shared" si="117"/>
        <v>42651.389340277776</v>
      </c>
    </row>
    <row r="3749" spans="1:20" ht="54" hidden="1" x14ac:dyDescent="0.6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>(Table1[[#This Row],[pledged]]/Table1[[#This Row],[goal]])*100</f>
        <v>1</v>
      </c>
      <c r="P3749" s="9">
        <f>Table1[[#This Row],[pledged]]/Table1[[#This Row],[backers_count]]</f>
        <v>25</v>
      </c>
      <c r="Q3749" s="4" t="str">
        <f>MID(Table1[[#This Row],[Category and Sub-Category]],SEARCH("/", N3749) +1, 20)</f>
        <v>plays</v>
      </c>
      <c r="R3749" s="4" t="str">
        <f t="shared" si="116"/>
        <v>theater</v>
      </c>
      <c r="S3749" s="14">
        <f>Table1[[#This Row],[Date Ended Conversion]]+Table1[[#This Row],[Date Ended Conversion]]</f>
        <v>84381.915277777778</v>
      </c>
      <c r="T3749" s="14">
        <f t="shared" si="117"/>
        <v>42190.957638888889</v>
      </c>
    </row>
    <row r="3750" spans="1:20" ht="72" hidden="1" x14ac:dyDescent="0.6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>(Table1[[#This Row],[pledged]]/Table1[[#This Row],[goal]])*100</f>
        <v>103.52</v>
      </c>
      <c r="P3750" s="9">
        <f>Table1[[#This Row],[pledged]]/Table1[[#This Row],[backers_count]]</f>
        <v>99.538461538461533</v>
      </c>
      <c r="Q3750" s="4" t="str">
        <f>MID(Table1[[#This Row],[Category and Sub-Category]],SEARCH("/", N3750) +1, 20)</f>
        <v>musical</v>
      </c>
      <c r="R3750" s="4" t="str">
        <f t="shared" si="116"/>
        <v>theater</v>
      </c>
      <c r="S3750" s="14">
        <f>Table1[[#This Row],[Date Ended Conversion]]+Table1[[#This Row],[Date Ended Conversion]]</f>
        <v>84832.498611111107</v>
      </c>
      <c r="T3750" s="14">
        <f t="shared" si="117"/>
        <v>42416.249305555553</v>
      </c>
    </row>
    <row r="3751" spans="1:20" ht="54" hidden="1" x14ac:dyDescent="0.6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>(Table1[[#This Row],[pledged]]/Table1[[#This Row],[goal]])*100</f>
        <v>105</v>
      </c>
      <c r="P3751" s="9">
        <f>Table1[[#This Row],[pledged]]/Table1[[#This Row],[backers_count]]</f>
        <v>75</v>
      </c>
      <c r="Q3751" s="4" t="str">
        <f>MID(Table1[[#This Row],[Category and Sub-Category]],SEARCH("/", N3751) +1, 20)</f>
        <v>musical</v>
      </c>
      <c r="R3751" s="4" t="str">
        <f t="shared" si="116"/>
        <v>theater</v>
      </c>
      <c r="S3751" s="14">
        <f>Table1[[#This Row],[Date Ended Conversion]]+Table1[[#This Row],[Date Ended Conversion]]</f>
        <v>84978.33194444445</v>
      </c>
      <c r="T3751" s="14">
        <f t="shared" si="117"/>
        <v>42489.165972222225</v>
      </c>
    </row>
    <row r="3752" spans="1:20" ht="126" hidden="1" x14ac:dyDescent="0.6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>(Table1[[#This Row],[pledged]]/Table1[[#This Row],[goal]])*100</f>
        <v>100.44999999999999</v>
      </c>
      <c r="P3752" s="9">
        <f>Table1[[#This Row],[pledged]]/Table1[[#This Row],[backers_count]]</f>
        <v>215.25</v>
      </c>
      <c r="Q3752" s="4" t="str">
        <f>MID(Table1[[#This Row],[Category and Sub-Category]],SEARCH("/", N3752) +1, 20)</f>
        <v>musical</v>
      </c>
      <c r="R3752" s="4" t="str">
        <f t="shared" si="116"/>
        <v>theater</v>
      </c>
      <c r="S3752" s="14">
        <f>Table1[[#This Row],[Date Ended Conversion]]+Table1[[#This Row],[Date Ended Conversion]]</f>
        <v>84090.665277777778</v>
      </c>
      <c r="T3752" s="14">
        <f t="shared" si="117"/>
        <v>42045.332638888889</v>
      </c>
    </row>
    <row r="3753" spans="1:20" ht="72" hidden="1" x14ac:dyDescent="0.6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>(Table1[[#This Row],[pledged]]/Table1[[#This Row],[goal]])*100</f>
        <v>132.6</v>
      </c>
      <c r="P3753" s="9">
        <f>Table1[[#This Row],[pledged]]/Table1[[#This Row],[backers_count]]</f>
        <v>120.54545454545455</v>
      </c>
      <c r="Q3753" s="4" t="str">
        <f>MID(Table1[[#This Row],[Category and Sub-Category]],SEARCH("/", N3753) +1, 20)</f>
        <v>musical</v>
      </c>
      <c r="R3753" s="4" t="str">
        <f t="shared" si="116"/>
        <v>theater</v>
      </c>
      <c r="S3753" s="14">
        <f>Table1[[#This Row],[Date Ended Conversion]]+Table1[[#This Row],[Date Ended Conversion]]</f>
        <v>84925.987800925912</v>
      </c>
      <c r="T3753" s="14">
        <f t="shared" si="117"/>
        <v>42462.993900462956</v>
      </c>
    </row>
    <row r="3754" spans="1:20" ht="90" hidden="1" x14ac:dyDescent="0.6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>(Table1[[#This Row],[pledged]]/Table1[[#This Row],[goal]])*100</f>
        <v>112.99999999999999</v>
      </c>
      <c r="P3754" s="9">
        <f>Table1[[#This Row],[pledged]]/Table1[[#This Row],[backers_count]]</f>
        <v>37.666666666666664</v>
      </c>
      <c r="Q3754" s="4" t="str">
        <f>MID(Table1[[#This Row],[Category and Sub-Category]],SEARCH("/", N3754) +1, 20)</f>
        <v>musical</v>
      </c>
      <c r="R3754" s="4" t="str">
        <f t="shared" si="116"/>
        <v>theater</v>
      </c>
      <c r="S3754" s="14">
        <f>Table1[[#This Row],[Date Ended Conversion]]+Table1[[#This Row],[Date Ended Conversion]]</f>
        <v>85319.75</v>
      </c>
      <c r="T3754" s="14">
        <f t="shared" si="117"/>
        <v>42659.875</v>
      </c>
    </row>
    <row r="3755" spans="1:20" ht="72" hidden="1" x14ac:dyDescent="0.6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>(Table1[[#This Row],[pledged]]/Table1[[#This Row],[goal]])*100</f>
        <v>103.34</v>
      </c>
      <c r="P3755" s="9">
        <f>Table1[[#This Row],[pledged]]/Table1[[#This Row],[backers_count]]</f>
        <v>172.23333333333332</v>
      </c>
      <c r="Q3755" s="4" t="str">
        <f>MID(Table1[[#This Row],[Category and Sub-Category]],SEARCH("/", N3755) +1, 20)</f>
        <v>musical</v>
      </c>
      <c r="R3755" s="4" t="str">
        <f t="shared" si="116"/>
        <v>theater</v>
      </c>
      <c r="S3755" s="14">
        <f>Table1[[#This Row],[Date Ended Conversion]]+Table1[[#This Row],[Date Ended Conversion]]</f>
        <v>84316</v>
      </c>
      <c r="T3755" s="14">
        <f t="shared" si="117"/>
        <v>42158</v>
      </c>
    </row>
    <row r="3756" spans="1:20" ht="72" hidden="1" x14ac:dyDescent="0.6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>(Table1[[#This Row],[pledged]]/Table1[[#This Row],[goal]])*100</f>
        <v>120</v>
      </c>
      <c r="P3756" s="9">
        <f>Table1[[#This Row],[pledged]]/Table1[[#This Row],[backers_count]]</f>
        <v>111.11111111111111</v>
      </c>
      <c r="Q3756" s="4" t="str">
        <f>MID(Table1[[#This Row],[Category and Sub-Category]],SEARCH("/", N3756) +1, 20)</f>
        <v>musical</v>
      </c>
      <c r="R3756" s="4" t="str">
        <f t="shared" si="116"/>
        <v>theater</v>
      </c>
      <c r="S3756" s="14">
        <f>Table1[[#This Row],[Date Ended Conversion]]+Table1[[#This Row],[Date Ended Conversion]]</f>
        <v>83692.415277777778</v>
      </c>
      <c r="T3756" s="14">
        <f t="shared" si="117"/>
        <v>41846.207638888889</v>
      </c>
    </row>
    <row r="3757" spans="1:20" ht="72" hidden="1" x14ac:dyDescent="0.6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>(Table1[[#This Row],[pledged]]/Table1[[#This Row],[goal]])*100</f>
        <v>129.63636363636363</v>
      </c>
      <c r="P3757" s="9">
        <f>Table1[[#This Row],[pledged]]/Table1[[#This Row],[backers_count]]</f>
        <v>25.464285714285715</v>
      </c>
      <c r="Q3757" s="4" t="str">
        <f>MID(Table1[[#This Row],[Category and Sub-Category]],SEARCH("/", N3757) +1, 20)</f>
        <v>musical</v>
      </c>
      <c r="R3757" s="4" t="str">
        <f t="shared" si="116"/>
        <v>theater</v>
      </c>
      <c r="S3757" s="14">
        <f>Table1[[#This Row],[Date Ended Conversion]]+Table1[[#This Row],[Date Ended Conversion]]</f>
        <v>84951.733958333323</v>
      </c>
      <c r="T3757" s="14">
        <f t="shared" si="117"/>
        <v>42475.866979166662</v>
      </c>
    </row>
    <row r="3758" spans="1:20" ht="72" hidden="1" x14ac:dyDescent="0.6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>(Table1[[#This Row],[pledged]]/Table1[[#This Row],[goal]])*100</f>
        <v>101.11111111111111</v>
      </c>
      <c r="P3758" s="9">
        <f>Table1[[#This Row],[pledged]]/Table1[[#This Row],[backers_count]]</f>
        <v>267.64705882352939</v>
      </c>
      <c r="Q3758" s="4" t="str">
        <f>MID(Table1[[#This Row],[Category and Sub-Category]],SEARCH("/", N3758) +1, 20)</f>
        <v>musical</v>
      </c>
      <c r="R3758" s="4" t="str">
        <f t="shared" si="116"/>
        <v>theater</v>
      </c>
      <c r="S3758" s="14">
        <f>Table1[[#This Row],[Date Ended Conversion]]+Table1[[#This Row],[Date Ended Conversion]]</f>
        <v>83603.629583333328</v>
      </c>
      <c r="T3758" s="14">
        <f t="shared" si="117"/>
        <v>41801.814791666664</v>
      </c>
    </row>
    <row r="3759" spans="1:20" ht="72" hidden="1" x14ac:dyDescent="0.6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>(Table1[[#This Row],[pledged]]/Table1[[#This Row],[goal]])*100</f>
        <v>108.51428571428572</v>
      </c>
      <c r="P3759" s="9">
        <f>Table1[[#This Row],[pledged]]/Table1[[#This Row],[backers_count]]</f>
        <v>75.959999999999994</v>
      </c>
      <c r="Q3759" s="4" t="str">
        <f>MID(Table1[[#This Row],[Category and Sub-Category]],SEARCH("/", N3759) +1, 20)</f>
        <v>musical</v>
      </c>
      <c r="R3759" s="4" t="str">
        <f t="shared" si="116"/>
        <v>theater</v>
      </c>
      <c r="S3759" s="14">
        <f>Table1[[#This Row],[Date Ended Conversion]]+Table1[[#This Row],[Date Ended Conversion]]</f>
        <v>83949.701736111107</v>
      </c>
      <c r="T3759" s="14">
        <f t="shared" si="117"/>
        <v>41974.850868055553</v>
      </c>
    </row>
    <row r="3760" spans="1:20" ht="36" hidden="1" x14ac:dyDescent="0.6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>(Table1[[#This Row],[pledged]]/Table1[[#This Row],[goal]])*100</f>
        <v>102.33333333333334</v>
      </c>
      <c r="P3760" s="9">
        <f>Table1[[#This Row],[pledged]]/Table1[[#This Row],[backers_count]]</f>
        <v>59.03846153846154</v>
      </c>
      <c r="Q3760" s="4" t="str">
        <f>MID(Table1[[#This Row],[Category and Sub-Category]],SEARCH("/", N3760) +1, 20)</f>
        <v>musical</v>
      </c>
      <c r="R3760" s="4" t="str">
        <f t="shared" si="116"/>
        <v>theater</v>
      </c>
      <c r="S3760" s="14">
        <f>Table1[[#This Row],[Date Ended Conversion]]+Table1[[#This Row],[Date Ended Conversion]]</f>
        <v>83556.416666666672</v>
      </c>
      <c r="T3760" s="14">
        <f t="shared" si="117"/>
        <v>41778.208333333336</v>
      </c>
    </row>
    <row r="3761" spans="1:20" ht="36" hidden="1" x14ac:dyDescent="0.6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>(Table1[[#This Row],[pledged]]/Table1[[#This Row],[goal]])*100</f>
        <v>110.24425000000002</v>
      </c>
      <c r="P3761" s="9">
        <f>Table1[[#This Row],[pledged]]/Table1[[#This Row],[backers_count]]</f>
        <v>50.111022727272733</v>
      </c>
      <c r="Q3761" s="4" t="str">
        <f>MID(Table1[[#This Row],[Category and Sub-Category]],SEARCH("/", N3761) +1, 20)</f>
        <v>musical</v>
      </c>
      <c r="R3761" s="4" t="str">
        <f t="shared" si="116"/>
        <v>theater</v>
      </c>
      <c r="S3761" s="14">
        <f>Table1[[#This Row],[Date Ended Conversion]]+Table1[[#This Row],[Date Ended Conversion]]</f>
        <v>84484.216504629629</v>
      </c>
      <c r="T3761" s="14">
        <f t="shared" si="117"/>
        <v>42242.108252314814</v>
      </c>
    </row>
    <row r="3762" spans="1:20" ht="72" hidden="1" x14ac:dyDescent="0.6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>(Table1[[#This Row],[pledged]]/Table1[[#This Row],[goal]])*100</f>
        <v>101.0154</v>
      </c>
      <c r="P3762" s="9">
        <f>Table1[[#This Row],[pledged]]/Table1[[#This Row],[backers_count]]</f>
        <v>55.502967032967035</v>
      </c>
      <c r="Q3762" s="4" t="str">
        <f>MID(Table1[[#This Row],[Category and Sub-Category]],SEARCH("/", N3762) +1, 20)</f>
        <v>musical</v>
      </c>
      <c r="R3762" s="4" t="str">
        <f t="shared" si="116"/>
        <v>theater</v>
      </c>
      <c r="S3762" s="14">
        <f>Table1[[#This Row],[Date Ended Conversion]]+Table1[[#This Row],[Date Ended Conversion]]</f>
        <v>83529.05060185185</v>
      </c>
      <c r="T3762" s="14">
        <f t="shared" si="117"/>
        <v>41764.525300925925</v>
      </c>
    </row>
    <row r="3763" spans="1:20" ht="72" hidden="1" x14ac:dyDescent="0.6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>(Table1[[#This Row],[pledged]]/Table1[[#This Row],[goal]])*100</f>
        <v>100</v>
      </c>
      <c r="P3763" s="9">
        <f>Table1[[#This Row],[pledged]]/Table1[[#This Row],[backers_count]]</f>
        <v>166.66666666666666</v>
      </c>
      <c r="Q3763" s="4" t="str">
        <f>MID(Table1[[#This Row],[Category and Sub-Category]],SEARCH("/", N3763) +1, 20)</f>
        <v>musical</v>
      </c>
      <c r="R3763" s="4" t="str">
        <f t="shared" si="116"/>
        <v>theater</v>
      </c>
      <c r="S3763" s="14">
        <f>Table1[[#This Row],[Date Ended Conversion]]+Table1[[#This Row],[Date Ended Conversion]]</f>
        <v>84453.916666666657</v>
      </c>
      <c r="T3763" s="14">
        <f t="shared" si="117"/>
        <v>42226.958333333328</v>
      </c>
    </row>
    <row r="3764" spans="1:20" ht="72" hidden="1" x14ac:dyDescent="0.6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>(Table1[[#This Row],[pledged]]/Table1[[#This Row],[goal]])*100</f>
        <v>106.24</v>
      </c>
      <c r="P3764" s="9">
        <f>Table1[[#This Row],[pledged]]/Table1[[#This Row],[backers_count]]</f>
        <v>47.428571428571431</v>
      </c>
      <c r="Q3764" s="4" t="str">
        <f>MID(Table1[[#This Row],[Category and Sub-Category]],SEARCH("/", N3764) +1, 20)</f>
        <v>musical</v>
      </c>
      <c r="R3764" s="4" t="str">
        <f t="shared" si="116"/>
        <v>theater</v>
      </c>
      <c r="S3764" s="14">
        <f>Table1[[#This Row],[Date Ended Conversion]]+Table1[[#This Row],[Date Ended Conversion]]</f>
        <v>84437.627060185187</v>
      </c>
      <c r="T3764" s="14">
        <f t="shared" si="117"/>
        <v>42218.813530092593</v>
      </c>
    </row>
    <row r="3765" spans="1:20" ht="54" hidden="1" x14ac:dyDescent="0.6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>(Table1[[#This Row],[pledged]]/Table1[[#This Row],[goal]])*100</f>
        <v>100</v>
      </c>
      <c r="P3765" s="9">
        <f>Table1[[#This Row],[pledged]]/Table1[[#This Row],[backers_count]]</f>
        <v>64.935064935064929</v>
      </c>
      <c r="Q3765" s="4" t="str">
        <f>MID(Table1[[#This Row],[Category and Sub-Category]],SEARCH("/", N3765) +1, 20)</f>
        <v>musical</v>
      </c>
      <c r="R3765" s="4" t="str">
        <f t="shared" si="116"/>
        <v>theater</v>
      </c>
      <c r="S3765" s="14">
        <f>Table1[[#This Row],[Date Ended Conversion]]+Table1[[#This Row],[Date Ended Conversion]]</f>
        <v>84191.417268518519</v>
      </c>
      <c r="T3765" s="14">
        <f t="shared" si="117"/>
        <v>42095.708634259259</v>
      </c>
    </row>
    <row r="3766" spans="1:20" ht="54" hidden="1" x14ac:dyDescent="0.6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>(Table1[[#This Row],[pledged]]/Table1[[#This Row],[goal]])*100</f>
        <v>100</v>
      </c>
      <c r="P3766" s="9">
        <f>Table1[[#This Row],[pledged]]/Table1[[#This Row],[backers_count]]</f>
        <v>55.555555555555557</v>
      </c>
      <c r="Q3766" s="4" t="str">
        <f>MID(Table1[[#This Row],[Category and Sub-Category]],SEARCH("/", N3766) +1, 20)</f>
        <v>musical</v>
      </c>
      <c r="R3766" s="4" t="str">
        <f t="shared" si="116"/>
        <v>theater</v>
      </c>
      <c r="S3766" s="14">
        <f>Table1[[#This Row],[Date Ended Conversion]]+Table1[[#This Row],[Date Ended Conversion]]</f>
        <v>85038.049999999988</v>
      </c>
      <c r="T3766" s="14">
        <f t="shared" si="117"/>
        <v>42519.024999999994</v>
      </c>
    </row>
    <row r="3767" spans="1:20" ht="72" hidden="1" x14ac:dyDescent="0.6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>(Table1[[#This Row],[pledged]]/Table1[[#This Row],[goal]])*100</f>
        <v>113.45714285714286</v>
      </c>
      <c r="P3767" s="9">
        <f>Table1[[#This Row],[pledged]]/Table1[[#This Row],[backers_count]]</f>
        <v>74.224299065420567</v>
      </c>
      <c r="Q3767" s="4" t="str">
        <f>MID(Table1[[#This Row],[Category and Sub-Category]],SEARCH("/", N3767) +1, 20)</f>
        <v>musical</v>
      </c>
      <c r="R3767" s="4" t="str">
        <f t="shared" si="116"/>
        <v>theater</v>
      </c>
      <c r="S3767" s="14">
        <f>Table1[[#This Row],[Date Ended Conversion]]+Table1[[#This Row],[Date Ended Conversion]]</f>
        <v>83701.552824074082</v>
      </c>
      <c r="T3767" s="14">
        <f t="shared" si="117"/>
        <v>41850.776412037041</v>
      </c>
    </row>
    <row r="3768" spans="1:20" ht="54" hidden="1" x14ac:dyDescent="0.6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>(Table1[[#This Row],[pledged]]/Table1[[#This Row],[goal]])*100</f>
        <v>102.65010000000001</v>
      </c>
      <c r="P3768" s="9">
        <f>Table1[[#This Row],[pledged]]/Table1[[#This Row],[backers_count]]</f>
        <v>106.9271875</v>
      </c>
      <c r="Q3768" s="4" t="str">
        <f>MID(Table1[[#This Row],[Category and Sub-Category]],SEARCH("/", N3768) +1, 20)</f>
        <v>musical</v>
      </c>
      <c r="R3768" s="4" t="str">
        <f t="shared" si="116"/>
        <v>theater</v>
      </c>
      <c r="S3768" s="14">
        <f>Table1[[#This Row],[Date Ended Conversion]]+Table1[[#This Row],[Date Ended Conversion]]</f>
        <v>83646.334375000006</v>
      </c>
      <c r="T3768" s="14">
        <f t="shared" si="117"/>
        <v>41823.167187500003</v>
      </c>
    </row>
    <row r="3769" spans="1:20" ht="72" hidden="1" x14ac:dyDescent="0.6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>(Table1[[#This Row],[pledged]]/Table1[[#This Row],[goal]])*100</f>
        <v>116.75</v>
      </c>
      <c r="P3769" s="9">
        <f>Table1[[#This Row],[pledged]]/Table1[[#This Row],[backers_count]]</f>
        <v>41.696428571428569</v>
      </c>
      <c r="Q3769" s="4" t="str">
        <f>MID(Table1[[#This Row],[Category and Sub-Category]],SEARCH("/", N3769) +1, 20)</f>
        <v>musical</v>
      </c>
      <c r="R3769" s="4" t="str">
        <f t="shared" si="116"/>
        <v>theater</v>
      </c>
      <c r="S3769" s="14">
        <f>Table1[[#This Row],[Date Ended Conversion]]+Table1[[#This Row],[Date Ended Conversion]]</f>
        <v>84128.415277777778</v>
      </c>
      <c r="T3769" s="14">
        <f t="shared" si="117"/>
        <v>42064.207638888889</v>
      </c>
    </row>
    <row r="3770" spans="1:20" ht="72" hidden="1" x14ac:dyDescent="0.6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>(Table1[[#This Row],[pledged]]/Table1[[#This Row],[goal]])*100</f>
        <v>107.65274999999998</v>
      </c>
      <c r="P3770" s="9">
        <f>Table1[[#This Row],[pledged]]/Table1[[#This Row],[backers_count]]</f>
        <v>74.243275862068955</v>
      </c>
      <c r="Q3770" s="4" t="str">
        <f>MID(Table1[[#This Row],[Category and Sub-Category]],SEARCH("/", N3770) +1, 20)</f>
        <v>musical</v>
      </c>
      <c r="R3770" s="4" t="str">
        <f t="shared" si="116"/>
        <v>theater</v>
      </c>
      <c r="S3770" s="14">
        <f>Table1[[#This Row],[Date Ended Conversion]]+Table1[[#This Row],[Date Ended Conversion]]</f>
        <v>83605.455787037034</v>
      </c>
      <c r="T3770" s="14">
        <f t="shared" si="117"/>
        <v>41802.727893518517</v>
      </c>
    </row>
    <row r="3771" spans="1:20" ht="72" hidden="1" x14ac:dyDescent="0.6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>(Table1[[#This Row],[pledged]]/Table1[[#This Row],[goal]])*100</f>
        <v>100</v>
      </c>
      <c r="P3771" s="9">
        <f>Table1[[#This Row],[pledged]]/Table1[[#This Row],[backers_count]]</f>
        <v>73.333333333333329</v>
      </c>
      <c r="Q3771" s="4" t="str">
        <f>MID(Table1[[#This Row],[Category and Sub-Category]],SEARCH("/", N3771) +1, 20)</f>
        <v>musical</v>
      </c>
      <c r="R3771" s="4" t="str">
        <f t="shared" si="116"/>
        <v>theater</v>
      </c>
      <c r="S3771" s="14">
        <f>Table1[[#This Row],[Date Ended Conversion]]+Table1[[#This Row],[Date Ended Conversion]]</f>
        <v>84951.196273148147</v>
      </c>
      <c r="T3771" s="14">
        <f t="shared" si="117"/>
        <v>42475.598136574074</v>
      </c>
    </row>
    <row r="3772" spans="1:20" ht="72" hidden="1" x14ac:dyDescent="0.6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>(Table1[[#This Row],[pledged]]/Table1[[#This Row],[goal]])*100</f>
        <v>100</v>
      </c>
      <c r="P3772" s="9">
        <f>Table1[[#This Row],[pledged]]/Table1[[#This Row],[backers_count]]</f>
        <v>100</v>
      </c>
      <c r="Q3772" s="4" t="str">
        <f>MID(Table1[[#This Row],[Category and Sub-Category]],SEARCH("/", N3772) +1, 20)</f>
        <v>musical</v>
      </c>
      <c r="R3772" s="4" t="str">
        <f t="shared" si="116"/>
        <v>theater</v>
      </c>
      <c r="S3772" s="14">
        <f>Table1[[#This Row],[Date Ended Conversion]]+Table1[[#This Row],[Date Ended Conversion]]</f>
        <v>84337.861342592601</v>
      </c>
      <c r="T3772" s="14">
        <f t="shared" si="117"/>
        <v>42168.930671296301</v>
      </c>
    </row>
    <row r="3773" spans="1:20" ht="54" hidden="1" x14ac:dyDescent="0.6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>(Table1[[#This Row],[pledged]]/Table1[[#This Row],[goal]])*100</f>
        <v>146</v>
      </c>
      <c r="P3773" s="9">
        <f>Table1[[#This Row],[pledged]]/Table1[[#This Row],[backers_count]]</f>
        <v>38.421052631578945</v>
      </c>
      <c r="Q3773" s="4" t="str">
        <f>MID(Table1[[#This Row],[Category and Sub-Category]],SEARCH("/", N3773) +1, 20)</f>
        <v>musical</v>
      </c>
      <c r="R3773" s="4" t="str">
        <f t="shared" si="116"/>
        <v>theater</v>
      </c>
      <c r="S3773" s="14">
        <f>Table1[[#This Row],[Date Ended Conversion]]+Table1[[#This Row],[Date Ended Conversion]]</f>
        <v>85016</v>
      </c>
      <c r="T3773" s="14">
        <f t="shared" si="117"/>
        <v>42508</v>
      </c>
    </row>
    <row r="3774" spans="1:20" ht="54" hidden="1" x14ac:dyDescent="0.6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>(Table1[[#This Row],[pledged]]/Table1[[#This Row],[goal]])*100</f>
        <v>110.2</v>
      </c>
      <c r="P3774" s="9">
        <f>Table1[[#This Row],[pledged]]/Table1[[#This Row],[backers_count]]</f>
        <v>166.96969696969697</v>
      </c>
      <c r="Q3774" s="4" t="str">
        <f>MID(Table1[[#This Row],[Category and Sub-Category]],SEARCH("/", N3774) +1, 20)</f>
        <v>musical</v>
      </c>
      <c r="R3774" s="4" t="str">
        <f t="shared" si="116"/>
        <v>theater</v>
      </c>
      <c r="S3774" s="14">
        <f>Table1[[#This Row],[Date Ended Conversion]]+Table1[[#This Row],[Date Ended Conversion]]</f>
        <v>85406.5</v>
      </c>
      <c r="T3774" s="14">
        <f t="shared" si="117"/>
        <v>42703.25</v>
      </c>
    </row>
    <row r="3775" spans="1:20" ht="54" hidden="1" x14ac:dyDescent="0.6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>(Table1[[#This Row],[pledged]]/Table1[[#This Row],[goal]])*100</f>
        <v>108.2</v>
      </c>
      <c r="P3775" s="9">
        <f>Table1[[#This Row],[pledged]]/Table1[[#This Row],[backers_count]]</f>
        <v>94.912280701754383</v>
      </c>
      <c r="Q3775" s="4" t="str">
        <f>MID(Table1[[#This Row],[Category and Sub-Category]],SEARCH("/", N3775) +1, 20)</f>
        <v>musical</v>
      </c>
      <c r="R3775" s="4" t="str">
        <f t="shared" si="116"/>
        <v>theater</v>
      </c>
      <c r="S3775" s="14">
        <f>Table1[[#This Row],[Date Ended Conversion]]+Table1[[#This Row],[Date Ended Conversion]]</f>
        <v>85378.177777777775</v>
      </c>
      <c r="T3775" s="14">
        <f t="shared" si="117"/>
        <v>42689.088888888888</v>
      </c>
    </row>
    <row r="3776" spans="1:20" ht="72" hidden="1" x14ac:dyDescent="0.6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>(Table1[[#This Row],[pledged]]/Table1[[#This Row],[goal]])*100</f>
        <v>100</v>
      </c>
      <c r="P3776" s="9">
        <f>Table1[[#This Row],[pledged]]/Table1[[#This Row],[backers_count]]</f>
        <v>100</v>
      </c>
      <c r="Q3776" s="4" t="str">
        <f>MID(Table1[[#This Row],[Category and Sub-Category]],SEARCH("/", N3776) +1, 20)</f>
        <v>musical</v>
      </c>
      <c r="R3776" s="4" t="str">
        <f t="shared" si="116"/>
        <v>theater</v>
      </c>
      <c r="S3776" s="14">
        <f>Table1[[#This Row],[Date Ended Conversion]]+Table1[[#This Row],[Date Ended Conversion]]</f>
        <v>84207.584606481483</v>
      </c>
      <c r="T3776" s="14">
        <f t="shared" si="117"/>
        <v>42103.792303240742</v>
      </c>
    </row>
    <row r="3777" spans="1:20" ht="72" hidden="1" x14ac:dyDescent="0.6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>(Table1[[#This Row],[pledged]]/Table1[[#This Row],[goal]])*100</f>
        <v>100.25</v>
      </c>
      <c r="P3777" s="9">
        <f>Table1[[#This Row],[pledged]]/Table1[[#This Row],[backers_count]]</f>
        <v>143.21428571428572</v>
      </c>
      <c r="Q3777" s="4" t="str">
        <f>MID(Table1[[#This Row],[Category and Sub-Category]],SEARCH("/", N3777) +1, 20)</f>
        <v>musical</v>
      </c>
      <c r="R3777" s="4" t="str">
        <f t="shared" si="116"/>
        <v>theater</v>
      </c>
      <c r="S3777" s="14">
        <f>Table1[[#This Row],[Date Ended Conversion]]+Table1[[#This Row],[Date Ended Conversion]]</f>
        <v>84206.333333333343</v>
      </c>
      <c r="T3777" s="14">
        <f t="shared" si="117"/>
        <v>42103.166666666672</v>
      </c>
    </row>
    <row r="3778" spans="1:20" ht="72" hidden="1" x14ac:dyDescent="0.6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>(Table1[[#This Row],[pledged]]/Table1[[#This Row],[goal]])*100</f>
        <v>106.71250000000001</v>
      </c>
      <c r="P3778" s="9">
        <f>Table1[[#This Row],[pledged]]/Table1[[#This Row],[backers_count]]</f>
        <v>90.819148936170208</v>
      </c>
      <c r="Q3778" s="4" t="str">
        <f>MID(Table1[[#This Row],[Category and Sub-Category]],SEARCH("/", N3778) +1, 20)</f>
        <v>musical</v>
      </c>
      <c r="R3778" s="4" t="str">
        <f t="shared" ref="R3778:R3841" si="118">LEFT(N3778,FIND("/",N3778,1)-1)</f>
        <v>theater</v>
      </c>
      <c r="S3778" s="14">
        <f>Table1[[#This Row],[Date Ended Conversion]]+Table1[[#This Row],[Date Ended Conversion]]</f>
        <v>83704.083333333328</v>
      </c>
      <c r="T3778" s="14">
        <f t="shared" ref="T3778:T3841" si="119">(((I3778/60)/60)/24)+DATE(1970,1,1)</f>
        <v>41852.041666666664</v>
      </c>
    </row>
    <row r="3779" spans="1:20" ht="72" hidden="1" x14ac:dyDescent="0.6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>(Table1[[#This Row],[pledged]]/Table1[[#This Row],[goal]])*100</f>
        <v>143.19999999999999</v>
      </c>
      <c r="P3779" s="9">
        <f>Table1[[#This Row],[pledged]]/Table1[[#This Row],[backers_count]]</f>
        <v>48.542372881355931</v>
      </c>
      <c r="Q3779" s="4" t="str">
        <f>MID(Table1[[#This Row],[Category and Sub-Category]],SEARCH("/", N3779) +1, 20)</f>
        <v>musical</v>
      </c>
      <c r="R3779" s="4" t="str">
        <f t="shared" si="118"/>
        <v>theater</v>
      </c>
      <c r="S3779" s="14">
        <f>Table1[[#This Row],[Date Ended Conversion]]+Table1[[#This Row],[Date Ended Conversion]]</f>
        <v>83818.333333333328</v>
      </c>
      <c r="T3779" s="14">
        <f t="shared" si="119"/>
        <v>41909.166666666664</v>
      </c>
    </row>
    <row r="3780" spans="1:20" ht="36" hidden="1" x14ac:dyDescent="0.6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>(Table1[[#This Row],[pledged]]/Table1[[#This Row],[goal]])*100</f>
        <v>105.04166666666667</v>
      </c>
      <c r="P3780" s="9">
        <f>Table1[[#This Row],[pledged]]/Table1[[#This Row],[backers_count]]</f>
        <v>70.027777777777771</v>
      </c>
      <c r="Q3780" s="4" t="str">
        <f>MID(Table1[[#This Row],[Category and Sub-Category]],SEARCH("/", N3780) +1, 20)</f>
        <v>musical</v>
      </c>
      <c r="R3780" s="4" t="str">
        <f t="shared" si="118"/>
        <v>theater</v>
      </c>
      <c r="S3780" s="14">
        <f>Table1[[#This Row],[Date Ended Conversion]]+Table1[[#This Row],[Date Ended Conversion]]</f>
        <v>84099.638425925921</v>
      </c>
      <c r="T3780" s="14">
        <f t="shared" si="119"/>
        <v>42049.819212962961</v>
      </c>
    </row>
    <row r="3781" spans="1:20" ht="36" hidden="1" x14ac:dyDescent="0.6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>(Table1[[#This Row],[pledged]]/Table1[[#This Row],[goal]])*100</f>
        <v>103.98</v>
      </c>
      <c r="P3781" s="9">
        <f>Table1[[#This Row],[pledged]]/Table1[[#This Row],[backers_count]]</f>
        <v>135.62608695652173</v>
      </c>
      <c r="Q3781" s="4" t="str">
        <f>MID(Table1[[#This Row],[Category and Sub-Category]],SEARCH("/", N3781) +1, 20)</f>
        <v>musical</v>
      </c>
      <c r="R3781" s="4" t="str">
        <f t="shared" si="118"/>
        <v>theater</v>
      </c>
      <c r="S3781" s="14">
        <f>Table1[[#This Row],[Date Ended Conversion]]+Table1[[#This Row],[Date Ended Conversion]]</f>
        <v>84911.387500000012</v>
      </c>
      <c r="T3781" s="14">
        <f t="shared" si="119"/>
        <v>42455.693750000006</v>
      </c>
    </row>
    <row r="3782" spans="1:20" ht="72" hidden="1" x14ac:dyDescent="0.6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>(Table1[[#This Row],[pledged]]/Table1[[#This Row],[goal]])*100</f>
        <v>120</v>
      </c>
      <c r="P3782" s="9">
        <f>Table1[[#This Row],[pledged]]/Table1[[#This Row],[backers_count]]</f>
        <v>100</v>
      </c>
      <c r="Q3782" s="4" t="str">
        <f>MID(Table1[[#This Row],[Category and Sub-Category]],SEARCH("/", N3782) +1, 20)</f>
        <v>musical</v>
      </c>
      <c r="R3782" s="4" t="str">
        <f t="shared" si="118"/>
        <v>theater</v>
      </c>
      <c r="S3782" s="14">
        <f>Table1[[#This Row],[Date Ended Conversion]]+Table1[[#This Row],[Date Ended Conversion]]</f>
        <v>84397.674999999988</v>
      </c>
      <c r="T3782" s="14">
        <f t="shared" si="119"/>
        <v>42198.837499999994</v>
      </c>
    </row>
    <row r="3783" spans="1:20" ht="72" hidden="1" x14ac:dyDescent="0.6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>(Table1[[#This Row],[pledged]]/Table1[[#This Row],[goal]])*100</f>
        <v>109.66666666666667</v>
      </c>
      <c r="P3783" s="9">
        <f>Table1[[#This Row],[pledged]]/Table1[[#This Row],[backers_count]]</f>
        <v>94.90384615384616</v>
      </c>
      <c r="Q3783" s="4" t="str">
        <f>MID(Table1[[#This Row],[Category and Sub-Category]],SEARCH("/", N3783) +1, 20)</f>
        <v>musical</v>
      </c>
      <c r="R3783" s="4" t="str">
        <f t="shared" si="118"/>
        <v>theater</v>
      </c>
      <c r="S3783" s="14">
        <f>Table1[[#This Row],[Date Ended Conversion]]+Table1[[#This Row],[Date Ended Conversion]]</f>
        <v>83781.765856481477</v>
      </c>
      <c r="T3783" s="14">
        <f t="shared" si="119"/>
        <v>41890.882928240739</v>
      </c>
    </row>
    <row r="3784" spans="1:20" ht="72" hidden="1" x14ac:dyDescent="0.6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>(Table1[[#This Row],[pledged]]/Table1[[#This Row],[goal]])*100</f>
        <v>101.75</v>
      </c>
      <c r="P3784" s="9">
        <f>Table1[[#This Row],[pledged]]/Table1[[#This Row],[backers_count]]</f>
        <v>75.370370370370367</v>
      </c>
      <c r="Q3784" s="4" t="str">
        <f>MID(Table1[[#This Row],[Category and Sub-Category]],SEARCH("/", N3784) +1, 20)</f>
        <v>musical</v>
      </c>
      <c r="R3784" s="4" t="str">
        <f t="shared" si="118"/>
        <v>theater</v>
      </c>
      <c r="S3784" s="14">
        <f>Table1[[#This Row],[Date Ended Conversion]]+Table1[[#This Row],[Date Ended Conversion]]</f>
        <v>85151.916666666657</v>
      </c>
      <c r="T3784" s="14">
        <f t="shared" si="119"/>
        <v>42575.958333333328</v>
      </c>
    </row>
    <row r="3785" spans="1:20" ht="54" hidden="1" x14ac:dyDescent="0.6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>(Table1[[#This Row],[pledged]]/Table1[[#This Row],[goal]])*100</f>
        <v>128.91666666666666</v>
      </c>
      <c r="P3785" s="9">
        <f>Table1[[#This Row],[pledged]]/Table1[[#This Row],[backers_count]]</f>
        <v>64.458333333333329</v>
      </c>
      <c r="Q3785" s="4" t="str">
        <f>MID(Table1[[#This Row],[Category and Sub-Category]],SEARCH("/", N3785) +1, 20)</f>
        <v>musical</v>
      </c>
      <c r="R3785" s="4" t="str">
        <f t="shared" si="118"/>
        <v>theater</v>
      </c>
      <c r="S3785" s="14">
        <f>Table1[[#This Row],[Date Ended Conversion]]+Table1[[#This Row],[Date Ended Conversion]]</f>
        <v>84889.333333333343</v>
      </c>
      <c r="T3785" s="14">
        <f t="shared" si="119"/>
        <v>42444.666666666672</v>
      </c>
    </row>
    <row r="3786" spans="1:20" ht="72" hidden="1" x14ac:dyDescent="0.6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>(Table1[[#This Row],[pledged]]/Table1[[#This Row],[goal]])*100</f>
        <v>114.99999999999999</v>
      </c>
      <c r="P3786" s="9">
        <f>Table1[[#This Row],[pledged]]/Table1[[#This Row],[backers_count]]</f>
        <v>115</v>
      </c>
      <c r="Q3786" s="4" t="str">
        <f>MID(Table1[[#This Row],[Category and Sub-Category]],SEARCH("/", N3786) +1, 20)</f>
        <v>musical</v>
      </c>
      <c r="R3786" s="4" t="str">
        <f t="shared" si="118"/>
        <v>theater</v>
      </c>
      <c r="S3786" s="14">
        <f>Table1[[#This Row],[Date Ended Conversion]]+Table1[[#This Row],[Date Ended Conversion]]</f>
        <v>85123.961388888885</v>
      </c>
      <c r="T3786" s="14">
        <f t="shared" si="119"/>
        <v>42561.980694444443</v>
      </c>
    </row>
    <row r="3787" spans="1:20" ht="72" hidden="1" x14ac:dyDescent="0.6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>(Table1[[#This Row],[pledged]]/Table1[[#This Row],[goal]])*100</f>
        <v>150.75</v>
      </c>
      <c r="P3787" s="9">
        <f>Table1[[#This Row],[pledged]]/Table1[[#This Row],[backers_count]]</f>
        <v>100.5</v>
      </c>
      <c r="Q3787" s="4" t="str">
        <f>MID(Table1[[#This Row],[Category and Sub-Category]],SEARCH("/", N3787) +1, 20)</f>
        <v>musical</v>
      </c>
      <c r="R3787" s="4" t="str">
        <f t="shared" si="118"/>
        <v>theater</v>
      </c>
      <c r="S3787" s="14">
        <f>Table1[[#This Row],[Date Ended Conversion]]+Table1[[#This Row],[Date Ended Conversion]]</f>
        <v>85168.837499999994</v>
      </c>
      <c r="T3787" s="14">
        <f t="shared" si="119"/>
        <v>42584.418749999997</v>
      </c>
    </row>
    <row r="3788" spans="1:20" ht="72" hidden="1" x14ac:dyDescent="0.6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>(Table1[[#This Row],[pledged]]/Table1[[#This Row],[goal]])*100</f>
        <v>110.96666666666665</v>
      </c>
      <c r="P3788" s="9">
        <f>Table1[[#This Row],[pledged]]/Table1[[#This Row],[backers_count]]</f>
        <v>93.774647887323937</v>
      </c>
      <c r="Q3788" s="4" t="str">
        <f>MID(Table1[[#This Row],[Category and Sub-Category]],SEARCH("/", N3788) +1, 20)</f>
        <v>musical</v>
      </c>
      <c r="R3788" s="4" t="str">
        <f t="shared" si="118"/>
        <v>theater</v>
      </c>
      <c r="S3788" s="14">
        <f>Table1[[#This Row],[Date Ended Conversion]]+Table1[[#This Row],[Date Ended Conversion]]</f>
        <v>85034.075810185182</v>
      </c>
      <c r="T3788" s="14">
        <f t="shared" si="119"/>
        <v>42517.037905092591</v>
      </c>
    </row>
    <row r="3789" spans="1:20" ht="72" hidden="1" x14ac:dyDescent="0.6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>(Table1[[#This Row],[pledged]]/Table1[[#This Row],[goal]])*100</f>
        <v>100.28571428571429</v>
      </c>
      <c r="P3789" s="9">
        <f>Table1[[#This Row],[pledged]]/Table1[[#This Row],[backers_count]]</f>
        <v>35.1</v>
      </c>
      <c r="Q3789" s="4" t="str">
        <f>MID(Table1[[#This Row],[Category and Sub-Category]],SEARCH("/", N3789) +1, 20)</f>
        <v>musical</v>
      </c>
      <c r="R3789" s="4" t="str">
        <f t="shared" si="118"/>
        <v>theater</v>
      </c>
      <c r="S3789" s="14">
        <f>Table1[[#This Row],[Date Ended Conversion]]+Table1[[#This Row],[Date Ended Conversion]]</f>
        <v>84392.33194444445</v>
      </c>
      <c r="T3789" s="14">
        <f t="shared" si="119"/>
        <v>42196.165972222225</v>
      </c>
    </row>
    <row r="3790" spans="1:20" ht="90" hidden="1" x14ac:dyDescent="0.6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>(Table1[[#This Row],[pledged]]/Table1[[#This Row],[goal]])*100</f>
        <v>0.66666666666666674</v>
      </c>
      <c r="P3790" s="9">
        <f>Table1[[#This Row],[pledged]]/Table1[[#This Row],[backers_count]]</f>
        <v>500</v>
      </c>
      <c r="Q3790" s="4" t="str">
        <f>MID(Table1[[#This Row],[Category and Sub-Category]],SEARCH("/", N3790) +1, 20)</f>
        <v>musical</v>
      </c>
      <c r="R3790" s="4" t="str">
        <f t="shared" si="118"/>
        <v>theater</v>
      </c>
      <c r="S3790" s="14">
        <f>Table1[[#This Row],[Date Ended Conversion]]+Table1[[#This Row],[Date Ended Conversion]]</f>
        <v>84723.358333333337</v>
      </c>
      <c r="T3790" s="14">
        <f t="shared" si="119"/>
        <v>42361.679166666669</v>
      </c>
    </row>
    <row r="3791" spans="1:20" ht="72" hidden="1" x14ac:dyDescent="0.6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>(Table1[[#This Row],[pledged]]/Table1[[#This Row],[goal]])*100</f>
        <v>3.267605633802817</v>
      </c>
      <c r="P3791" s="9">
        <f>Table1[[#This Row],[pledged]]/Table1[[#This Row],[backers_count]]</f>
        <v>29</v>
      </c>
      <c r="Q3791" s="4" t="str">
        <f>MID(Table1[[#This Row],[Category and Sub-Category]],SEARCH("/", N3791) +1, 20)</f>
        <v>musical</v>
      </c>
      <c r="R3791" s="4" t="str">
        <f t="shared" si="118"/>
        <v>theater</v>
      </c>
      <c r="S3791" s="14">
        <f>Table1[[#This Row],[Date Ended Conversion]]+Table1[[#This Row],[Date Ended Conversion]]</f>
        <v>84341.597638888896</v>
      </c>
      <c r="T3791" s="14">
        <f t="shared" si="119"/>
        <v>42170.798819444448</v>
      </c>
    </row>
    <row r="3792" spans="1:20" ht="72" hidden="1" x14ac:dyDescent="0.6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>(Table1[[#This Row],[pledged]]/Table1[[#This Row],[goal]])*100</f>
        <v>0</v>
      </c>
      <c r="P3792" s="9" t="e">
        <f>Table1[[#This Row],[pledged]]/Table1[[#This Row],[backers_count]]</f>
        <v>#DIV/0!</v>
      </c>
      <c r="Q3792" s="4" t="str">
        <f>MID(Table1[[#This Row],[Category and Sub-Category]],SEARCH("/", N3792) +1, 20)</f>
        <v>musical</v>
      </c>
      <c r="R3792" s="4" t="str">
        <f t="shared" si="118"/>
        <v>theater</v>
      </c>
      <c r="S3792" s="14">
        <f>Table1[[#This Row],[Date Ended Conversion]]+Table1[[#This Row],[Date Ended Conversion]]</f>
        <v>85393.417199074072</v>
      </c>
      <c r="T3792" s="14">
        <f t="shared" si="119"/>
        <v>42696.708599537036</v>
      </c>
    </row>
    <row r="3793" spans="1:20" ht="54" hidden="1" x14ac:dyDescent="0.6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>(Table1[[#This Row],[pledged]]/Table1[[#This Row],[goal]])*100</f>
        <v>0</v>
      </c>
      <c r="P3793" s="9" t="e">
        <f>Table1[[#This Row],[pledged]]/Table1[[#This Row],[backers_count]]</f>
        <v>#DIV/0!</v>
      </c>
      <c r="Q3793" s="4" t="str">
        <f>MID(Table1[[#This Row],[Category and Sub-Category]],SEARCH("/", N3793) +1, 20)</f>
        <v>musical</v>
      </c>
      <c r="R3793" s="4" t="str">
        <f t="shared" si="118"/>
        <v>theater</v>
      </c>
      <c r="S3793" s="14">
        <f>Table1[[#This Row],[Date Ended Conversion]]+Table1[[#This Row],[Date Ended Conversion]]</f>
        <v>83653.384074074071</v>
      </c>
      <c r="T3793" s="14">
        <f t="shared" si="119"/>
        <v>41826.692037037035</v>
      </c>
    </row>
    <row r="3794" spans="1:20" ht="54" hidden="1" x14ac:dyDescent="0.6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>(Table1[[#This Row],[pledged]]/Table1[[#This Row],[goal]])*100</f>
        <v>0.27999999999999997</v>
      </c>
      <c r="P3794" s="9">
        <f>Table1[[#This Row],[pledged]]/Table1[[#This Row],[backers_count]]</f>
        <v>17.5</v>
      </c>
      <c r="Q3794" s="4" t="str">
        <f>MID(Table1[[#This Row],[Category and Sub-Category]],SEARCH("/", N3794) +1, 20)</f>
        <v>musical</v>
      </c>
      <c r="R3794" s="4" t="str">
        <f t="shared" si="118"/>
        <v>theater</v>
      </c>
      <c r="S3794" s="14">
        <f>Table1[[#This Row],[Date Ended Conversion]]+Table1[[#This Row],[Date Ended Conversion]]</f>
        <v>84400.894027777773</v>
      </c>
      <c r="T3794" s="14">
        <f t="shared" si="119"/>
        <v>42200.447013888886</v>
      </c>
    </row>
    <row r="3795" spans="1:20" ht="72" hidden="1" x14ac:dyDescent="0.6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>(Table1[[#This Row],[pledged]]/Table1[[#This Row],[goal]])*100</f>
        <v>59.657142857142851</v>
      </c>
      <c r="P3795" s="9">
        <f>Table1[[#This Row],[pledged]]/Table1[[#This Row],[backers_count]]</f>
        <v>174</v>
      </c>
      <c r="Q3795" s="4" t="str">
        <f>MID(Table1[[#This Row],[Category and Sub-Category]],SEARCH("/", N3795) +1, 20)</f>
        <v>musical</v>
      </c>
      <c r="R3795" s="4" t="str">
        <f t="shared" si="118"/>
        <v>theater</v>
      </c>
      <c r="S3795" s="14">
        <f>Table1[[#This Row],[Date Ended Conversion]]+Table1[[#This Row],[Date Ended Conversion]]</f>
        <v>83979.877986111111</v>
      </c>
      <c r="T3795" s="14">
        <f t="shared" si="119"/>
        <v>41989.938993055555</v>
      </c>
    </row>
    <row r="3796" spans="1:20" ht="72" hidden="1" x14ac:dyDescent="0.6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>(Table1[[#This Row],[pledged]]/Table1[[#This Row],[goal]])*100</f>
        <v>1</v>
      </c>
      <c r="P3796" s="9">
        <f>Table1[[#This Row],[pledged]]/Table1[[#This Row],[backers_count]]</f>
        <v>50</v>
      </c>
      <c r="Q3796" s="4" t="str">
        <f>MID(Table1[[#This Row],[Category and Sub-Category]],SEARCH("/", N3796) +1, 20)</f>
        <v>musical</v>
      </c>
      <c r="R3796" s="4" t="str">
        <f t="shared" si="118"/>
        <v>theater</v>
      </c>
      <c r="S3796" s="14">
        <f>Table1[[#This Row],[Date Ended Conversion]]+Table1[[#This Row],[Date Ended Conversion]]</f>
        <v>84325.16097222222</v>
      </c>
      <c r="T3796" s="14">
        <f t="shared" si="119"/>
        <v>42162.58048611111</v>
      </c>
    </row>
    <row r="3797" spans="1:20" ht="72" hidden="1" x14ac:dyDescent="0.6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>(Table1[[#This Row],[pledged]]/Table1[[#This Row],[goal]])*100</f>
        <v>1.6666666666666667</v>
      </c>
      <c r="P3797" s="9">
        <f>Table1[[#This Row],[pledged]]/Table1[[#This Row],[backers_count]]</f>
        <v>5</v>
      </c>
      <c r="Q3797" s="4" t="str">
        <f>MID(Table1[[#This Row],[Category and Sub-Category]],SEARCH("/", N3797) +1, 20)</f>
        <v>musical</v>
      </c>
      <c r="R3797" s="4" t="str">
        <f t="shared" si="118"/>
        <v>theater</v>
      </c>
      <c r="S3797" s="14">
        <f>Table1[[#This Row],[Date Ended Conversion]]+Table1[[#This Row],[Date Ended Conversion]]</f>
        <v>84489.875</v>
      </c>
      <c r="T3797" s="14">
        <f t="shared" si="119"/>
        <v>42244.9375</v>
      </c>
    </row>
    <row r="3798" spans="1:20" ht="72" hidden="1" x14ac:dyDescent="0.6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>(Table1[[#This Row],[pledged]]/Table1[[#This Row],[goal]])*100</f>
        <v>4.4444444444444444E-3</v>
      </c>
      <c r="P3798" s="9">
        <f>Table1[[#This Row],[pledged]]/Table1[[#This Row],[backers_count]]</f>
        <v>1</v>
      </c>
      <c r="Q3798" s="4" t="str">
        <f>MID(Table1[[#This Row],[Category and Sub-Category]],SEARCH("/", N3798) +1, 20)</f>
        <v>musical</v>
      </c>
      <c r="R3798" s="4" t="str">
        <f t="shared" si="118"/>
        <v>theater</v>
      </c>
      <c r="S3798" s="14">
        <f>Table1[[#This Row],[Date Ended Conversion]]+Table1[[#This Row],[Date Ended Conversion]]</f>
        <v>85498.059166666673</v>
      </c>
      <c r="T3798" s="14">
        <f t="shared" si="119"/>
        <v>42749.029583333337</v>
      </c>
    </row>
    <row r="3799" spans="1:20" ht="72" hidden="1" x14ac:dyDescent="0.6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>(Table1[[#This Row],[pledged]]/Table1[[#This Row],[goal]])*100</f>
        <v>89.666666666666657</v>
      </c>
      <c r="P3799" s="9">
        <f>Table1[[#This Row],[pledged]]/Table1[[#This Row],[backers_count]]</f>
        <v>145.40540540540542</v>
      </c>
      <c r="Q3799" s="4" t="str">
        <f>MID(Table1[[#This Row],[Category and Sub-Category]],SEARCH("/", N3799) +1, 20)</f>
        <v>musical</v>
      </c>
      <c r="R3799" s="4" t="str">
        <f t="shared" si="118"/>
        <v>theater</v>
      </c>
      <c r="S3799" s="14">
        <f>Table1[[#This Row],[Date Ended Conversion]]+Table1[[#This Row],[Date Ended Conversion]]</f>
        <v>84229.763078703705</v>
      </c>
      <c r="T3799" s="14">
        <f t="shared" si="119"/>
        <v>42114.881539351853</v>
      </c>
    </row>
    <row r="3800" spans="1:20" ht="72" hidden="1" x14ac:dyDescent="0.6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>(Table1[[#This Row],[pledged]]/Table1[[#This Row],[goal]])*100</f>
        <v>1.4642857142857144</v>
      </c>
      <c r="P3800" s="9">
        <f>Table1[[#This Row],[pledged]]/Table1[[#This Row],[backers_count]]</f>
        <v>205</v>
      </c>
      <c r="Q3800" s="4" t="str">
        <f>MID(Table1[[#This Row],[Category and Sub-Category]],SEARCH("/", N3800) +1, 20)</f>
        <v>musical</v>
      </c>
      <c r="R3800" s="4" t="str">
        <f t="shared" si="118"/>
        <v>theater</v>
      </c>
      <c r="S3800" s="14">
        <f>Table1[[#This Row],[Date Ended Conversion]]+Table1[[#This Row],[Date Ended Conversion]]</f>
        <v>83723.445555555561</v>
      </c>
      <c r="T3800" s="14">
        <f t="shared" si="119"/>
        <v>41861.722777777781</v>
      </c>
    </row>
    <row r="3801" spans="1:20" ht="54" hidden="1" x14ac:dyDescent="0.6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>(Table1[[#This Row],[pledged]]/Table1[[#This Row],[goal]])*100</f>
        <v>4.0199999999999996</v>
      </c>
      <c r="P3801" s="9">
        <f>Table1[[#This Row],[pledged]]/Table1[[#This Row],[backers_count]]</f>
        <v>100.5</v>
      </c>
      <c r="Q3801" s="4" t="str">
        <f>MID(Table1[[#This Row],[Category and Sub-Category]],SEARCH("/", N3801) +1, 20)</f>
        <v>musical</v>
      </c>
      <c r="R3801" s="4" t="str">
        <f t="shared" si="118"/>
        <v>theater</v>
      </c>
      <c r="S3801" s="14">
        <f>Table1[[#This Row],[Date Ended Conversion]]+Table1[[#This Row],[Date Ended Conversion]]</f>
        <v>84881.86210648148</v>
      </c>
      <c r="T3801" s="14">
        <f t="shared" si="119"/>
        <v>42440.93105324074</v>
      </c>
    </row>
    <row r="3802" spans="1:20" ht="72" hidden="1" x14ac:dyDescent="0.6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>(Table1[[#This Row],[pledged]]/Table1[[#This Row],[goal]])*100</f>
        <v>4.004545454545454</v>
      </c>
      <c r="P3802" s="9">
        <f>Table1[[#This Row],[pledged]]/Table1[[#This Row],[backers_count]]</f>
        <v>55.0625</v>
      </c>
      <c r="Q3802" s="4" t="str">
        <f>MID(Table1[[#This Row],[Category and Sub-Category]],SEARCH("/", N3802) +1, 20)</f>
        <v>musical</v>
      </c>
      <c r="R3802" s="4" t="str">
        <f t="shared" si="118"/>
        <v>theater</v>
      </c>
      <c r="S3802" s="14">
        <f>Table1[[#This Row],[Date Ended Conversion]]+Table1[[#This Row],[Date Ended Conversion]]</f>
        <v>84030.415277777778</v>
      </c>
      <c r="T3802" s="14">
        <f t="shared" si="119"/>
        <v>42015.207638888889</v>
      </c>
    </row>
    <row r="3803" spans="1:20" ht="72" hidden="1" x14ac:dyDescent="0.6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>(Table1[[#This Row],[pledged]]/Table1[[#This Row],[goal]])*100</f>
        <v>8.52</v>
      </c>
      <c r="P3803" s="9">
        <f>Table1[[#This Row],[pledged]]/Table1[[#This Row],[backers_count]]</f>
        <v>47.333333333333336</v>
      </c>
      <c r="Q3803" s="4" t="str">
        <f>MID(Table1[[#This Row],[Category and Sub-Category]],SEARCH("/", N3803) +1, 20)</f>
        <v>musical</v>
      </c>
      <c r="R3803" s="4" t="str">
        <f t="shared" si="118"/>
        <v>theater</v>
      </c>
      <c r="S3803" s="14">
        <f>Table1[[#This Row],[Date Ended Conversion]]+Table1[[#This Row],[Date Ended Conversion]]</f>
        <v>84013.352222222224</v>
      </c>
      <c r="T3803" s="14">
        <f t="shared" si="119"/>
        <v>42006.676111111112</v>
      </c>
    </row>
    <row r="3804" spans="1:20" ht="72" hidden="1" x14ac:dyDescent="0.6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>(Table1[[#This Row],[pledged]]/Table1[[#This Row],[goal]])*100</f>
        <v>0</v>
      </c>
      <c r="P3804" s="9" t="e">
        <f>Table1[[#This Row],[pledged]]/Table1[[#This Row],[backers_count]]</f>
        <v>#DIV/0!</v>
      </c>
      <c r="Q3804" s="4" t="str">
        <f>MID(Table1[[#This Row],[Category and Sub-Category]],SEARCH("/", N3804) +1, 20)</f>
        <v>musical</v>
      </c>
      <c r="R3804" s="4" t="str">
        <f t="shared" si="118"/>
        <v>theater</v>
      </c>
      <c r="S3804" s="14">
        <f>Table1[[#This Row],[Date Ended Conversion]]+Table1[[#This Row],[Date Ended Conversion]]</f>
        <v>84598.252453703695</v>
      </c>
      <c r="T3804" s="14">
        <f t="shared" si="119"/>
        <v>42299.126226851848</v>
      </c>
    </row>
    <row r="3805" spans="1:20" ht="36" hidden="1" x14ac:dyDescent="0.6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>(Table1[[#This Row],[pledged]]/Table1[[#This Row],[goal]])*100</f>
        <v>19.650000000000002</v>
      </c>
      <c r="P3805" s="9">
        <f>Table1[[#This Row],[pledged]]/Table1[[#This Row],[backers_count]]</f>
        <v>58.95</v>
      </c>
      <c r="Q3805" s="4" t="str">
        <f>MID(Table1[[#This Row],[Category and Sub-Category]],SEARCH("/", N3805) +1, 20)</f>
        <v>musical</v>
      </c>
      <c r="R3805" s="4" t="str">
        <f t="shared" si="118"/>
        <v>theater</v>
      </c>
      <c r="S3805" s="14">
        <f>Table1[[#This Row],[Date Ended Conversion]]+Table1[[#This Row],[Date Ended Conversion]]</f>
        <v>84867.943703703699</v>
      </c>
      <c r="T3805" s="14">
        <f t="shared" si="119"/>
        <v>42433.971851851849</v>
      </c>
    </row>
    <row r="3806" spans="1:20" ht="72" hidden="1" x14ac:dyDescent="0.6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>(Table1[[#This Row],[pledged]]/Table1[[#This Row],[goal]])*100</f>
        <v>0</v>
      </c>
      <c r="P3806" s="9" t="e">
        <f>Table1[[#This Row],[pledged]]/Table1[[#This Row],[backers_count]]</f>
        <v>#DIV/0!</v>
      </c>
      <c r="Q3806" s="4" t="str">
        <f>MID(Table1[[#This Row],[Category and Sub-Category]],SEARCH("/", N3806) +1, 20)</f>
        <v>musical</v>
      </c>
      <c r="R3806" s="4" t="str">
        <f t="shared" si="118"/>
        <v>theater</v>
      </c>
      <c r="S3806" s="14">
        <f>Table1[[#This Row],[Date Ended Conversion]]+Table1[[#This Row],[Date Ended Conversion]]</f>
        <v>85164.583333333343</v>
      </c>
      <c r="T3806" s="14">
        <f t="shared" si="119"/>
        <v>42582.291666666672</v>
      </c>
    </row>
    <row r="3807" spans="1:20" ht="54" hidden="1" x14ac:dyDescent="0.6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>(Table1[[#This Row],[pledged]]/Table1[[#This Row],[goal]])*100</f>
        <v>2E-3</v>
      </c>
      <c r="P3807" s="9">
        <f>Table1[[#This Row],[pledged]]/Table1[[#This Row],[backers_count]]</f>
        <v>1.5</v>
      </c>
      <c r="Q3807" s="4" t="str">
        <f>MID(Table1[[#This Row],[Category and Sub-Category]],SEARCH("/", N3807) +1, 20)</f>
        <v>musical</v>
      </c>
      <c r="R3807" s="4" t="str">
        <f t="shared" si="118"/>
        <v>theater</v>
      </c>
      <c r="S3807" s="14">
        <f>Table1[[#This Row],[Date Ended Conversion]]+Table1[[#This Row],[Date Ended Conversion]]</f>
        <v>83819.77407407407</v>
      </c>
      <c r="T3807" s="14">
        <f t="shared" si="119"/>
        <v>41909.887037037035</v>
      </c>
    </row>
    <row r="3808" spans="1:20" ht="72" hidden="1" x14ac:dyDescent="0.6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>(Table1[[#This Row],[pledged]]/Table1[[#This Row],[goal]])*100</f>
        <v>6.6666666666666666E-2</v>
      </c>
      <c r="P3808" s="9">
        <f>Table1[[#This Row],[pledged]]/Table1[[#This Row],[backers_count]]</f>
        <v>5</v>
      </c>
      <c r="Q3808" s="4" t="str">
        <f>MID(Table1[[#This Row],[Category and Sub-Category]],SEARCH("/", N3808) +1, 20)</f>
        <v>musical</v>
      </c>
      <c r="R3808" s="4" t="str">
        <f t="shared" si="118"/>
        <v>theater</v>
      </c>
      <c r="S3808" s="14">
        <f>Table1[[#This Row],[Date Ended Conversion]]+Table1[[#This Row],[Date Ended Conversion]]</f>
        <v>83638.518078703695</v>
      </c>
      <c r="T3808" s="14">
        <f t="shared" si="119"/>
        <v>41819.259039351848</v>
      </c>
    </row>
    <row r="3809" spans="1:20" ht="72" hidden="1" x14ac:dyDescent="0.6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>(Table1[[#This Row],[pledged]]/Table1[[#This Row],[goal]])*100</f>
        <v>30.333333333333336</v>
      </c>
      <c r="P3809" s="9">
        <f>Table1[[#This Row],[pledged]]/Table1[[#This Row],[backers_count]]</f>
        <v>50.555555555555557</v>
      </c>
      <c r="Q3809" s="4" t="str">
        <f>MID(Table1[[#This Row],[Category and Sub-Category]],SEARCH("/", N3809) +1, 20)</f>
        <v>musical</v>
      </c>
      <c r="R3809" s="4" t="str">
        <f t="shared" si="118"/>
        <v>theater</v>
      </c>
      <c r="S3809" s="14">
        <f>Table1[[#This Row],[Date Ended Conversion]]+Table1[[#This Row],[Date Ended Conversion]]</f>
        <v>84195.818032407406</v>
      </c>
      <c r="T3809" s="14">
        <f t="shared" si="119"/>
        <v>42097.909016203703</v>
      </c>
    </row>
    <row r="3810" spans="1:20" ht="72" hidden="1" x14ac:dyDescent="0.6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>(Table1[[#This Row],[pledged]]/Table1[[#This Row],[goal]])*100</f>
        <v>100</v>
      </c>
      <c r="P3810" s="9">
        <f>Table1[[#This Row],[pledged]]/Table1[[#This Row],[backers_count]]</f>
        <v>41.666666666666664</v>
      </c>
      <c r="Q3810" s="4" t="str">
        <f>MID(Table1[[#This Row],[Category and Sub-Category]],SEARCH("/", N3810) +1, 20)</f>
        <v>plays</v>
      </c>
      <c r="R3810" s="4" t="str">
        <f t="shared" si="118"/>
        <v>theater</v>
      </c>
      <c r="S3810" s="14">
        <f>Table1[[#This Row],[Date Ended Conversion]]+Table1[[#This Row],[Date Ended Conversion]]</f>
        <v>84238.824513888889</v>
      </c>
      <c r="T3810" s="14">
        <f t="shared" si="119"/>
        <v>42119.412256944444</v>
      </c>
    </row>
    <row r="3811" spans="1:20" ht="72" hidden="1" x14ac:dyDescent="0.6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>(Table1[[#This Row],[pledged]]/Table1[[#This Row],[goal]])*100</f>
        <v>101.25</v>
      </c>
      <c r="P3811" s="9">
        <f>Table1[[#This Row],[pledged]]/Table1[[#This Row],[backers_count]]</f>
        <v>53.289473684210527</v>
      </c>
      <c r="Q3811" s="4" t="str">
        <f>MID(Table1[[#This Row],[Category and Sub-Category]],SEARCH("/", N3811) +1, 20)</f>
        <v>plays</v>
      </c>
      <c r="R3811" s="4" t="str">
        <f t="shared" si="118"/>
        <v>theater</v>
      </c>
      <c r="S3811" s="14">
        <f>Table1[[#This Row],[Date Ended Conversion]]+Table1[[#This Row],[Date Ended Conversion]]</f>
        <v>83701.916666666672</v>
      </c>
      <c r="T3811" s="14">
        <f t="shared" si="119"/>
        <v>41850.958333333336</v>
      </c>
    </row>
    <row r="3812" spans="1:20" ht="72" hidden="1" x14ac:dyDescent="0.6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>(Table1[[#This Row],[pledged]]/Table1[[#This Row],[goal]])*100</f>
        <v>121.73333333333333</v>
      </c>
      <c r="P3812" s="9">
        <f>Table1[[#This Row],[pledged]]/Table1[[#This Row],[backers_count]]</f>
        <v>70.230769230769226</v>
      </c>
      <c r="Q3812" s="4" t="str">
        <f>MID(Table1[[#This Row],[Category and Sub-Category]],SEARCH("/", N3812) +1, 20)</f>
        <v>plays</v>
      </c>
      <c r="R3812" s="4" t="str">
        <f t="shared" si="118"/>
        <v>theater</v>
      </c>
      <c r="S3812" s="14">
        <f>Table1[[#This Row],[Date Ended Conversion]]+Table1[[#This Row],[Date Ended Conversion]]</f>
        <v>84169.614768518513</v>
      </c>
      <c r="T3812" s="14">
        <f t="shared" si="119"/>
        <v>42084.807384259257</v>
      </c>
    </row>
    <row r="3813" spans="1:20" ht="72" hidden="1" x14ac:dyDescent="0.6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>(Table1[[#This Row],[pledged]]/Table1[[#This Row],[goal]])*100</f>
        <v>330</v>
      </c>
      <c r="P3813" s="9">
        <f>Table1[[#This Row],[pledged]]/Table1[[#This Row],[backers_count]]</f>
        <v>43.421052631578945</v>
      </c>
      <c r="Q3813" s="4" t="str">
        <f>MID(Table1[[#This Row],[Category and Sub-Category]],SEARCH("/", N3813) +1, 20)</f>
        <v>plays</v>
      </c>
      <c r="R3813" s="4" t="str">
        <f t="shared" si="118"/>
        <v>theater</v>
      </c>
      <c r="S3813" s="14">
        <f>Table1[[#This Row],[Date Ended Conversion]]+Table1[[#This Row],[Date Ended Conversion]]</f>
        <v>85042.916666666657</v>
      </c>
      <c r="T3813" s="14">
        <f t="shared" si="119"/>
        <v>42521.458333333328</v>
      </c>
    </row>
    <row r="3814" spans="1:20" ht="72" hidden="1" x14ac:dyDescent="0.6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>(Table1[[#This Row],[pledged]]/Table1[[#This Row],[goal]])*100</f>
        <v>109.55</v>
      </c>
      <c r="P3814" s="9">
        <f>Table1[[#This Row],[pledged]]/Table1[[#This Row],[backers_count]]</f>
        <v>199.18181818181819</v>
      </c>
      <c r="Q3814" s="4" t="str">
        <f>MID(Table1[[#This Row],[Category and Sub-Category]],SEARCH("/", N3814) +1, 20)</f>
        <v>plays</v>
      </c>
      <c r="R3814" s="4" t="str">
        <f t="shared" si="118"/>
        <v>theater</v>
      </c>
      <c r="S3814" s="14">
        <f>Table1[[#This Row],[Date Ended Conversion]]+Table1[[#This Row],[Date Ended Conversion]]</f>
        <v>84312.33194444445</v>
      </c>
      <c r="T3814" s="14">
        <f t="shared" si="119"/>
        <v>42156.165972222225</v>
      </c>
    </row>
    <row r="3815" spans="1:20" ht="72" hidden="1" x14ac:dyDescent="0.6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>(Table1[[#This Row],[pledged]]/Table1[[#This Row],[goal]])*100</f>
        <v>100.95190476190474</v>
      </c>
      <c r="P3815" s="9">
        <f>Table1[[#This Row],[pledged]]/Table1[[#This Row],[backers_count]]</f>
        <v>78.518148148148143</v>
      </c>
      <c r="Q3815" s="4" t="str">
        <f>MID(Table1[[#This Row],[Category and Sub-Category]],SEARCH("/", N3815) +1, 20)</f>
        <v>plays</v>
      </c>
      <c r="R3815" s="4" t="str">
        <f t="shared" si="118"/>
        <v>theater</v>
      </c>
      <c r="S3815" s="14">
        <f>Table1[[#This Row],[Date Ended Conversion]]+Table1[[#This Row],[Date Ended Conversion]]</f>
        <v>85071.809722222213</v>
      </c>
      <c r="T3815" s="14">
        <f t="shared" si="119"/>
        <v>42535.904861111107</v>
      </c>
    </row>
    <row r="3816" spans="1:20" ht="72" hidden="1" x14ac:dyDescent="0.6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>(Table1[[#This Row],[pledged]]/Table1[[#This Row],[goal]])*100</f>
        <v>140.13333333333333</v>
      </c>
      <c r="P3816" s="9">
        <f>Table1[[#This Row],[pledged]]/Table1[[#This Row],[backers_count]]</f>
        <v>61.823529411764703</v>
      </c>
      <c r="Q3816" s="4" t="str">
        <f>MID(Table1[[#This Row],[Category and Sub-Category]],SEARCH("/", N3816) +1, 20)</f>
        <v>plays</v>
      </c>
      <c r="R3816" s="4" t="str">
        <f t="shared" si="118"/>
        <v>theater</v>
      </c>
      <c r="S3816" s="14">
        <f>Table1[[#This Row],[Date Ended Conversion]]+Table1[[#This Row],[Date Ended Conversion]]</f>
        <v>84190.33194444445</v>
      </c>
      <c r="T3816" s="14">
        <f t="shared" si="119"/>
        <v>42095.165972222225</v>
      </c>
    </row>
    <row r="3817" spans="1:20" ht="54" hidden="1" x14ac:dyDescent="0.6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>(Table1[[#This Row],[pledged]]/Table1[[#This Row],[goal]])*100</f>
        <v>100.001</v>
      </c>
      <c r="P3817" s="9">
        <f>Table1[[#This Row],[pledged]]/Table1[[#This Row],[backers_count]]</f>
        <v>50.000500000000002</v>
      </c>
      <c r="Q3817" s="4" t="str">
        <f>MID(Table1[[#This Row],[Category and Sub-Category]],SEARCH("/", N3817) +1, 20)</f>
        <v>plays</v>
      </c>
      <c r="R3817" s="4" t="str">
        <f t="shared" si="118"/>
        <v>theater</v>
      </c>
      <c r="S3817" s="14">
        <f>Table1[[#This Row],[Date Ended Conversion]]+Table1[[#This Row],[Date Ended Conversion]]</f>
        <v>84473.916666666657</v>
      </c>
      <c r="T3817" s="14">
        <f t="shared" si="119"/>
        <v>42236.958333333328</v>
      </c>
    </row>
    <row r="3818" spans="1:20" ht="72" hidden="1" x14ac:dyDescent="0.6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>(Table1[[#This Row],[pledged]]/Table1[[#This Row],[goal]])*100</f>
        <v>119.238</v>
      </c>
      <c r="P3818" s="9">
        <f>Table1[[#This Row],[pledged]]/Table1[[#This Row],[backers_count]]</f>
        <v>48.339729729729726</v>
      </c>
      <c r="Q3818" s="4" t="str">
        <f>MID(Table1[[#This Row],[Category and Sub-Category]],SEARCH("/", N3818) +1, 20)</f>
        <v>plays</v>
      </c>
      <c r="R3818" s="4" t="str">
        <f t="shared" si="118"/>
        <v>theater</v>
      </c>
      <c r="S3818" s="14">
        <f>Table1[[#This Row],[Date Ended Conversion]]+Table1[[#This Row],[Date Ended Conversion]]</f>
        <v>83675.380162037036</v>
      </c>
      <c r="T3818" s="14">
        <f t="shared" si="119"/>
        <v>41837.690081018518</v>
      </c>
    </row>
    <row r="3819" spans="1:20" ht="72" hidden="1" x14ac:dyDescent="0.6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>(Table1[[#This Row],[pledged]]/Table1[[#This Row],[goal]])*100</f>
        <v>107.25</v>
      </c>
      <c r="P3819" s="9">
        <f>Table1[[#This Row],[pledged]]/Table1[[#This Row],[backers_count]]</f>
        <v>107.25</v>
      </c>
      <c r="Q3819" s="4" t="str">
        <f>MID(Table1[[#This Row],[Category and Sub-Category]],SEARCH("/", N3819) +1, 20)</f>
        <v>plays</v>
      </c>
      <c r="R3819" s="4" t="str">
        <f t="shared" si="118"/>
        <v>theater</v>
      </c>
      <c r="S3819" s="14">
        <f>Table1[[#This Row],[Date Ended Conversion]]+Table1[[#This Row],[Date Ended Conversion]]</f>
        <v>84602.33194444445</v>
      </c>
      <c r="T3819" s="14">
        <f t="shared" si="119"/>
        <v>42301.165972222225</v>
      </c>
    </row>
    <row r="3820" spans="1:20" ht="72" hidden="1" x14ac:dyDescent="0.6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>(Table1[[#This Row],[pledged]]/Table1[[#This Row],[goal]])*100</f>
        <v>227.99999999999997</v>
      </c>
      <c r="P3820" s="9">
        <f>Table1[[#This Row],[pledged]]/Table1[[#This Row],[backers_count]]</f>
        <v>57</v>
      </c>
      <c r="Q3820" s="4" t="str">
        <f>MID(Table1[[#This Row],[Category and Sub-Category]],SEARCH("/", N3820) +1, 20)</f>
        <v>plays</v>
      </c>
      <c r="R3820" s="4" t="str">
        <f t="shared" si="118"/>
        <v>theater</v>
      </c>
      <c r="S3820" s="14">
        <f>Table1[[#This Row],[Date Ended Conversion]]+Table1[[#This Row],[Date Ended Conversion]]</f>
        <v>84151.601435185177</v>
      </c>
      <c r="T3820" s="14">
        <f t="shared" si="119"/>
        <v>42075.800717592589</v>
      </c>
    </row>
    <row r="3821" spans="1:20" ht="54" hidden="1" x14ac:dyDescent="0.6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>(Table1[[#This Row],[pledged]]/Table1[[#This Row],[goal]])*100</f>
        <v>106.4</v>
      </c>
      <c r="P3821" s="9">
        <f>Table1[[#This Row],[pledged]]/Table1[[#This Row],[backers_count]]</f>
        <v>40.92307692307692</v>
      </c>
      <c r="Q3821" s="4" t="str">
        <f>MID(Table1[[#This Row],[Category and Sub-Category]],SEARCH("/", N3821) +1, 20)</f>
        <v>plays</v>
      </c>
      <c r="R3821" s="4" t="str">
        <f t="shared" si="118"/>
        <v>theater</v>
      </c>
      <c r="S3821" s="14">
        <f>Table1[[#This Row],[Date Ended Conversion]]+Table1[[#This Row],[Date Ended Conversion]]</f>
        <v>84405.752777777787</v>
      </c>
      <c r="T3821" s="14">
        <f t="shared" si="119"/>
        <v>42202.876388888893</v>
      </c>
    </row>
    <row r="3822" spans="1:20" ht="72" hidden="1" x14ac:dyDescent="0.6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>(Table1[[#This Row],[pledged]]/Table1[[#This Row],[goal]])*100</f>
        <v>143.33333333333334</v>
      </c>
      <c r="P3822" s="9">
        <f>Table1[[#This Row],[pledged]]/Table1[[#This Row],[backers_count]]</f>
        <v>21.5</v>
      </c>
      <c r="Q3822" s="4" t="str">
        <f>MID(Table1[[#This Row],[Category and Sub-Category]],SEARCH("/", N3822) +1, 20)</f>
        <v>plays</v>
      </c>
      <c r="R3822" s="4" t="str">
        <f t="shared" si="118"/>
        <v>theater</v>
      </c>
      <c r="S3822" s="14">
        <f>Table1[[#This Row],[Date Ended Conversion]]+Table1[[#This Row],[Date Ended Conversion]]</f>
        <v>84381.303634259268</v>
      </c>
      <c r="T3822" s="14">
        <f t="shared" si="119"/>
        <v>42190.651817129634</v>
      </c>
    </row>
    <row r="3823" spans="1:20" ht="72" hidden="1" x14ac:dyDescent="0.6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>(Table1[[#This Row],[pledged]]/Table1[[#This Row],[goal]])*100</f>
        <v>104.54285714285714</v>
      </c>
      <c r="P3823" s="9">
        <f>Table1[[#This Row],[pledged]]/Table1[[#This Row],[backers_count]]</f>
        <v>79.543478260869563</v>
      </c>
      <c r="Q3823" s="4" t="str">
        <f>MID(Table1[[#This Row],[Category and Sub-Category]],SEARCH("/", N3823) +1, 20)</f>
        <v>plays</v>
      </c>
      <c r="R3823" s="4" t="str">
        <f t="shared" si="118"/>
        <v>theater</v>
      </c>
      <c r="S3823" s="14">
        <f>Table1[[#This Row],[Date Ended Conversion]]+Table1[[#This Row],[Date Ended Conversion]]</f>
        <v>84746.361273148155</v>
      </c>
      <c r="T3823" s="14">
        <f t="shared" si="119"/>
        <v>42373.180636574078</v>
      </c>
    </row>
    <row r="3824" spans="1:20" ht="90" hidden="1" x14ac:dyDescent="0.6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>(Table1[[#This Row],[pledged]]/Table1[[#This Row],[goal]])*100</f>
        <v>110.02000000000001</v>
      </c>
      <c r="P3824" s="9">
        <f>Table1[[#This Row],[pledged]]/Table1[[#This Row],[backers_count]]</f>
        <v>72.381578947368425</v>
      </c>
      <c r="Q3824" s="4" t="str">
        <f>MID(Table1[[#This Row],[Category and Sub-Category]],SEARCH("/", N3824) +1, 20)</f>
        <v>plays</v>
      </c>
      <c r="R3824" s="4" t="str">
        <f t="shared" si="118"/>
        <v>theater</v>
      </c>
      <c r="S3824" s="14">
        <f>Table1[[#This Row],[Date Ended Conversion]]+Table1[[#This Row],[Date Ended Conversion]]</f>
        <v>84777.915277777778</v>
      </c>
      <c r="T3824" s="14">
        <f t="shared" si="119"/>
        <v>42388.957638888889</v>
      </c>
    </row>
    <row r="3825" spans="1:20" ht="72" hidden="1" x14ac:dyDescent="0.6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>(Table1[[#This Row],[pledged]]/Table1[[#This Row],[goal]])*100</f>
        <v>106</v>
      </c>
      <c r="P3825" s="9">
        <f>Table1[[#This Row],[pledged]]/Table1[[#This Row],[backers_count]]</f>
        <v>64.634146341463421</v>
      </c>
      <c r="Q3825" s="4" t="str">
        <f>MID(Table1[[#This Row],[Category and Sub-Category]],SEARCH("/", N3825) +1, 20)</f>
        <v>plays</v>
      </c>
      <c r="R3825" s="4" t="str">
        <f t="shared" si="118"/>
        <v>theater</v>
      </c>
      <c r="S3825" s="14">
        <f>Table1[[#This Row],[Date Ended Conversion]]+Table1[[#This Row],[Date Ended Conversion]]</f>
        <v>84410.33194444445</v>
      </c>
      <c r="T3825" s="14">
        <f t="shared" si="119"/>
        <v>42205.165972222225</v>
      </c>
    </row>
    <row r="3826" spans="1:20" ht="72" hidden="1" x14ac:dyDescent="0.6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>(Table1[[#This Row],[pledged]]/Table1[[#This Row],[goal]])*100</f>
        <v>108</v>
      </c>
      <c r="P3826" s="9">
        <f>Table1[[#This Row],[pledged]]/Table1[[#This Row],[backers_count]]</f>
        <v>38.571428571428569</v>
      </c>
      <c r="Q3826" s="4" t="str">
        <f>MID(Table1[[#This Row],[Category and Sub-Category]],SEARCH("/", N3826) +1, 20)</f>
        <v>plays</v>
      </c>
      <c r="R3826" s="4" t="str">
        <f t="shared" si="118"/>
        <v>theater</v>
      </c>
      <c r="S3826" s="14">
        <f>Table1[[#This Row],[Date Ended Conversion]]+Table1[[#This Row],[Date Ended Conversion]]</f>
        <v>85167.140277777769</v>
      </c>
      <c r="T3826" s="14">
        <f t="shared" si="119"/>
        <v>42583.570138888885</v>
      </c>
    </row>
    <row r="3827" spans="1:20" ht="72" hidden="1" x14ac:dyDescent="0.6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>(Table1[[#This Row],[pledged]]/Table1[[#This Row],[goal]])*100</f>
        <v>105.42</v>
      </c>
      <c r="P3827" s="9">
        <f>Table1[[#This Row],[pledged]]/Table1[[#This Row],[backers_count]]</f>
        <v>107.57142857142857</v>
      </c>
      <c r="Q3827" s="4" t="str">
        <f>MID(Table1[[#This Row],[Category and Sub-Category]],SEARCH("/", N3827) +1, 20)</f>
        <v>plays</v>
      </c>
      <c r="R3827" s="4" t="str">
        <f t="shared" si="118"/>
        <v>theater</v>
      </c>
      <c r="S3827" s="14">
        <f>Table1[[#This Row],[Date Ended Conversion]]+Table1[[#This Row],[Date Ended Conversion]]</f>
        <v>84344.139212962968</v>
      </c>
      <c r="T3827" s="14">
        <f t="shared" si="119"/>
        <v>42172.069606481484</v>
      </c>
    </row>
    <row r="3828" spans="1:20" ht="54" hidden="1" x14ac:dyDescent="0.6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>(Table1[[#This Row],[pledged]]/Table1[[#This Row],[goal]])*100</f>
        <v>119.16666666666667</v>
      </c>
      <c r="P3828" s="9">
        <f>Table1[[#This Row],[pledged]]/Table1[[#This Row],[backers_count]]</f>
        <v>27.5</v>
      </c>
      <c r="Q3828" s="4" t="str">
        <f>MID(Table1[[#This Row],[Category and Sub-Category]],SEARCH("/", N3828) +1, 20)</f>
        <v>plays</v>
      </c>
      <c r="R3828" s="4" t="str">
        <f t="shared" si="118"/>
        <v>theater</v>
      </c>
      <c r="S3828" s="14">
        <f>Table1[[#This Row],[Date Ended Conversion]]+Table1[[#This Row],[Date Ended Conversion]]</f>
        <v>84262.847083333327</v>
      </c>
      <c r="T3828" s="14">
        <f t="shared" si="119"/>
        <v>42131.423541666663</v>
      </c>
    </row>
    <row r="3829" spans="1:20" ht="90" hidden="1" x14ac:dyDescent="0.6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>(Table1[[#This Row],[pledged]]/Table1[[#This Row],[goal]])*100</f>
        <v>152.66666666666666</v>
      </c>
      <c r="P3829" s="9">
        <f>Table1[[#This Row],[pledged]]/Table1[[#This Row],[backers_count]]</f>
        <v>70.461538461538467</v>
      </c>
      <c r="Q3829" s="4" t="str">
        <f>MID(Table1[[#This Row],[Category and Sub-Category]],SEARCH("/", N3829) +1, 20)</f>
        <v>plays</v>
      </c>
      <c r="R3829" s="4" t="str">
        <f t="shared" si="118"/>
        <v>theater</v>
      </c>
      <c r="S3829" s="14">
        <f>Table1[[#This Row],[Date Ended Conversion]]+Table1[[#This Row],[Date Ended Conversion]]</f>
        <v>84180</v>
      </c>
      <c r="T3829" s="14">
        <f t="shared" si="119"/>
        <v>42090</v>
      </c>
    </row>
    <row r="3830" spans="1:20" ht="72" hidden="1" x14ac:dyDescent="0.6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>(Table1[[#This Row],[pledged]]/Table1[[#This Row],[goal]])*100</f>
        <v>100</v>
      </c>
      <c r="P3830" s="9">
        <f>Table1[[#This Row],[pledged]]/Table1[[#This Row],[backers_count]]</f>
        <v>178.57142857142858</v>
      </c>
      <c r="Q3830" s="4" t="str">
        <f>MID(Table1[[#This Row],[Category and Sub-Category]],SEARCH("/", N3830) +1, 20)</f>
        <v>plays</v>
      </c>
      <c r="R3830" s="4" t="str">
        <f t="shared" si="118"/>
        <v>theater</v>
      </c>
      <c r="S3830" s="14">
        <f>Table1[[#This Row],[Date Ended Conversion]]+Table1[[#This Row],[Date Ended Conversion]]</f>
        <v>84009.138587962967</v>
      </c>
      <c r="T3830" s="14">
        <f t="shared" si="119"/>
        <v>42004.569293981483</v>
      </c>
    </row>
    <row r="3831" spans="1:20" ht="72" hidden="1" x14ac:dyDescent="0.6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>(Table1[[#This Row],[pledged]]/Table1[[#This Row],[goal]])*100</f>
        <v>100.2</v>
      </c>
      <c r="P3831" s="9">
        <f>Table1[[#This Row],[pledged]]/Table1[[#This Row],[backers_count]]</f>
        <v>62.625</v>
      </c>
      <c r="Q3831" s="4" t="str">
        <f>MID(Table1[[#This Row],[Category and Sub-Category]],SEARCH("/", N3831) +1, 20)</f>
        <v>plays</v>
      </c>
      <c r="R3831" s="4" t="str">
        <f t="shared" si="118"/>
        <v>theater</v>
      </c>
      <c r="S3831" s="14">
        <f>Table1[[#This Row],[Date Ended Conversion]]+Table1[[#This Row],[Date Ended Conversion]]</f>
        <v>85227.730810185196</v>
      </c>
      <c r="T3831" s="14">
        <f t="shared" si="119"/>
        <v>42613.865405092598</v>
      </c>
    </row>
    <row r="3832" spans="1:20" ht="72" hidden="1" x14ac:dyDescent="0.6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>(Table1[[#This Row],[pledged]]/Table1[[#This Row],[goal]])*100</f>
        <v>225</v>
      </c>
      <c r="P3832" s="9">
        <f>Table1[[#This Row],[pledged]]/Table1[[#This Row],[backers_count]]</f>
        <v>75</v>
      </c>
      <c r="Q3832" s="4" t="str">
        <f>MID(Table1[[#This Row],[Category and Sub-Category]],SEARCH("/", N3832) +1, 20)</f>
        <v>plays</v>
      </c>
      <c r="R3832" s="4" t="str">
        <f t="shared" si="118"/>
        <v>theater</v>
      </c>
      <c r="S3832" s="14">
        <f>Table1[[#This Row],[Date Ended Conversion]]+Table1[[#This Row],[Date Ended Conversion]]</f>
        <v>85035.481736111105</v>
      </c>
      <c r="T3832" s="14">
        <f t="shared" si="119"/>
        <v>42517.740868055553</v>
      </c>
    </row>
    <row r="3833" spans="1:20" ht="72" hidden="1" x14ac:dyDescent="0.6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>(Table1[[#This Row],[pledged]]/Table1[[#This Row],[goal]])*100</f>
        <v>106.02199999999999</v>
      </c>
      <c r="P3833" s="9">
        <f>Table1[[#This Row],[pledged]]/Table1[[#This Row],[backers_count]]</f>
        <v>58.901111111111113</v>
      </c>
      <c r="Q3833" s="4" t="str">
        <f>MID(Table1[[#This Row],[Category and Sub-Category]],SEARCH("/", N3833) +1, 20)</f>
        <v>plays</v>
      </c>
      <c r="R3833" s="4" t="str">
        <f t="shared" si="118"/>
        <v>theater</v>
      </c>
      <c r="S3833" s="14">
        <f>Table1[[#This Row],[Date Ended Conversion]]+Table1[[#This Row],[Date Ended Conversion]]</f>
        <v>83897.781134259261</v>
      </c>
      <c r="T3833" s="14">
        <f t="shared" si="119"/>
        <v>41948.890567129631</v>
      </c>
    </row>
    <row r="3834" spans="1:20" ht="72" hidden="1" x14ac:dyDescent="0.6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>(Table1[[#This Row],[pledged]]/Table1[[#This Row],[goal]])*100</f>
        <v>104.66666666666666</v>
      </c>
      <c r="P3834" s="9">
        <f>Table1[[#This Row],[pledged]]/Table1[[#This Row],[backers_count]]</f>
        <v>139.55555555555554</v>
      </c>
      <c r="Q3834" s="4" t="str">
        <f>MID(Table1[[#This Row],[Category and Sub-Category]],SEARCH("/", N3834) +1, 20)</f>
        <v>plays</v>
      </c>
      <c r="R3834" s="4" t="str">
        <f t="shared" si="118"/>
        <v>theater</v>
      </c>
      <c r="S3834" s="14">
        <f>Table1[[#This Row],[Date Ended Conversion]]+Table1[[#This Row],[Date Ended Conversion]]</f>
        <v>84840.229976851842</v>
      </c>
      <c r="T3834" s="14">
        <f t="shared" si="119"/>
        <v>42420.114988425921</v>
      </c>
    </row>
    <row r="3835" spans="1:20" ht="72" hidden="1" x14ac:dyDescent="0.6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>(Table1[[#This Row],[pledged]]/Table1[[#This Row],[goal]])*100</f>
        <v>116.66666666666667</v>
      </c>
      <c r="P3835" s="9">
        <f>Table1[[#This Row],[pledged]]/Table1[[#This Row],[backers_count]]</f>
        <v>70</v>
      </c>
      <c r="Q3835" s="4" t="str">
        <f>MID(Table1[[#This Row],[Category and Sub-Category]],SEARCH("/", N3835) +1, 20)</f>
        <v>plays</v>
      </c>
      <c r="R3835" s="4" t="str">
        <f t="shared" si="118"/>
        <v>theater</v>
      </c>
      <c r="S3835" s="14">
        <f>Table1[[#This Row],[Date Ended Conversion]]+Table1[[#This Row],[Date Ended Conversion]]</f>
        <v>83949.595833333326</v>
      </c>
      <c r="T3835" s="14">
        <f t="shared" si="119"/>
        <v>41974.797916666663</v>
      </c>
    </row>
    <row r="3836" spans="1:20" ht="72" hidden="1" x14ac:dyDescent="0.6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>(Table1[[#This Row],[pledged]]/Table1[[#This Row],[goal]])*100</f>
        <v>109.03333333333333</v>
      </c>
      <c r="P3836" s="9">
        <f>Table1[[#This Row],[pledged]]/Table1[[#This Row],[backers_count]]</f>
        <v>57.385964912280699</v>
      </c>
      <c r="Q3836" s="4" t="str">
        <f>MID(Table1[[#This Row],[Category and Sub-Category]],SEARCH("/", N3836) +1, 20)</f>
        <v>plays</v>
      </c>
      <c r="R3836" s="4" t="str">
        <f t="shared" si="118"/>
        <v>theater</v>
      </c>
      <c r="S3836" s="14">
        <f>Table1[[#This Row],[Date Ended Conversion]]+Table1[[#This Row],[Date Ended Conversion]]</f>
        <v>84346.890439814815</v>
      </c>
      <c r="T3836" s="14">
        <f t="shared" si="119"/>
        <v>42173.445219907408</v>
      </c>
    </row>
    <row r="3837" spans="1:20" ht="72" hidden="1" x14ac:dyDescent="0.6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>(Table1[[#This Row],[pledged]]/Table1[[#This Row],[goal]])*100</f>
        <v>160</v>
      </c>
      <c r="P3837" s="9">
        <f>Table1[[#This Row],[pledged]]/Table1[[#This Row],[backers_count]]</f>
        <v>40</v>
      </c>
      <c r="Q3837" s="4" t="str">
        <f>MID(Table1[[#This Row],[Category and Sub-Category]],SEARCH("/", N3837) +1, 20)</f>
        <v>plays</v>
      </c>
      <c r="R3837" s="4" t="str">
        <f t="shared" si="118"/>
        <v>theater</v>
      </c>
      <c r="S3837" s="14">
        <f>Table1[[#This Row],[Date Ended Conversion]]+Table1[[#This Row],[Date Ended Conversion]]</f>
        <v>84963.88444444444</v>
      </c>
      <c r="T3837" s="14">
        <f t="shared" si="119"/>
        <v>42481.94222222222</v>
      </c>
    </row>
    <row r="3838" spans="1:20" ht="54" hidden="1" x14ac:dyDescent="0.6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>(Table1[[#This Row],[pledged]]/Table1[[#This Row],[goal]])*100</f>
        <v>112.5</v>
      </c>
      <c r="P3838" s="9">
        <f>Table1[[#This Row],[pledged]]/Table1[[#This Row],[backers_count]]</f>
        <v>64.285714285714292</v>
      </c>
      <c r="Q3838" s="4" t="str">
        <f>MID(Table1[[#This Row],[Category and Sub-Category]],SEARCH("/", N3838) +1, 20)</f>
        <v>plays</v>
      </c>
      <c r="R3838" s="4" t="str">
        <f t="shared" si="118"/>
        <v>theater</v>
      </c>
      <c r="S3838" s="14">
        <f>Table1[[#This Row],[Date Ended Conversion]]+Table1[[#This Row],[Date Ended Conversion]]</f>
        <v>85170.345833333326</v>
      </c>
      <c r="T3838" s="14">
        <f t="shared" si="119"/>
        <v>42585.172916666663</v>
      </c>
    </row>
    <row r="3839" spans="1:20" ht="36" hidden="1" x14ac:dyDescent="0.6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>(Table1[[#This Row],[pledged]]/Table1[[#This Row],[goal]])*100</f>
        <v>102.1</v>
      </c>
      <c r="P3839" s="9">
        <f>Table1[[#This Row],[pledged]]/Table1[[#This Row],[backers_count]]</f>
        <v>120.11764705882354</v>
      </c>
      <c r="Q3839" s="4" t="str">
        <f>MID(Table1[[#This Row],[Category and Sub-Category]],SEARCH("/", N3839) +1, 20)</f>
        <v>plays</v>
      </c>
      <c r="R3839" s="4" t="str">
        <f t="shared" si="118"/>
        <v>theater</v>
      </c>
      <c r="S3839" s="14">
        <f>Table1[[#This Row],[Date Ended Conversion]]+Table1[[#This Row],[Date Ended Conversion]]</f>
        <v>84377.531435185185</v>
      </c>
      <c r="T3839" s="14">
        <f t="shared" si="119"/>
        <v>42188.765717592592</v>
      </c>
    </row>
    <row r="3840" spans="1:20" ht="72" hidden="1" x14ac:dyDescent="0.6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>(Table1[[#This Row],[pledged]]/Table1[[#This Row],[goal]])*100</f>
        <v>100.824</v>
      </c>
      <c r="P3840" s="9">
        <f>Table1[[#This Row],[pledged]]/Table1[[#This Row],[backers_count]]</f>
        <v>1008.24</v>
      </c>
      <c r="Q3840" s="4" t="str">
        <f>MID(Table1[[#This Row],[Category and Sub-Category]],SEARCH("/", N3840) +1, 20)</f>
        <v>plays</v>
      </c>
      <c r="R3840" s="4" t="str">
        <f t="shared" si="118"/>
        <v>theater</v>
      </c>
      <c r="S3840" s="14">
        <f>Table1[[#This Row],[Date Ended Conversion]]+Table1[[#This Row],[Date Ended Conversion]]</f>
        <v>84293.42150462963</v>
      </c>
      <c r="T3840" s="14">
        <f t="shared" si="119"/>
        <v>42146.710752314815</v>
      </c>
    </row>
    <row r="3841" spans="1:20" ht="72" hidden="1" x14ac:dyDescent="0.6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>(Table1[[#This Row],[pledged]]/Table1[[#This Row],[goal]])*100</f>
        <v>101.25</v>
      </c>
      <c r="P3841" s="9">
        <f>Table1[[#This Row],[pledged]]/Table1[[#This Row],[backers_count]]</f>
        <v>63.28125</v>
      </c>
      <c r="Q3841" s="4" t="str">
        <f>MID(Table1[[#This Row],[Category and Sub-Category]],SEARCH("/", N3841) +1, 20)</f>
        <v>plays</v>
      </c>
      <c r="R3841" s="4" t="str">
        <f t="shared" si="118"/>
        <v>theater</v>
      </c>
      <c r="S3841" s="14">
        <f>Table1[[#This Row],[Date Ended Conversion]]+Table1[[#This Row],[Date Ended Conversion]]</f>
        <v>84430.285277777773</v>
      </c>
      <c r="T3841" s="14">
        <f t="shared" si="119"/>
        <v>42215.142638888887</v>
      </c>
    </row>
    <row r="3842" spans="1:20" ht="72" hidden="1" x14ac:dyDescent="0.6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>(Table1[[#This Row],[pledged]]/Table1[[#This Row],[goal]])*100</f>
        <v>6500</v>
      </c>
      <c r="P3842" s="9">
        <f>Table1[[#This Row],[pledged]]/Table1[[#This Row],[backers_count]]</f>
        <v>21.666666666666668</v>
      </c>
      <c r="Q3842" s="4" t="str">
        <f>MID(Table1[[#This Row],[Category and Sub-Category]],SEARCH("/", N3842) +1, 20)</f>
        <v>plays</v>
      </c>
      <c r="R3842" s="4" t="str">
        <f t="shared" ref="R3842:R3905" si="120">LEFT(N3842,FIND("/",N3842,1)-1)</f>
        <v>theater</v>
      </c>
      <c r="S3842" s="14">
        <f>Table1[[#This Row],[Date Ended Conversion]]+Table1[[#This Row],[Date Ended Conversion]]</f>
        <v>84915.320115740731</v>
      </c>
      <c r="T3842" s="14">
        <f t="shared" ref="T3842:T3905" si="121">(((I3842/60)/60)/24)+DATE(1970,1,1)</f>
        <v>42457.660057870366</v>
      </c>
    </row>
    <row r="3843" spans="1:20" ht="90" hidden="1" x14ac:dyDescent="0.6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>(Table1[[#This Row],[pledged]]/Table1[[#This Row],[goal]])*100</f>
        <v>8.7200000000000006</v>
      </c>
      <c r="P3843" s="9">
        <f>Table1[[#This Row],[pledged]]/Table1[[#This Row],[backers_count]]</f>
        <v>25.647058823529413</v>
      </c>
      <c r="Q3843" s="4" t="str">
        <f>MID(Table1[[#This Row],[Category and Sub-Category]],SEARCH("/", N3843) +1, 20)</f>
        <v>plays</v>
      </c>
      <c r="R3843" s="4" t="str">
        <f t="shared" si="120"/>
        <v>theater</v>
      </c>
      <c r="S3843" s="14">
        <f>Table1[[#This Row],[Date Ended Conversion]]+Table1[[#This Row],[Date Ended Conversion]]</f>
        <v>83681.571458333332</v>
      </c>
      <c r="T3843" s="14">
        <f t="shared" si="121"/>
        <v>41840.785729166666</v>
      </c>
    </row>
    <row r="3844" spans="1:20" ht="72" hidden="1" x14ac:dyDescent="0.6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>(Table1[[#This Row],[pledged]]/Table1[[#This Row],[goal]])*100</f>
        <v>21.94</v>
      </c>
      <c r="P3844" s="9">
        <f>Table1[[#This Row],[pledged]]/Table1[[#This Row],[backers_count]]</f>
        <v>47.695652173913047</v>
      </c>
      <c r="Q3844" s="4" t="str">
        <f>MID(Table1[[#This Row],[Category and Sub-Category]],SEARCH("/", N3844) +1, 20)</f>
        <v>plays</v>
      </c>
      <c r="R3844" s="4" t="str">
        <f t="shared" si="120"/>
        <v>theater</v>
      </c>
      <c r="S3844" s="14">
        <f>Table1[[#This Row],[Date Ended Conversion]]+Table1[[#This Row],[Date Ended Conversion]]</f>
        <v>83540.987314814818</v>
      </c>
      <c r="T3844" s="14">
        <f t="shared" si="121"/>
        <v>41770.493657407409</v>
      </c>
    </row>
    <row r="3845" spans="1:20" ht="72" hidden="1" x14ac:dyDescent="0.6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>(Table1[[#This Row],[pledged]]/Table1[[#This Row],[goal]])*100</f>
        <v>21.3</v>
      </c>
      <c r="P3845" s="9">
        <f>Table1[[#This Row],[pledged]]/Table1[[#This Row],[backers_count]]</f>
        <v>56.05263157894737</v>
      </c>
      <c r="Q3845" s="4" t="str">
        <f>MID(Table1[[#This Row],[Category and Sub-Category]],SEARCH("/", N3845) +1, 20)</f>
        <v>plays</v>
      </c>
      <c r="R3845" s="4" t="str">
        <f t="shared" si="120"/>
        <v>theater</v>
      </c>
      <c r="S3845" s="14">
        <f>Table1[[#This Row],[Date Ended Conversion]]+Table1[[#This Row],[Date Ended Conversion]]</f>
        <v>83582.145000000004</v>
      </c>
      <c r="T3845" s="14">
        <f t="shared" si="121"/>
        <v>41791.072500000002</v>
      </c>
    </row>
    <row r="3846" spans="1:20" ht="72" hidden="1" x14ac:dyDescent="0.6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>(Table1[[#This Row],[pledged]]/Table1[[#This Row],[goal]])*100</f>
        <v>41.489795918367342</v>
      </c>
      <c r="P3846" s="9">
        <f>Table1[[#This Row],[pledged]]/Table1[[#This Row],[backers_count]]</f>
        <v>81.319999999999993</v>
      </c>
      <c r="Q3846" s="4" t="str">
        <f>MID(Table1[[#This Row],[Category and Sub-Category]],SEARCH("/", N3846) +1, 20)</f>
        <v>plays</v>
      </c>
      <c r="R3846" s="4" t="str">
        <f t="shared" si="120"/>
        <v>theater</v>
      </c>
      <c r="S3846" s="14">
        <f>Table1[[#This Row],[Date Ended Conversion]]+Table1[[#This Row],[Date Ended Conversion]]</f>
        <v>83586.58194444445</v>
      </c>
      <c r="T3846" s="14">
        <f t="shared" si="121"/>
        <v>41793.290972222225</v>
      </c>
    </row>
    <row r="3847" spans="1:20" ht="108" hidden="1" x14ac:dyDescent="0.6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>(Table1[[#This Row],[pledged]]/Table1[[#This Row],[goal]])*100</f>
        <v>2.105</v>
      </c>
      <c r="P3847" s="9">
        <f>Table1[[#This Row],[pledged]]/Table1[[#This Row],[backers_count]]</f>
        <v>70.166666666666671</v>
      </c>
      <c r="Q3847" s="4" t="str">
        <f>MID(Table1[[#This Row],[Category and Sub-Category]],SEARCH("/", N3847) +1, 20)</f>
        <v>plays</v>
      </c>
      <c r="R3847" s="4" t="str">
        <f t="shared" si="120"/>
        <v>theater</v>
      </c>
      <c r="S3847" s="14">
        <f>Table1[[#This Row],[Date Ended Conversion]]+Table1[[#This Row],[Date Ended Conversion]]</f>
        <v>84557.254027777773</v>
      </c>
      <c r="T3847" s="14">
        <f t="shared" si="121"/>
        <v>42278.627013888887</v>
      </c>
    </row>
    <row r="3848" spans="1:20" ht="72" hidden="1" x14ac:dyDescent="0.6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>(Table1[[#This Row],[pledged]]/Table1[[#This Row],[goal]])*100</f>
        <v>2.7</v>
      </c>
      <c r="P3848" s="9">
        <f>Table1[[#This Row],[pledged]]/Table1[[#This Row],[backers_count]]</f>
        <v>23.625</v>
      </c>
      <c r="Q3848" s="4" t="str">
        <f>MID(Table1[[#This Row],[Category and Sub-Category]],SEARCH("/", N3848) +1, 20)</f>
        <v>plays</v>
      </c>
      <c r="R3848" s="4" t="str">
        <f t="shared" si="120"/>
        <v>theater</v>
      </c>
      <c r="S3848" s="14">
        <f>Table1[[#This Row],[Date Ended Conversion]]+Table1[[#This Row],[Date Ended Conversion]]</f>
        <v>83832.58194444445</v>
      </c>
      <c r="T3848" s="14">
        <f t="shared" si="121"/>
        <v>41916.290972222225</v>
      </c>
    </row>
    <row r="3849" spans="1:20" ht="72" hidden="1" x14ac:dyDescent="0.6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>(Table1[[#This Row],[pledged]]/Table1[[#This Row],[goal]])*100</f>
        <v>16.161904761904761</v>
      </c>
      <c r="P3849" s="9">
        <f>Table1[[#This Row],[pledged]]/Table1[[#This Row],[backers_count]]</f>
        <v>188.55555555555554</v>
      </c>
      <c r="Q3849" s="4" t="str">
        <f>MID(Table1[[#This Row],[Category and Sub-Category]],SEARCH("/", N3849) +1, 20)</f>
        <v>plays</v>
      </c>
      <c r="R3849" s="4" t="str">
        <f t="shared" si="120"/>
        <v>theater</v>
      </c>
      <c r="S3849" s="14">
        <f>Table1[[#This Row],[Date Ended Conversion]]+Table1[[#This Row],[Date Ended Conversion]]</f>
        <v>84408.448865740735</v>
      </c>
      <c r="T3849" s="14">
        <f t="shared" si="121"/>
        <v>42204.224432870367</v>
      </c>
    </row>
    <row r="3850" spans="1:20" ht="72" hidden="1" x14ac:dyDescent="0.6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>(Table1[[#This Row],[pledged]]/Table1[[#This Row],[goal]])*100</f>
        <v>16.376923076923077</v>
      </c>
      <c r="P3850" s="9">
        <f>Table1[[#This Row],[pledged]]/Table1[[#This Row],[backers_count]]</f>
        <v>49.511627906976742</v>
      </c>
      <c r="Q3850" s="4" t="str">
        <f>MID(Table1[[#This Row],[Category and Sub-Category]],SEARCH("/", N3850) +1, 20)</f>
        <v>plays</v>
      </c>
      <c r="R3850" s="4" t="str">
        <f t="shared" si="120"/>
        <v>theater</v>
      </c>
      <c r="S3850" s="14">
        <f>Table1[[#This Row],[Date Ended Conversion]]+Table1[[#This Row],[Date Ended Conversion]]</f>
        <v>84591.634004629625</v>
      </c>
      <c r="T3850" s="14">
        <f t="shared" si="121"/>
        <v>42295.817002314812</v>
      </c>
    </row>
    <row r="3851" spans="1:20" ht="90" hidden="1" x14ac:dyDescent="0.6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>(Table1[[#This Row],[pledged]]/Table1[[#This Row],[goal]])*100</f>
        <v>7.043333333333333</v>
      </c>
      <c r="P3851" s="9">
        <f>Table1[[#This Row],[pledged]]/Table1[[#This Row],[backers_count]]</f>
        <v>75.464285714285708</v>
      </c>
      <c r="Q3851" s="4" t="str">
        <f>MID(Table1[[#This Row],[Category and Sub-Category]],SEARCH("/", N3851) +1, 20)</f>
        <v>plays</v>
      </c>
      <c r="R3851" s="4" t="str">
        <f t="shared" si="120"/>
        <v>theater</v>
      </c>
      <c r="S3851" s="14">
        <f>Table1[[#This Row],[Date Ended Conversion]]+Table1[[#This Row],[Date Ended Conversion]]</f>
        <v>84333.534351851849</v>
      </c>
      <c r="T3851" s="14">
        <f t="shared" si="121"/>
        <v>42166.767175925925</v>
      </c>
    </row>
    <row r="3852" spans="1:20" ht="36" hidden="1" x14ac:dyDescent="0.6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>(Table1[[#This Row],[pledged]]/Table1[[#This Row],[goal]])*100</f>
        <v>3.8</v>
      </c>
      <c r="P3852" s="9">
        <f>Table1[[#This Row],[pledged]]/Table1[[#This Row],[backers_count]]</f>
        <v>9.5</v>
      </c>
      <c r="Q3852" s="4" t="str">
        <f>MID(Table1[[#This Row],[Category and Sub-Category]],SEARCH("/", N3852) +1, 20)</f>
        <v>plays</v>
      </c>
      <c r="R3852" s="4" t="str">
        <f t="shared" si="120"/>
        <v>theater</v>
      </c>
      <c r="S3852" s="14">
        <f>Table1[[#This Row],[Date Ended Conversion]]+Table1[[#This Row],[Date Ended Conversion]]</f>
        <v>84010.248680555553</v>
      </c>
      <c r="T3852" s="14">
        <f t="shared" si="121"/>
        <v>42005.124340277776</v>
      </c>
    </row>
    <row r="3853" spans="1:20" ht="72" hidden="1" x14ac:dyDescent="0.6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>(Table1[[#This Row],[pledged]]/Table1[[#This Row],[goal]])*100</f>
        <v>34.08</v>
      </c>
      <c r="P3853" s="9">
        <f>Table1[[#This Row],[pledged]]/Table1[[#This Row],[backers_count]]</f>
        <v>35.5</v>
      </c>
      <c r="Q3853" s="4" t="str">
        <f>MID(Table1[[#This Row],[Category and Sub-Category]],SEARCH("/", N3853) +1, 20)</f>
        <v>plays</v>
      </c>
      <c r="R3853" s="4" t="str">
        <f t="shared" si="120"/>
        <v>theater</v>
      </c>
      <c r="S3853" s="14">
        <f>Table1[[#This Row],[Date Ended Conversion]]+Table1[[#This Row],[Date Ended Conversion]]</f>
        <v>84404.879143518512</v>
      </c>
      <c r="T3853" s="14">
        <f t="shared" si="121"/>
        <v>42202.439571759256</v>
      </c>
    </row>
    <row r="3854" spans="1:20" ht="72" hidden="1" x14ac:dyDescent="0.6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>(Table1[[#This Row],[pledged]]/Table1[[#This Row],[goal]])*100</f>
        <v>0.2</v>
      </c>
      <c r="P3854" s="9">
        <f>Table1[[#This Row],[pledged]]/Table1[[#This Row],[backers_count]]</f>
        <v>10</v>
      </c>
      <c r="Q3854" s="4" t="str">
        <f>MID(Table1[[#This Row],[Category and Sub-Category]],SEARCH("/", N3854) +1, 20)</f>
        <v>plays</v>
      </c>
      <c r="R3854" s="4" t="str">
        <f t="shared" si="120"/>
        <v>theater</v>
      </c>
      <c r="S3854" s="14">
        <f>Table1[[#This Row],[Date Ended Conversion]]+Table1[[#This Row],[Date Ended Conversion]]</f>
        <v>84180.298055555555</v>
      </c>
      <c r="T3854" s="14">
        <f t="shared" si="121"/>
        <v>42090.149027777778</v>
      </c>
    </row>
    <row r="3855" spans="1:20" ht="54" hidden="1" x14ac:dyDescent="0.6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>(Table1[[#This Row],[pledged]]/Table1[[#This Row],[goal]])*100</f>
        <v>2.5999999999999999E-2</v>
      </c>
      <c r="P3855" s="9">
        <f>Table1[[#This Row],[pledged]]/Table1[[#This Row],[backers_count]]</f>
        <v>13</v>
      </c>
      <c r="Q3855" s="4" t="str">
        <f>MID(Table1[[#This Row],[Category and Sub-Category]],SEARCH("/", N3855) +1, 20)</f>
        <v>plays</v>
      </c>
      <c r="R3855" s="4" t="str">
        <f t="shared" si="120"/>
        <v>theater</v>
      </c>
      <c r="S3855" s="14">
        <f>Table1[[#This Row],[Date Ended Conversion]]+Table1[[#This Row],[Date Ended Conversion]]</f>
        <v>83767.6800462963</v>
      </c>
      <c r="T3855" s="14">
        <f t="shared" si="121"/>
        <v>41883.84002314815</v>
      </c>
    </row>
    <row r="3856" spans="1:20" ht="54" hidden="1" x14ac:dyDescent="0.6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>(Table1[[#This Row],[pledged]]/Table1[[#This Row],[goal]])*100</f>
        <v>16.254545454545454</v>
      </c>
      <c r="P3856" s="9">
        <f>Table1[[#This Row],[pledged]]/Table1[[#This Row],[backers_count]]</f>
        <v>89.4</v>
      </c>
      <c r="Q3856" s="4" t="str">
        <f>MID(Table1[[#This Row],[Category and Sub-Category]],SEARCH("/", N3856) +1, 20)</f>
        <v>plays</v>
      </c>
      <c r="R3856" s="4" t="str">
        <f t="shared" si="120"/>
        <v>theater</v>
      </c>
      <c r="S3856" s="14">
        <f>Table1[[#This Row],[Date Ended Conversion]]+Table1[[#This Row],[Date Ended Conversion]]</f>
        <v>84267.769861111112</v>
      </c>
      <c r="T3856" s="14">
        <f t="shared" si="121"/>
        <v>42133.884930555556</v>
      </c>
    </row>
    <row r="3857" spans="1:20" ht="90" hidden="1" x14ac:dyDescent="0.6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>(Table1[[#This Row],[pledged]]/Table1[[#This Row],[goal]])*100</f>
        <v>2.5</v>
      </c>
      <c r="P3857" s="9">
        <f>Table1[[#This Row],[pledged]]/Table1[[#This Row],[backers_count]]</f>
        <v>25</v>
      </c>
      <c r="Q3857" s="4" t="str">
        <f>MID(Table1[[#This Row],[Category and Sub-Category]],SEARCH("/", N3857) +1, 20)</f>
        <v>plays</v>
      </c>
      <c r="R3857" s="4" t="str">
        <f t="shared" si="120"/>
        <v>theater</v>
      </c>
      <c r="S3857" s="14">
        <f>Table1[[#This Row],[Date Ended Conversion]]+Table1[[#This Row],[Date Ended Conversion]]</f>
        <v>84179.858124999999</v>
      </c>
      <c r="T3857" s="14">
        <f t="shared" si="121"/>
        <v>42089.929062499999</v>
      </c>
    </row>
    <row r="3858" spans="1:20" ht="72" hidden="1" x14ac:dyDescent="0.6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>(Table1[[#This Row],[pledged]]/Table1[[#This Row],[goal]])*100</f>
        <v>0.02</v>
      </c>
      <c r="P3858" s="9">
        <f>Table1[[#This Row],[pledged]]/Table1[[#This Row],[backers_count]]</f>
        <v>1</v>
      </c>
      <c r="Q3858" s="4" t="str">
        <f>MID(Table1[[#This Row],[Category and Sub-Category]],SEARCH("/", N3858) +1, 20)</f>
        <v>plays</v>
      </c>
      <c r="R3858" s="4" t="str">
        <f t="shared" si="120"/>
        <v>theater</v>
      </c>
      <c r="S3858" s="14">
        <f>Table1[[#This Row],[Date Ended Conversion]]+Table1[[#This Row],[Date Ended Conversion]]</f>
        <v>84143.402847222227</v>
      </c>
      <c r="T3858" s="14">
        <f t="shared" si="121"/>
        <v>42071.701423611114</v>
      </c>
    </row>
    <row r="3859" spans="1:20" ht="90" hidden="1" x14ac:dyDescent="0.6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>(Table1[[#This Row],[pledged]]/Table1[[#This Row],[goal]])*100</f>
        <v>5.2</v>
      </c>
      <c r="P3859" s="9">
        <f>Table1[[#This Row],[pledged]]/Table1[[#This Row],[backers_count]]</f>
        <v>65</v>
      </c>
      <c r="Q3859" s="4" t="str">
        <f>MID(Table1[[#This Row],[Category and Sub-Category]],SEARCH("/", N3859) +1, 20)</f>
        <v>plays</v>
      </c>
      <c r="R3859" s="4" t="str">
        <f t="shared" si="120"/>
        <v>theater</v>
      </c>
      <c r="S3859" s="14">
        <f>Table1[[#This Row],[Date Ended Conversion]]+Table1[[#This Row],[Date Ended Conversion]]</f>
        <v>83705.433333333334</v>
      </c>
      <c r="T3859" s="14">
        <f t="shared" si="121"/>
        <v>41852.716666666667</v>
      </c>
    </row>
    <row r="3860" spans="1:20" ht="72" hidden="1" x14ac:dyDescent="0.6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>(Table1[[#This Row],[pledged]]/Table1[[#This Row],[goal]])*100</f>
        <v>2</v>
      </c>
      <c r="P3860" s="9">
        <f>Table1[[#This Row],[pledged]]/Table1[[#This Row],[backers_count]]</f>
        <v>10</v>
      </c>
      <c r="Q3860" s="4" t="str">
        <f>MID(Table1[[#This Row],[Category and Sub-Category]],SEARCH("/", N3860) +1, 20)</f>
        <v>plays</v>
      </c>
      <c r="R3860" s="4" t="str">
        <f t="shared" si="120"/>
        <v>theater</v>
      </c>
      <c r="S3860" s="14">
        <f>Table1[[#This Row],[Date Ended Conversion]]+Table1[[#This Row],[Date Ended Conversion]]</f>
        <v>84293.75</v>
      </c>
      <c r="T3860" s="14">
        <f t="shared" si="121"/>
        <v>42146.875</v>
      </c>
    </row>
    <row r="3861" spans="1:20" ht="72" hidden="1" x14ac:dyDescent="0.6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>(Table1[[#This Row],[pledged]]/Table1[[#This Row],[goal]])*100</f>
        <v>0.04</v>
      </c>
      <c r="P3861" s="9">
        <f>Table1[[#This Row],[pledged]]/Table1[[#This Row],[backers_count]]</f>
        <v>1</v>
      </c>
      <c r="Q3861" s="4" t="str">
        <f>MID(Table1[[#This Row],[Category and Sub-Category]],SEARCH("/", N3861) +1, 20)</f>
        <v>plays</v>
      </c>
      <c r="R3861" s="4" t="str">
        <f t="shared" si="120"/>
        <v>theater</v>
      </c>
      <c r="S3861" s="14">
        <f>Table1[[#This Row],[Date Ended Conversion]]+Table1[[#This Row],[Date Ended Conversion]]</f>
        <v>83631.75</v>
      </c>
      <c r="T3861" s="14">
        <f t="shared" si="121"/>
        <v>41815.875</v>
      </c>
    </row>
    <row r="3862" spans="1:20" ht="72" hidden="1" x14ac:dyDescent="0.6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>(Table1[[#This Row],[pledged]]/Table1[[#This Row],[goal]])*100</f>
        <v>17.666666666666668</v>
      </c>
      <c r="P3862" s="9">
        <f>Table1[[#This Row],[pledged]]/Table1[[#This Row],[backers_count]]</f>
        <v>81.538461538461533</v>
      </c>
      <c r="Q3862" s="4" t="str">
        <f>MID(Table1[[#This Row],[Category and Sub-Category]],SEARCH("/", N3862) +1, 20)</f>
        <v>plays</v>
      </c>
      <c r="R3862" s="4" t="str">
        <f t="shared" si="120"/>
        <v>theater</v>
      </c>
      <c r="S3862" s="14">
        <f>Table1[[#This Row],[Date Ended Conversion]]+Table1[[#This Row],[Date Ended Conversion]]</f>
        <v>83727.321990740733</v>
      </c>
      <c r="T3862" s="14">
        <f t="shared" si="121"/>
        <v>41863.660995370366</v>
      </c>
    </row>
    <row r="3863" spans="1:20" ht="18" hidden="1" x14ac:dyDescent="0.6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>(Table1[[#This Row],[pledged]]/Table1[[#This Row],[goal]])*100</f>
        <v>5</v>
      </c>
      <c r="P3863" s="9">
        <f>Table1[[#This Row],[pledged]]/Table1[[#This Row],[backers_count]]</f>
        <v>100</v>
      </c>
      <c r="Q3863" s="4" t="str">
        <f>MID(Table1[[#This Row],[Category and Sub-Category]],SEARCH("/", N3863) +1, 20)</f>
        <v>plays</v>
      </c>
      <c r="R3863" s="4" t="str">
        <f t="shared" si="120"/>
        <v>theater</v>
      </c>
      <c r="S3863" s="14">
        <f>Table1[[#This Row],[Date Ended Conversion]]+Table1[[#This Row],[Date Ended Conversion]]</f>
        <v>83911.815277777787</v>
      </c>
      <c r="T3863" s="14">
        <f t="shared" si="121"/>
        <v>41955.907638888893</v>
      </c>
    </row>
    <row r="3864" spans="1:20" ht="36" hidden="1" x14ac:dyDescent="0.6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>(Table1[[#This Row],[pledged]]/Table1[[#This Row],[goal]])*100</f>
        <v>1.3333333333333334E-2</v>
      </c>
      <c r="P3864" s="9">
        <f>Table1[[#This Row],[pledged]]/Table1[[#This Row],[backers_count]]</f>
        <v>1</v>
      </c>
      <c r="Q3864" s="4" t="str">
        <f>MID(Table1[[#This Row],[Category and Sub-Category]],SEARCH("/", N3864) +1, 20)</f>
        <v>plays</v>
      </c>
      <c r="R3864" s="4" t="str">
        <f t="shared" si="120"/>
        <v>theater</v>
      </c>
      <c r="S3864" s="14">
        <f>Table1[[#This Row],[Date Ended Conversion]]+Table1[[#This Row],[Date Ended Conversion]]</f>
        <v>85251.415277777778</v>
      </c>
      <c r="T3864" s="14">
        <f t="shared" si="121"/>
        <v>42625.707638888889</v>
      </c>
    </row>
    <row r="3865" spans="1:20" ht="90" hidden="1" x14ac:dyDescent="0.6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>(Table1[[#This Row],[pledged]]/Table1[[#This Row],[goal]])*100</f>
        <v>0</v>
      </c>
      <c r="P3865" s="9" t="e">
        <f>Table1[[#This Row],[pledged]]/Table1[[#This Row],[backers_count]]</f>
        <v>#DIV/0!</v>
      </c>
      <c r="Q3865" s="4" t="str">
        <f>MID(Table1[[#This Row],[Category and Sub-Category]],SEARCH("/", N3865) +1, 20)</f>
        <v>plays</v>
      </c>
      <c r="R3865" s="4" t="str">
        <f t="shared" si="120"/>
        <v>theater</v>
      </c>
      <c r="S3865" s="14">
        <f>Table1[[#This Row],[Date Ended Conversion]]+Table1[[#This Row],[Date Ended Conversion]]</f>
        <v>84627.349652777775</v>
      </c>
      <c r="T3865" s="14">
        <f t="shared" si="121"/>
        <v>42313.674826388888</v>
      </c>
    </row>
    <row r="3866" spans="1:20" ht="72" hidden="1" x14ac:dyDescent="0.6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>(Table1[[#This Row],[pledged]]/Table1[[#This Row],[goal]])*100</f>
        <v>1.2</v>
      </c>
      <c r="P3866" s="9">
        <f>Table1[[#This Row],[pledged]]/Table1[[#This Row],[backers_count]]</f>
        <v>20</v>
      </c>
      <c r="Q3866" s="4" t="str">
        <f>MID(Table1[[#This Row],[Category and Sub-Category]],SEARCH("/", N3866) +1, 20)</f>
        <v>plays</v>
      </c>
      <c r="R3866" s="4" t="str">
        <f t="shared" si="120"/>
        <v>theater</v>
      </c>
      <c r="S3866" s="14">
        <f>Table1[[#This Row],[Date Ended Conversion]]+Table1[[#This Row],[Date Ended Conversion]]</f>
        <v>84651.866990740731</v>
      </c>
      <c r="T3866" s="14">
        <f t="shared" si="121"/>
        <v>42325.933495370366</v>
      </c>
    </row>
    <row r="3867" spans="1:20" ht="72" hidden="1" x14ac:dyDescent="0.6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>(Table1[[#This Row],[pledged]]/Table1[[#This Row],[goal]])*100</f>
        <v>26.937422295897225</v>
      </c>
      <c r="P3867" s="9">
        <f>Table1[[#This Row],[pledged]]/Table1[[#This Row],[backers_count]]</f>
        <v>46.428571428571431</v>
      </c>
      <c r="Q3867" s="4" t="str">
        <f>MID(Table1[[#This Row],[Category and Sub-Category]],SEARCH("/", N3867) +1, 20)</f>
        <v>plays</v>
      </c>
      <c r="R3867" s="4" t="str">
        <f t="shared" si="120"/>
        <v>theater</v>
      </c>
      <c r="S3867" s="14">
        <f>Table1[[#This Row],[Date Ended Conversion]]+Table1[[#This Row],[Date Ended Conversion]]</f>
        <v>83762.458333333328</v>
      </c>
      <c r="T3867" s="14">
        <f t="shared" si="121"/>
        <v>41881.229166666664</v>
      </c>
    </row>
    <row r="3868" spans="1:20" ht="36" hidden="1" x14ac:dyDescent="0.6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>(Table1[[#This Row],[pledged]]/Table1[[#This Row],[goal]])*100</f>
        <v>0.54999999999999993</v>
      </c>
      <c r="P3868" s="9">
        <f>Table1[[#This Row],[pledged]]/Table1[[#This Row],[backers_count]]</f>
        <v>5.5</v>
      </c>
      <c r="Q3868" s="4" t="str">
        <f>MID(Table1[[#This Row],[Category and Sub-Category]],SEARCH("/", N3868) +1, 20)</f>
        <v>plays</v>
      </c>
      <c r="R3868" s="4" t="str">
        <f t="shared" si="120"/>
        <v>theater</v>
      </c>
      <c r="S3868" s="14">
        <f>Table1[[#This Row],[Date Ended Conversion]]+Table1[[#This Row],[Date Ended Conversion]]</f>
        <v>84904.290277777778</v>
      </c>
      <c r="T3868" s="14">
        <f t="shared" si="121"/>
        <v>42452.145138888889</v>
      </c>
    </row>
    <row r="3869" spans="1:20" ht="72" hidden="1" x14ac:dyDescent="0.6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>(Table1[[#This Row],[pledged]]/Table1[[#This Row],[goal]])*100</f>
        <v>12.55</v>
      </c>
      <c r="P3869" s="9">
        <f>Table1[[#This Row],[pledged]]/Table1[[#This Row],[backers_count]]</f>
        <v>50.2</v>
      </c>
      <c r="Q3869" s="4" t="str">
        <f>MID(Table1[[#This Row],[Category and Sub-Category]],SEARCH("/", N3869) +1, 20)</f>
        <v>plays</v>
      </c>
      <c r="R3869" s="4" t="str">
        <f t="shared" si="120"/>
        <v>theater</v>
      </c>
      <c r="S3869" s="14">
        <f>Table1[[#This Row],[Date Ended Conversion]]+Table1[[#This Row],[Date Ended Conversion]]</f>
        <v>85079.628217592603</v>
      </c>
      <c r="T3869" s="14">
        <f t="shared" si="121"/>
        <v>42539.814108796301</v>
      </c>
    </row>
    <row r="3870" spans="1:20" ht="36" hidden="1" x14ac:dyDescent="0.6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>(Table1[[#This Row],[pledged]]/Table1[[#This Row],[goal]])*100</f>
        <v>0.2</v>
      </c>
      <c r="P3870" s="9">
        <f>Table1[[#This Row],[pledged]]/Table1[[#This Row],[backers_count]]</f>
        <v>10</v>
      </c>
      <c r="Q3870" s="4" t="str">
        <f>MID(Table1[[#This Row],[Category and Sub-Category]],SEARCH("/", N3870) +1, 20)</f>
        <v>musical</v>
      </c>
      <c r="R3870" s="4" t="str">
        <f t="shared" si="120"/>
        <v>theater</v>
      </c>
      <c r="S3870" s="14">
        <f>Table1[[#This Row],[Date Ended Conversion]]+Table1[[#This Row],[Date Ended Conversion]]</f>
        <v>83781.319560185177</v>
      </c>
      <c r="T3870" s="14">
        <f t="shared" si="121"/>
        <v>41890.659780092588</v>
      </c>
    </row>
    <row r="3871" spans="1:20" ht="54" hidden="1" x14ac:dyDescent="0.6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>(Table1[[#This Row],[pledged]]/Table1[[#This Row],[goal]])*100</f>
        <v>3.4474868431088401</v>
      </c>
      <c r="P3871" s="9">
        <f>Table1[[#This Row],[pledged]]/Table1[[#This Row],[backers_count]]</f>
        <v>30.133333333333333</v>
      </c>
      <c r="Q3871" s="4" t="str">
        <f>MID(Table1[[#This Row],[Category and Sub-Category]],SEARCH("/", N3871) +1, 20)</f>
        <v>musical</v>
      </c>
      <c r="R3871" s="4" t="str">
        <f t="shared" si="120"/>
        <v>theater</v>
      </c>
      <c r="S3871" s="14">
        <f>Table1[[#This Row],[Date Ended Conversion]]+Table1[[#This Row],[Date Ended Conversion]]</f>
        <v>84154.265277777769</v>
      </c>
      <c r="T3871" s="14">
        <f t="shared" si="121"/>
        <v>42077.132638888885</v>
      </c>
    </row>
    <row r="3872" spans="1:20" ht="72" hidden="1" x14ac:dyDescent="0.6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>(Table1[[#This Row],[pledged]]/Table1[[#This Row],[goal]])*100</f>
        <v>15</v>
      </c>
      <c r="P3872" s="9">
        <f>Table1[[#This Row],[pledged]]/Table1[[#This Row],[backers_count]]</f>
        <v>150</v>
      </c>
      <c r="Q3872" s="4" t="str">
        <f>MID(Table1[[#This Row],[Category and Sub-Category]],SEARCH("/", N3872) +1, 20)</f>
        <v>musical</v>
      </c>
      <c r="R3872" s="4" t="str">
        <f t="shared" si="120"/>
        <v>theater</v>
      </c>
      <c r="S3872" s="14">
        <f>Table1[[#This Row],[Date Ended Conversion]]+Table1[[#This Row],[Date Ended Conversion]]</f>
        <v>83646.34439814814</v>
      </c>
      <c r="T3872" s="14">
        <f t="shared" si="121"/>
        <v>41823.17219907407</v>
      </c>
    </row>
    <row r="3873" spans="1:20" ht="54" hidden="1" x14ac:dyDescent="0.6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>(Table1[[#This Row],[pledged]]/Table1[[#This Row],[goal]])*100</f>
        <v>2.666666666666667</v>
      </c>
      <c r="P3873" s="9">
        <f>Table1[[#This Row],[pledged]]/Table1[[#This Row],[backers_count]]</f>
        <v>13.333333333333334</v>
      </c>
      <c r="Q3873" s="4" t="str">
        <f>MID(Table1[[#This Row],[Category and Sub-Category]],SEARCH("/", N3873) +1, 20)</f>
        <v>musical</v>
      </c>
      <c r="R3873" s="4" t="str">
        <f t="shared" si="120"/>
        <v>theater</v>
      </c>
      <c r="S3873" s="14">
        <f>Table1[[#This Row],[Date Ended Conversion]]+Table1[[#This Row],[Date Ended Conversion]]</f>
        <v>85647.47800925927</v>
      </c>
      <c r="T3873" s="14">
        <f t="shared" si="121"/>
        <v>42823.739004629635</v>
      </c>
    </row>
    <row r="3874" spans="1:20" ht="72" hidden="1" x14ac:dyDescent="0.6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>(Table1[[#This Row],[pledged]]/Table1[[#This Row],[goal]])*100</f>
        <v>0</v>
      </c>
      <c r="P3874" s="9" t="e">
        <f>Table1[[#This Row],[pledged]]/Table1[[#This Row],[backers_count]]</f>
        <v>#DIV/0!</v>
      </c>
      <c r="Q3874" s="4" t="str">
        <f>MID(Table1[[#This Row],[Category and Sub-Category]],SEARCH("/", N3874) +1, 20)</f>
        <v>musical</v>
      </c>
      <c r="R3874" s="4" t="str">
        <f t="shared" si="120"/>
        <v>theater</v>
      </c>
      <c r="S3874" s="14">
        <f>Table1[[#This Row],[Date Ended Conversion]]+Table1[[#This Row],[Date Ended Conversion]]</f>
        <v>84460.291574074072</v>
      </c>
      <c r="T3874" s="14">
        <f t="shared" si="121"/>
        <v>42230.145787037036</v>
      </c>
    </row>
    <row r="3875" spans="1:20" ht="72" hidden="1" x14ac:dyDescent="0.6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>(Table1[[#This Row],[pledged]]/Table1[[#This Row],[goal]])*100</f>
        <v>0</v>
      </c>
      <c r="P3875" s="9" t="e">
        <f>Table1[[#This Row],[pledged]]/Table1[[#This Row],[backers_count]]</f>
        <v>#DIV/0!</v>
      </c>
      <c r="Q3875" s="4" t="str">
        <f>MID(Table1[[#This Row],[Category and Sub-Category]],SEARCH("/", N3875) +1, 20)</f>
        <v>musical</v>
      </c>
      <c r="R3875" s="4" t="str">
        <f t="shared" si="120"/>
        <v>theater</v>
      </c>
      <c r="S3875" s="14">
        <f>Table1[[#This Row],[Date Ended Conversion]]+Table1[[#This Row],[Date Ended Conversion]]</f>
        <v>84571.392013888893</v>
      </c>
      <c r="T3875" s="14">
        <f t="shared" si="121"/>
        <v>42285.696006944447</v>
      </c>
    </row>
    <row r="3876" spans="1:20" ht="72" hidden="1" x14ac:dyDescent="0.6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>(Table1[[#This Row],[pledged]]/Table1[[#This Row],[goal]])*100</f>
        <v>0</v>
      </c>
      <c r="P3876" s="9" t="e">
        <f>Table1[[#This Row],[pledged]]/Table1[[#This Row],[backers_count]]</f>
        <v>#DIV/0!</v>
      </c>
      <c r="Q3876" s="4" t="str">
        <f>MID(Table1[[#This Row],[Category and Sub-Category]],SEARCH("/", N3876) +1, 20)</f>
        <v>musical</v>
      </c>
      <c r="R3876" s="4" t="str">
        <f t="shared" si="120"/>
        <v>theater</v>
      </c>
      <c r="S3876" s="14">
        <f>Table1[[#This Row],[Date Ended Conversion]]+Table1[[#This Row],[Date Ended Conversion]]</f>
        <v>84056.083333333343</v>
      </c>
      <c r="T3876" s="14">
        <f t="shared" si="121"/>
        <v>42028.041666666672</v>
      </c>
    </row>
    <row r="3877" spans="1:20" ht="72" hidden="1" x14ac:dyDescent="0.6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>(Table1[[#This Row],[pledged]]/Table1[[#This Row],[goal]])*100</f>
        <v>0</v>
      </c>
      <c r="P3877" s="9" t="e">
        <f>Table1[[#This Row],[pledged]]/Table1[[#This Row],[backers_count]]</f>
        <v>#DIV/0!</v>
      </c>
      <c r="Q3877" s="4" t="str">
        <f>MID(Table1[[#This Row],[Category and Sub-Category]],SEARCH("/", N3877) +1, 20)</f>
        <v>musical</v>
      </c>
      <c r="R3877" s="4" t="str">
        <f t="shared" si="120"/>
        <v>theater</v>
      </c>
      <c r="S3877" s="14">
        <f>Table1[[#This Row],[Date Ended Conversion]]+Table1[[#This Row],[Date Ended Conversion]]</f>
        <v>85232.833333333343</v>
      </c>
      <c r="T3877" s="14">
        <f t="shared" si="121"/>
        <v>42616.416666666672</v>
      </c>
    </row>
    <row r="3878" spans="1:20" ht="72" hidden="1" x14ac:dyDescent="0.6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>(Table1[[#This Row],[pledged]]/Table1[[#This Row],[goal]])*100</f>
        <v>52.794871794871788</v>
      </c>
      <c r="P3878" s="9">
        <f>Table1[[#This Row],[pledged]]/Table1[[#This Row],[backers_count]]</f>
        <v>44.760869565217391</v>
      </c>
      <c r="Q3878" s="4" t="str">
        <f>MID(Table1[[#This Row],[Category and Sub-Category]],SEARCH("/", N3878) +1, 20)</f>
        <v>musical</v>
      </c>
      <c r="R3878" s="4" t="str">
        <f t="shared" si="120"/>
        <v>theater</v>
      </c>
      <c r="S3878" s="14">
        <f>Table1[[#This Row],[Date Ended Conversion]]+Table1[[#This Row],[Date Ended Conversion]]</f>
        <v>84805.248333333337</v>
      </c>
      <c r="T3878" s="14">
        <f t="shared" si="121"/>
        <v>42402.624166666668</v>
      </c>
    </row>
    <row r="3879" spans="1:20" ht="72" hidden="1" x14ac:dyDescent="0.6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>(Table1[[#This Row],[pledged]]/Table1[[#This Row],[goal]])*100</f>
        <v>4.9639999999999995</v>
      </c>
      <c r="P3879" s="9">
        <f>Table1[[#This Row],[pledged]]/Table1[[#This Row],[backers_count]]</f>
        <v>88.642857142857139</v>
      </c>
      <c r="Q3879" s="4" t="str">
        <f>MID(Table1[[#This Row],[Category and Sub-Category]],SEARCH("/", N3879) +1, 20)</f>
        <v>musical</v>
      </c>
      <c r="R3879" s="4" t="str">
        <f t="shared" si="120"/>
        <v>theater</v>
      </c>
      <c r="S3879" s="14">
        <f>Table1[[#This Row],[Date Ended Conversion]]+Table1[[#This Row],[Date Ended Conversion]]</f>
        <v>85425.35537037038</v>
      </c>
      <c r="T3879" s="14">
        <f t="shared" si="121"/>
        <v>42712.67768518519</v>
      </c>
    </row>
    <row r="3880" spans="1:20" ht="72" hidden="1" x14ac:dyDescent="0.6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>(Table1[[#This Row],[pledged]]/Table1[[#This Row],[goal]])*100</f>
        <v>5.5555555555555552E-2</v>
      </c>
      <c r="P3880" s="9">
        <f>Table1[[#This Row],[pledged]]/Table1[[#This Row],[backers_count]]</f>
        <v>10</v>
      </c>
      <c r="Q3880" s="4" t="str">
        <f>MID(Table1[[#This Row],[Category and Sub-Category]],SEARCH("/", N3880) +1, 20)</f>
        <v>musical</v>
      </c>
      <c r="R3880" s="4" t="str">
        <f t="shared" si="120"/>
        <v>theater</v>
      </c>
      <c r="S3880" s="14">
        <f>Table1[[#This Row],[Date Ended Conversion]]+Table1[[#This Row],[Date Ended Conversion]]</f>
        <v>84370.33194444445</v>
      </c>
      <c r="T3880" s="14">
        <f t="shared" si="121"/>
        <v>42185.165972222225</v>
      </c>
    </row>
    <row r="3881" spans="1:20" ht="72" hidden="1" x14ac:dyDescent="0.6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>(Table1[[#This Row],[pledged]]/Table1[[#This Row],[goal]])*100</f>
        <v>0</v>
      </c>
      <c r="P3881" s="9" t="e">
        <f>Table1[[#This Row],[pledged]]/Table1[[#This Row],[backers_count]]</f>
        <v>#DIV/0!</v>
      </c>
      <c r="Q3881" s="4" t="str">
        <f>MID(Table1[[#This Row],[Category and Sub-Category]],SEARCH("/", N3881) +1, 20)</f>
        <v>musical</v>
      </c>
      <c r="R3881" s="4" t="str">
        <f t="shared" si="120"/>
        <v>theater</v>
      </c>
      <c r="S3881" s="14">
        <f>Table1[[#This Row],[Date Ended Conversion]]+Table1[[#This Row],[Date Ended Conversion]]</f>
        <v>84059.722129629634</v>
      </c>
      <c r="T3881" s="14">
        <f t="shared" si="121"/>
        <v>42029.861064814817</v>
      </c>
    </row>
    <row r="3882" spans="1:20" ht="72" hidden="1" x14ac:dyDescent="0.6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>(Table1[[#This Row],[pledged]]/Table1[[#This Row],[goal]])*100</f>
        <v>13.066666666666665</v>
      </c>
      <c r="P3882" s="9">
        <f>Table1[[#This Row],[pledged]]/Table1[[#This Row],[backers_count]]</f>
        <v>57.647058823529413</v>
      </c>
      <c r="Q3882" s="4" t="str">
        <f>MID(Table1[[#This Row],[Category and Sub-Category]],SEARCH("/", N3882) +1, 20)</f>
        <v>musical</v>
      </c>
      <c r="R3882" s="4" t="str">
        <f t="shared" si="120"/>
        <v>theater</v>
      </c>
      <c r="S3882" s="14">
        <f>Table1[[#This Row],[Date Ended Conversion]]+Table1[[#This Row],[Date Ended Conversion]]</f>
        <v>83701.916666666672</v>
      </c>
      <c r="T3882" s="14">
        <f t="shared" si="121"/>
        <v>41850.958333333336</v>
      </c>
    </row>
    <row r="3883" spans="1:20" ht="54" hidden="1" x14ac:dyDescent="0.6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>(Table1[[#This Row],[pledged]]/Table1[[#This Row],[goal]])*100</f>
        <v>5</v>
      </c>
      <c r="P3883" s="9">
        <f>Table1[[#This Row],[pledged]]/Table1[[#This Row],[backers_count]]</f>
        <v>25</v>
      </c>
      <c r="Q3883" s="4" t="str">
        <f>MID(Table1[[#This Row],[Category and Sub-Category]],SEARCH("/", N3883) +1, 20)</f>
        <v>musical</v>
      </c>
      <c r="R3883" s="4" t="str">
        <f t="shared" si="120"/>
        <v>theater</v>
      </c>
      <c r="S3883" s="14">
        <f>Table1[[#This Row],[Date Ended Conversion]]+Table1[[#This Row],[Date Ended Conversion]]</f>
        <v>85572.037013888883</v>
      </c>
      <c r="T3883" s="14">
        <f t="shared" si="121"/>
        <v>42786.018506944441</v>
      </c>
    </row>
    <row r="3884" spans="1:20" ht="72" hidden="1" x14ac:dyDescent="0.6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>(Table1[[#This Row],[pledged]]/Table1[[#This Row],[goal]])*100</f>
        <v>0</v>
      </c>
      <c r="P3884" s="9" t="e">
        <f>Table1[[#This Row],[pledged]]/Table1[[#This Row],[backers_count]]</f>
        <v>#DIV/0!</v>
      </c>
      <c r="Q3884" s="4" t="str">
        <f>MID(Table1[[#This Row],[Category and Sub-Category]],SEARCH("/", N3884) +1, 20)</f>
        <v>musical</v>
      </c>
      <c r="R3884" s="4" t="str">
        <f t="shared" si="120"/>
        <v>theater</v>
      </c>
      <c r="S3884" s="14">
        <f>Table1[[#This Row],[Date Ended Conversion]]+Table1[[#This Row],[Date Ended Conversion]]</f>
        <v>84801.920833333337</v>
      </c>
      <c r="T3884" s="14">
        <f t="shared" si="121"/>
        <v>42400.960416666669</v>
      </c>
    </row>
    <row r="3885" spans="1:20" ht="72" hidden="1" x14ac:dyDescent="0.6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>(Table1[[#This Row],[pledged]]/Table1[[#This Row],[goal]])*100</f>
        <v>0</v>
      </c>
      <c r="P3885" s="9" t="e">
        <f>Table1[[#This Row],[pledged]]/Table1[[#This Row],[backers_count]]</f>
        <v>#DIV/0!</v>
      </c>
      <c r="Q3885" s="4" t="str">
        <f>MID(Table1[[#This Row],[Category and Sub-Category]],SEARCH("/", N3885) +1, 20)</f>
        <v>musical</v>
      </c>
      <c r="R3885" s="4" t="str">
        <f t="shared" si="120"/>
        <v>theater</v>
      </c>
      <c r="S3885" s="14">
        <f>Table1[[#This Row],[Date Ended Conversion]]+Table1[[#This Row],[Date Ended Conversion]]</f>
        <v>83769.205300925925</v>
      </c>
      <c r="T3885" s="14">
        <f t="shared" si="121"/>
        <v>41884.602650462963</v>
      </c>
    </row>
    <row r="3886" spans="1:20" ht="54" hidden="1" x14ac:dyDescent="0.6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>(Table1[[#This Row],[pledged]]/Table1[[#This Row],[goal]])*100</f>
        <v>0</v>
      </c>
      <c r="P3886" s="9" t="e">
        <f>Table1[[#This Row],[pledged]]/Table1[[#This Row],[backers_count]]</f>
        <v>#DIV/0!</v>
      </c>
      <c r="Q3886" s="4" t="str">
        <f>MID(Table1[[#This Row],[Category and Sub-Category]],SEARCH("/", N3886) +1, 20)</f>
        <v>musical</v>
      </c>
      <c r="R3886" s="4" t="str">
        <f t="shared" si="120"/>
        <v>theater</v>
      </c>
      <c r="S3886" s="14">
        <f>Table1[[#This Row],[Date Ended Conversion]]+Table1[[#This Row],[Date Ended Conversion]]</f>
        <v>84181.499814814815</v>
      </c>
      <c r="T3886" s="14">
        <f t="shared" si="121"/>
        <v>42090.749907407408</v>
      </c>
    </row>
    <row r="3887" spans="1:20" ht="54" hidden="1" x14ac:dyDescent="0.6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>(Table1[[#This Row],[pledged]]/Table1[[#This Row],[goal]])*100</f>
        <v>0</v>
      </c>
      <c r="P3887" s="9" t="e">
        <f>Table1[[#This Row],[pledged]]/Table1[[#This Row],[backers_count]]</f>
        <v>#DIV/0!</v>
      </c>
      <c r="Q3887" s="4" t="str">
        <f>MID(Table1[[#This Row],[Category and Sub-Category]],SEARCH("/", N3887) +1, 20)</f>
        <v>musical</v>
      </c>
      <c r="R3887" s="4" t="str">
        <f t="shared" si="120"/>
        <v>theater</v>
      </c>
      <c r="S3887" s="14">
        <f>Table1[[#This Row],[Date Ended Conversion]]+Table1[[#This Row],[Date Ended Conversion]]</f>
        <v>84999.902569444443</v>
      </c>
      <c r="T3887" s="14">
        <f t="shared" si="121"/>
        <v>42499.951284722221</v>
      </c>
    </row>
    <row r="3888" spans="1:20" ht="18" hidden="1" x14ac:dyDescent="0.6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>(Table1[[#This Row],[pledged]]/Table1[[#This Row],[goal]])*100</f>
        <v>0</v>
      </c>
      <c r="P3888" s="9" t="e">
        <f>Table1[[#This Row],[pledged]]/Table1[[#This Row],[backers_count]]</f>
        <v>#DIV/0!</v>
      </c>
      <c r="Q3888" s="4" t="str">
        <f>MID(Table1[[#This Row],[Category and Sub-Category]],SEARCH("/", N3888) +1, 20)</f>
        <v>musical</v>
      </c>
      <c r="R3888" s="4" t="str">
        <f t="shared" si="120"/>
        <v>theater</v>
      </c>
      <c r="S3888" s="14">
        <f>Table1[[#This Row],[Date Ended Conversion]]+Table1[[#This Row],[Date Ended Conversion]]</f>
        <v>83968.456064814818</v>
      </c>
      <c r="T3888" s="14">
        <f t="shared" si="121"/>
        <v>41984.228032407409</v>
      </c>
    </row>
    <row r="3889" spans="1:20" ht="72" hidden="1" x14ac:dyDescent="0.6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>(Table1[[#This Row],[pledged]]/Table1[[#This Row],[goal]])*100</f>
        <v>1.7500000000000002</v>
      </c>
      <c r="P3889" s="9">
        <f>Table1[[#This Row],[pledged]]/Table1[[#This Row],[backers_count]]</f>
        <v>17.5</v>
      </c>
      <c r="Q3889" s="4" t="str">
        <f>MID(Table1[[#This Row],[Category and Sub-Category]],SEARCH("/", N3889) +1, 20)</f>
        <v>musical</v>
      </c>
      <c r="R3889" s="4" t="str">
        <f t="shared" si="120"/>
        <v>theater</v>
      </c>
      <c r="S3889" s="14">
        <f>Table1[[#This Row],[Date Ended Conversion]]+Table1[[#This Row],[Date Ended Conversion]]</f>
        <v>84251.833333333343</v>
      </c>
      <c r="T3889" s="14">
        <f t="shared" si="121"/>
        <v>42125.916666666672</v>
      </c>
    </row>
    <row r="3890" spans="1:20" ht="72" hidden="1" x14ac:dyDescent="0.6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>(Table1[[#This Row],[pledged]]/Table1[[#This Row],[goal]])*100</f>
        <v>27.1</v>
      </c>
      <c r="P3890" s="9">
        <f>Table1[[#This Row],[pledged]]/Table1[[#This Row],[backers_count]]</f>
        <v>38.714285714285715</v>
      </c>
      <c r="Q3890" s="4" t="str">
        <f>MID(Table1[[#This Row],[Category and Sub-Category]],SEARCH("/", N3890) +1, 20)</f>
        <v>plays</v>
      </c>
      <c r="R3890" s="4" t="str">
        <f t="shared" si="120"/>
        <v>theater</v>
      </c>
      <c r="S3890" s="14">
        <f>Table1[[#This Row],[Date Ended Conversion]]+Table1[[#This Row],[Date Ended Conversion]]</f>
        <v>85585.091620370367</v>
      </c>
      <c r="T3890" s="14">
        <f t="shared" si="121"/>
        <v>42792.545810185184</v>
      </c>
    </row>
    <row r="3891" spans="1:20" ht="54" hidden="1" x14ac:dyDescent="0.6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>(Table1[[#This Row],[pledged]]/Table1[[#This Row],[goal]])*100</f>
        <v>1.4749999999999999</v>
      </c>
      <c r="P3891" s="9">
        <f>Table1[[#This Row],[pledged]]/Table1[[#This Row],[backers_count]]</f>
        <v>13.111111111111111</v>
      </c>
      <c r="Q3891" s="4" t="str">
        <f>MID(Table1[[#This Row],[Category and Sub-Category]],SEARCH("/", N3891) +1, 20)</f>
        <v>plays</v>
      </c>
      <c r="R3891" s="4" t="str">
        <f t="shared" si="120"/>
        <v>theater</v>
      </c>
      <c r="S3891" s="14">
        <f>Table1[[#This Row],[Date Ended Conversion]]+Table1[[#This Row],[Date Ended Conversion]]</f>
        <v>84017.952777777769</v>
      </c>
      <c r="T3891" s="14">
        <f t="shared" si="121"/>
        <v>42008.976388888885</v>
      </c>
    </row>
    <row r="3892" spans="1:20" ht="72" hidden="1" x14ac:dyDescent="0.6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>(Table1[[#This Row],[pledged]]/Table1[[#This Row],[goal]])*100</f>
        <v>16.826666666666668</v>
      </c>
      <c r="P3892" s="9">
        <f>Table1[[#This Row],[pledged]]/Table1[[#This Row],[backers_count]]</f>
        <v>315.5</v>
      </c>
      <c r="Q3892" s="4" t="str">
        <f>MID(Table1[[#This Row],[Category and Sub-Category]],SEARCH("/", N3892) +1, 20)</f>
        <v>plays</v>
      </c>
      <c r="R3892" s="4" t="str">
        <f t="shared" si="120"/>
        <v>theater</v>
      </c>
      <c r="S3892" s="14">
        <f>Table1[[#This Row],[Date Ended Conversion]]+Table1[[#This Row],[Date Ended Conversion]]</f>
        <v>84463.517222222232</v>
      </c>
      <c r="T3892" s="14">
        <f t="shared" si="121"/>
        <v>42231.758611111116</v>
      </c>
    </row>
    <row r="3893" spans="1:20" ht="36" hidden="1" x14ac:dyDescent="0.6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>(Table1[[#This Row],[pledged]]/Table1[[#This Row],[goal]])*100</f>
        <v>32.5</v>
      </c>
      <c r="P3893" s="9">
        <f>Table1[[#This Row],[pledged]]/Table1[[#This Row],[backers_count]]</f>
        <v>37.142857142857146</v>
      </c>
      <c r="Q3893" s="4" t="str">
        <f>MID(Table1[[#This Row],[Category and Sub-Category]],SEARCH("/", N3893) +1, 20)</f>
        <v>plays</v>
      </c>
      <c r="R3893" s="4" t="str">
        <f t="shared" si="120"/>
        <v>theater</v>
      </c>
      <c r="S3893" s="14">
        <f>Table1[[#This Row],[Date Ended Conversion]]+Table1[[#This Row],[Date Ended Conversion]]</f>
        <v>84172.415277777778</v>
      </c>
      <c r="T3893" s="14">
        <f t="shared" si="121"/>
        <v>42086.207638888889</v>
      </c>
    </row>
    <row r="3894" spans="1:20" ht="72" hidden="1" x14ac:dyDescent="0.6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>(Table1[[#This Row],[pledged]]/Table1[[#This Row],[goal]])*100</f>
        <v>0</v>
      </c>
      <c r="P3894" s="9" t="e">
        <f>Table1[[#This Row],[pledged]]/Table1[[#This Row],[backers_count]]</f>
        <v>#DIV/0!</v>
      </c>
      <c r="Q3894" s="4" t="str">
        <f>MID(Table1[[#This Row],[Category and Sub-Category]],SEARCH("/", N3894) +1, 20)</f>
        <v>plays</v>
      </c>
      <c r="R3894" s="4" t="str">
        <f t="shared" si="120"/>
        <v>theater</v>
      </c>
      <c r="S3894" s="14">
        <f>Table1[[#This Row],[Date Ended Conversion]]+Table1[[#This Row],[Date Ended Conversion]]</f>
        <v>83750.583333333328</v>
      </c>
      <c r="T3894" s="14">
        <f t="shared" si="121"/>
        <v>41875.291666666664</v>
      </c>
    </row>
    <row r="3895" spans="1:20" ht="72" hidden="1" x14ac:dyDescent="0.6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>(Table1[[#This Row],[pledged]]/Table1[[#This Row],[goal]])*100</f>
        <v>21.55</v>
      </c>
      <c r="P3895" s="9">
        <f>Table1[[#This Row],[pledged]]/Table1[[#This Row],[backers_count]]</f>
        <v>128.27380952380952</v>
      </c>
      <c r="Q3895" s="4" t="str">
        <f>MID(Table1[[#This Row],[Category and Sub-Category]],SEARCH("/", N3895) +1, 20)</f>
        <v>plays</v>
      </c>
      <c r="R3895" s="4" t="str">
        <f t="shared" si="120"/>
        <v>theater</v>
      </c>
      <c r="S3895" s="14">
        <f>Table1[[#This Row],[Date Ended Conversion]]+Table1[[#This Row],[Date Ended Conversion]]</f>
        <v>83642.5</v>
      </c>
      <c r="T3895" s="14">
        <f t="shared" si="121"/>
        <v>41821.25</v>
      </c>
    </row>
    <row r="3896" spans="1:20" ht="72" hidden="1" x14ac:dyDescent="0.6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>(Table1[[#This Row],[pledged]]/Table1[[#This Row],[goal]])*100</f>
        <v>3.4666666666666663</v>
      </c>
      <c r="P3896" s="9">
        <f>Table1[[#This Row],[pledged]]/Table1[[#This Row],[backers_count]]</f>
        <v>47.272727272727273</v>
      </c>
      <c r="Q3896" s="4" t="str">
        <f>MID(Table1[[#This Row],[Category and Sub-Category]],SEARCH("/", N3896) +1, 20)</f>
        <v>plays</v>
      </c>
      <c r="R3896" s="4" t="str">
        <f t="shared" si="120"/>
        <v>theater</v>
      </c>
      <c r="S3896" s="14">
        <f>Table1[[#This Row],[Date Ended Conversion]]+Table1[[#This Row],[Date Ended Conversion]]</f>
        <v>85420.415277777778</v>
      </c>
      <c r="T3896" s="14">
        <f t="shared" si="121"/>
        <v>42710.207638888889</v>
      </c>
    </row>
    <row r="3897" spans="1:20" ht="72" hidden="1" x14ac:dyDescent="0.6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>(Table1[[#This Row],[pledged]]/Table1[[#This Row],[goal]])*100</f>
        <v>5</v>
      </c>
      <c r="P3897" s="9">
        <f>Table1[[#This Row],[pledged]]/Table1[[#This Row],[backers_count]]</f>
        <v>50</v>
      </c>
      <c r="Q3897" s="4" t="str">
        <f>MID(Table1[[#This Row],[Category and Sub-Category]],SEARCH("/", N3897) +1, 20)</f>
        <v>plays</v>
      </c>
      <c r="R3897" s="4" t="str">
        <f t="shared" si="120"/>
        <v>theater</v>
      </c>
      <c r="S3897" s="14">
        <f>Table1[[#This Row],[Date Ended Conversion]]+Table1[[#This Row],[Date Ended Conversion]]</f>
        <v>84126.500416666677</v>
      </c>
      <c r="T3897" s="14">
        <f t="shared" si="121"/>
        <v>42063.250208333338</v>
      </c>
    </row>
    <row r="3898" spans="1:20" ht="72" hidden="1" x14ac:dyDescent="0.6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>(Table1[[#This Row],[pledged]]/Table1[[#This Row],[goal]])*100</f>
        <v>10.625</v>
      </c>
      <c r="P3898" s="9">
        <f>Table1[[#This Row],[pledged]]/Table1[[#This Row],[backers_count]]</f>
        <v>42.5</v>
      </c>
      <c r="Q3898" s="4" t="str">
        <f>MID(Table1[[#This Row],[Category and Sub-Category]],SEARCH("/", N3898) +1, 20)</f>
        <v>plays</v>
      </c>
      <c r="R3898" s="4" t="str">
        <f t="shared" si="120"/>
        <v>theater</v>
      </c>
      <c r="S3898" s="14">
        <f>Table1[[#This Row],[Date Ended Conversion]]+Table1[[#This Row],[Date Ended Conversion]]</f>
        <v>83614.383750000008</v>
      </c>
      <c r="T3898" s="14">
        <f t="shared" si="121"/>
        <v>41807.191875000004</v>
      </c>
    </row>
    <row r="3899" spans="1:20" ht="72" hidden="1" x14ac:dyDescent="0.6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>(Table1[[#This Row],[pledged]]/Table1[[#This Row],[goal]])*100</f>
        <v>17.599999999999998</v>
      </c>
      <c r="P3899" s="9">
        <f>Table1[[#This Row],[pledged]]/Table1[[#This Row],[backers_count]]</f>
        <v>44</v>
      </c>
      <c r="Q3899" s="4" t="str">
        <f>MID(Table1[[#This Row],[Category and Sub-Category]],SEARCH("/", N3899) +1, 20)</f>
        <v>plays</v>
      </c>
      <c r="R3899" s="4" t="str">
        <f t="shared" si="120"/>
        <v>theater</v>
      </c>
      <c r="S3899" s="14">
        <f>Table1[[#This Row],[Date Ended Conversion]]+Table1[[#This Row],[Date Ended Conversion]]</f>
        <v>84025.747291666659</v>
      </c>
      <c r="T3899" s="14">
        <f t="shared" si="121"/>
        <v>42012.87364583333</v>
      </c>
    </row>
    <row r="3900" spans="1:20" ht="90" hidden="1" x14ac:dyDescent="0.6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>(Table1[[#This Row],[pledged]]/Table1[[#This Row],[goal]])*100</f>
        <v>32.56</v>
      </c>
      <c r="P3900" s="9">
        <f>Table1[[#This Row],[pledged]]/Table1[[#This Row],[backers_count]]</f>
        <v>50.875</v>
      </c>
      <c r="Q3900" s="4" t="str">
        <f>MID(Table1[[#This Row],[Category and Sub-Category]],SEARCH("/", N3900) +1, 20)</f>
        <v>plays</v>
      </c>
      <c r="R3900" s="4" t="str">
        <f t="shared" si="120"/>
        <v>theater</v>
      </c>
      <c r="S3900" s="14">
        <f>Table1[[#This Row],[Date Ended Conversion]]+Table1[[#This Row],[Date Ended Conversion]]</f>
        <v>84467.333333333343</v>
      </c>
      <c r="T3900" s="14">
        <f t="shared" si="121"/>
        <v>42233.666666666672</v>
      </c>
    </row>
    <row r="3901" spans="1:20" ht="54" hidden="1" x14ac:dyDescent="0.6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>(Table1[[#This Row],[pledged]]/Table1[[#This Row],[goal]])*100</f>
        <v>1.25</v>
      </c>
      <c r="P3901" s="9">
        <f>Table1[[#This Row],[pledged]]/Table1[[#This Row],[backers_count]]</f>
        <v>62.5</v>
      </c>
      <c r="Q3901" s="4" t="str">
        <f>MID(Table1[[#This Row],[Category and Sub-Category]],SEARCH("/", N3901) +1, 20)</f>
        <v>plays</v>
      </c>
      <c r="R3901" s="4" t="str">
        <f t="shared" si="120"/>
        <v>theater</v>
      </c>
      <c r="S3901" s="14">
        <f>Table1[[#This Row],[Date Ended Conversion]]+Table1[[#This Row],[Date Ended Conversion]]</f>
        <v>83727.550023148142</v>
      </c>
      <c r="T3901" s="14">
        <f t="shared" si="121"/>
        <v>41863.775011574071</v>
      </c>
    </row>
    <row r="3902" spans="1:20" ht="54" hidden="1" x14ac:dyDescent="0.6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>(Table1[[#This Row],[pledged]]/Table1[[#This Row],[goal]])*100</f>
        <v>5.4</v>
      </c>
      <c r="P3902" s="9">
        <f>Table1[[#This Row],[pledged]]/Table1[[#This Row],[backers_count]]</f>
        <v>27</v>
      </c>
      <c r="Q3902" s="4" t="str">
        <f>MID(Table1[[#This Row],[Category and Sub-Category]],SEARCH("/", N3902) +1, 20)</f>
        <v>plays</v>
      </c>
      <c r="R3902" s="4" t="str">
        <f t="shared" si="120"/>
        <v>theater</v>
      </c>
      <c r="S3902" s="14">
        <f>Table1[[#This Row],[Date Ended Conversion]]+Table1[[#This Row],[Date Ended Conversion]]</f>
        <v>84332.184976851859</v>
      </c>
      <c r="T3902" s="14">
        <f t="shared" si="121"/>
        <v>42166.092488425929</v>
      </c>
    </row>
    <row r="3903" spans="1:20" ht="72" hidden="1" x14ac:dyDescent="0.6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>(Table1[[#This Row],[pledged]]/Table1[[#This Row],[goal]])*100</f>
        <v>0.83333333333333337</v>
      </c>
      <c r="P3903" s="9">
        <f>Table1[[#This Row],[pledged]]/Table1[[#This Row],[backers_count]]</f>
        <v>25</v>
      </c>
      <c r="Q3903" s="4" t="str">
        <f>MID(Table1[[#This Row],[Category and Sub-Category]],SEARCH("/", N3903) +1, 20)</f>
        <v>plays</v>
      </c>
      <c r="R3903" s="4" t="str">
        <f t="shared" si="120"/>
        <v>theater</v>
      </c>
      <c r="S3903" s="14">
        <f>Table1[[#This Row],[Date Ended Conversion]]+Table1[[#This Row],[Date Ended Conversion]]</f>
        <v>84715.652754629642</v>
      </c>
      <c r="T3903" s="14">
        <f t="shared" si="121"/>
        <v>42357.826377314821</v>
      </c>
    </row>
    <row r="3904" spans="1:20" ht="72" hidden="1" x14ac:dyDescent="0.6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>(Table1[[#This Row],[pledged]]/Table1[[#This Row],[goal]])*100</f>
        <v>48.833333333333336</v>
      </c>
      <c r="P3904" s="9">
        <f>Table1[[#This Row],[pledged]]/Table1[[#This Row],[backers_count]]</f>
        <v>47.258064516129032</v>
      </c>
      <c r="Q3904" s="4" t="str">
        <f>MID(Table1[[#This Row],[Category and Sub-Category]],SEARCH("/", N3904) +1, 20)</f>
        <v>plays</v>
      </c>
      <c r="R3904" s="4" t="str">
        <f t="shared" si="120"/>
        <v>theater</v>
      </c>
      <c r="S3904" s="14">
        <f>Table1[[#This Row],[Date Ended Conversion]]+Table1[[#This Row],[Date Ended Conversion]]</f>
        <v>85377.019490740742</v>
      </c>
      <c r="T3904" s="14">
        <f t="shared" si="121"/>
        <v>42688.509745370371</v>
      </c>
    </row>
    <row r="3905" spans="1:20" ht="72" hidden="1" x14ac:dyDescent="0.6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>(Table1[[#This Row],[pledged]]/Table1[[#This Row],[goal]])*100</f>
        <v>0</v>
      </c>
      <c r="P3905" s="9" t="e">
        <f>Table1[[#This Row],[pledged]]/Table1[[#This Row],[backers_count]]</f>
        <v>#DIV/0!</v>
      </c>
      <c r="Q3905" s="4" t="str">
        <f>MID(Table1[[#This Row],[Category and Sub-Category]],SEARCH("/", N3905) +1, 20)</f>
        <v>plays</v>
      </c>
      <c r="R3905" s="4" t="str">
        <f t="shared" si="120"/>
        <v>theater</v>
      </c>
      <c r="S3905" s="14">
        <f>Table1[[#This Row],[Date Ended Conversion]]+Table1[[#This Row],[Date Ended Conversion]]</f>
        <v>84461.636111111118</v>
      </c>
      <c r="T3905" s="14">
        <f t="shared" si="121"/>
        <v>42230.818055555559</v>
      </c>
    </row>
    <row r="3906" spans="1:20" ht="36" hidden="1" x14ac:dyDescent="0.6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>(Table1[[#This Row],[pledged]]/Table1[[#This Row],[goal]])*100</f>
        <v>0.03</v>
      </c>
      <c r="P3906" s="9">
        <f>Table1[[#This Row],[pledged]]/Table1[[#This Row],[backers_count]]</f>
        <v>1.5</v>
      </c>
      <c r="Q3906" s="4" t="str">
        <f>MID(Table1[[#This Row],[Category and Sub-Category]],SEARCH("/", N3906) +1, 20)</f>
        <v>plays</v>
      </c>
      <c r="R3906" s="4" t="str">
        <f t="shared" ref="R3906:R3969" si="122">LEFT(N3906,FIND("/",N3906,1)-1)</f>
        <v>theater</v>
      </c>
      <c r="S3906" s="14">
        <f>Table1[[#This Row],[Date Ended Conversion]]+Table1[[#This Row],[Date Ended Conversion]]</f>
        <v>84218.422222222231</v>
      </c>
      <c r="T3906" s="14">
        <f t="shared" ref="T3906:T3969" si="123">(((I3906/60)/60)/24)+DATE(1970,1,1)</f>
        <v>42109.211111111115</v>
      </c>
    </row>
    <row r="3907" spans="1:20" ht="90" hidden="1" x14ac:dyDescent="0.6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>(Table1[[#This Row],[pledged]]/Table1[[#This Row],[goal]])*100</f>
        <v>11.533333333333333</v>
      </c>
      <c r="P3907" s="9">
        <f>Table1[[#This Row],[pledged]]/Table1[[#This Row],[backers_count]]</f>
        <v>24.714285714285715</v>
      </c>
      <c r="Q3907" s="4" t="str">
        <f>MID(Table1[[#This Row],[Category and Sub-Category]],SEARCH("/", N3907) +1, 20)</f>
        <v>plays</v>
      </c>
      <c r="R3907" s="4" t="str">
        <f t="shared" si="122"/>
        <v>theater</v>
      </c>
      <c r="S3907" s="14">
        <f>Table1[[#This Row],[Date Ended Conversion]]+Table1[[#This Row],[Date Ended Conversion]]</f>
        <v>84333.916666666657</v>
      </c>
      <c r="T3907" s="14">
        <f t="shared" si="123"/>
        <v>42166.958333333328</v>
      </c>
    </row>
    <row r="3908" spans="1:20" ht="72" hidden="1" x14ac:dyDescent="0.6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>(Table1[[#This Row],[pledged]]/Table1[[#This Row],[goal]])*100</f>
        <v>67.333333333333329</v>
      </c>
      <c r="P3908" s="9">
        <f>Table1[[#This Row],[pledged]]/Table1[[#This Row],[backers_count]]</f>
        <v>63.125</v>
      </c>
      <c r="Q3908" s="4" t="str">
        <f>MID(Table1[[#This Row],[Category and Sub-Category]],SEARCH("/", N3908) +1, 20)</f>
        <v>plays</v>
      </c>
      <c r="R3908" s="4" t="str">
        <f t="shared" si="122"/>
        <v>theater</v>
      </c>
      <c r="S3908" s="14">
        <f>Table1[[#This Row],[Date Ended Conversion]]+Table1[[#This Row],[Date Ended Conversion]]</f>
        <v>84363.118055555562</v>
      </c>
      <c r="T3908" s="14">
        <f t="shared" si="123"/>
        <v>42181.559027777781</v>
      </c>
    </row>
    <row r="3909" spans="1:20" ht="54" hidden="1" x14ac:dyDescent="0.6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>(Table1[[#This Row],[pledged]]/Table1[[#This Row],[goal]])*100</f>
        <v>15.299999999999999</v>
      </c>
      <c r="P3909" s="9">
        <f>Table1[[#This Row],[pledged]]/Table1[[#This Row],[backers_count]]</f>
        <v>38.25</v>
      </c>
      <c r="Q3909" s="4" t="str">
        <f>MID(Table1[[#This Row],[Category and Sub-Category]],SEARCH("/", N3909) +1, 20)</f>
        <v>plays</v>
      </c>
      <c r="R3909" s="4" t="str">
        <f t="shared" si="122"/>
        <v>theater</v>
      </c>
      <c r="S3909" s="14">
        <f>Table1[[#This Row],[Date Ended Conversion]]+Table1[[#This Row],[Date Ended Conversion]]</f>
        <v>83877.677777777775</v>
      </c>
      <c r="T3909" s="14">
        <f t="shared" si="123"/>
        <v>41938.838888888888</v>
      </c>
    </row>
    <row r="3910" spans="1:20" ht="72" hidden="1" x14ac:dyDescent="0.6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>(Table1[[#This Row],[pledged]]/Table1[[#This Row],[goal]])*100</f>
        <v>8.6666666666666679</v>
      </c>
      <c r="P3910" s="9">
        <f>Table1[[#This Row],[pledged]]/Table1[[#This Row],[backers_count]]</f>
        <v>16.25</v>
      </c>
      <c r="Q3910" s="4" t="str">
        <f>MID(Table1[[#This Row],[Category and Sub-Category]],SEARCH("/", N3910) +1, 20)</f>
        <v>plays</v>
      </c>
      <c r="R3910" s="4" t="str">
        <f t="shared" si="122"/>
        <v>theater</v>
      </c>
      <c r="S3910" s="14">
        <f>Table1[[#This Row],[Date Ended Conversion]]+Table1[[#This Row],[Date Ended Conversion]]</f>
        <v>83698.270740740743</v>
      </c>
      <c r="T3910" s="14">
        <f t="shared" si="123"/>
        <v>41849.135370370372</v>
      </c>
    </row>
    <row r="3911" spans="1:20" ht="72" hidden="1" x14ac:dyDescent="0.6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>(Table1[[#This Row],[pledged]]/Table1[[#This Row],[goal]])*100</f>
        <v>0.22499999999999998</v>
      </c>
      <c r="P3911" s="9">
        <f>Table1[[#This Row],[pledged]]/Table1[[#This Row],[backers_count]]</f>
        <v>33.75</v>
      </c>
      <c r="Q3911" s="4" t="str">
        <f>MID(Table1[[#This Row],[Category and Sub-Category]],SEARCH("/", N3911) +1, 20)</f>
        <v>plays</v>
      </c>
      <c r="R3911" s="4" t="str">
        <f t="shared" si="122"/>
        <v>theater</v>
      </c>
      <c r="S3911" s="14">
        <f>Table1[[#This Row],[Date Ended Conversion]]+Table1[[#This Row],[Date Ended Conversion]]</f>
        <v>83786.718564814815</v>
      </c>
      <c r="T3911" s="14">
        <f t="shared" si="123"/>
        <v>41893.359282407408</v>
      </c>
    </row>
    <row r="3912" spans="1:20" ht="72" hidden="1" x14ac:dyDescent="0.6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>(Table1[[#This Row],[pledged]]/Table1[[#This Row],[goal]])*100</f>
        <v>3.0833333333333335</v>
      </c>
      <c r="P3912" s="9">
        <f>Table1[[#This Row],[pledged]]/Table1[[#This Row],[backers_count]]</f>
        <v>61.666666666666664</v>
      </c>
      <c r="Q3912" s="4" t="str">
        <f>MID(Table1[[#This Row],[Category and Sub-Category]],SEARCH("/", N3912) +1, 20)</f>
        <v>plays</v>
      </c>
      <c r="R3912" s="4" t="str">
        <f t="shared" si="122"/>
        <v>theater</v>
      </c>
      <c r="S3912" s="14">
        <f>Table1[[#This Row],[Date Ended Conversion]]+Table1[[#This Row],[Date Ended Conversion]]</f>
        <v>84509.513819444444</v>
      </c>
      <c r="T3912" s="14">
        <f t="shared" si="123"/>
        <v>42254.756909722222</v>
      </c>
    </row>
    <row r="3913" spans="1:20" ht="72" hidden="1" x14ac:dyDescent="0.6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>(Table1[[#This Row],[pledged]]/Table1[[#This Row],[goal]])*100</f>
        <v>37.412500000000001</v>
      </c>
      <c r="P3913" s="9">
        <f>Table1[[#This Row],[pledged]]/Table1[[#This Row],[backers_count]]</f>
        <v>83.138888888888886</v>
      </c>
      <c r="Q3913" s="4" t="str">
        <f>MID(Table1[[#This Row],[Category and Sub-Category]],SEARCH("/", N3913) +1, 20)</f>
        <v>plays</v>
      </c>
      <c r="R3913" s="4" t="str">
        <f t="shared" si="122"/>
        <v>theater</v>
      </c>
      <c r="S3913" s="14">
        <f>Table1[[#This Row],[Date Ended Conversion]]+Table1[[#This Row],[Date Ended Conversion]]</f>
        <v>83939.707800925928</v>
      </c>
      <c r="T3913" s="14">
        <f t="shared" si="123"/>
        <v>41969.853900462964</v>
      </c>
    </row>
    <row r="3914" spans="1:20" ht="72" hidden="1" x14ac:dyDescent="0.6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>(Table1[[#This Row],[pledged]]/Table1[[#This Row],[goal]])*100</f>
        <v>6.6666666666666671E-3</v>
      </c>
      <c r="P3914" s="9">
        <f>Table1[[#This Row],[pledged]]/Table1[[#This Row],[backers_count]]</f>
        <v>1</v>
      </c>
      <c r="Q3914" s="4" t="str">
        <f>MID(Table1[[#This Row],[Category and Sub-Category]],SEARCH("/", N3914) +1, 20)</f>
        <v>plays</v>
      </c>
      <c r="R3914" s="4" t="str">
        <f t="shared" si="122"/>
        <v>theater</v>
      </c>
      <c r="S3914" s="14">
        <f>Table1[[#This Row],[Date Ended Conversion]]+Table1[[#This Row],[Date Ended Conversion]]</f>
        <v>84238.381944444438</v>
      </c>
      <c r="T3914" s="14">
        <f t="shared" si="123"/>
        <v>42119.190972222219</v>
      </c>
    </row>
    <row r="3915" spans="1:20" ht="72" hidden="1" x14ac:dyDescent="0.6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>(Table1[[#This Row],[pledged]]/Table1[[#This Row],[goal]])*100</f>
        <v>10</v>
      </c>
      <c r="P3915" s="9">
        <f>Table1[[#This Row],[pledged]]/Table1[[#This Row],[backers_count]]</f>
        <v>142.85714285714286</v>
      </c>
      <c r="Q3915" s="4" t="str">
        <f>MID(Table1[[#This Row],[Category and Sub-Category]],SEARCH("/", N3915) +1, 20)</f>
        <v>plays</v>
      </c>
      <c r="R3915" s="4" t="str">
        <f t="shared" si="122"/>
        <v>theater</v>
      </c>
      <c r="S3915" s="14">
        <f>Table1[[#This Row],[Date Ended Conversion]]+Table1[[#This Row],[Date Ended Conversion]]</f>
        <v>84676.505763888883</v>
      </c>
      <c r="T3915" s="14">
        <f t="shared" si="123"/>
        <v>42338.252881944441</v>
      </c>
    </row>
    <row r="3916" spans="1:20" ht="72" hidden="1" x14ac:dyDescent="0.6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>(Table1[[#This Row],[pledged]]/Table1[[#This Row],[goal]])*100</f>
        <v>36.36</v>
      </c>
      <c r="P3916" s="9">
        <f>Table1[[#This Row],[pledged]]/Table1[[#This Row],[backers_count]]</f>
        <v>33.666666666666664</v>
      </c>
      <c r="Q3916" s="4" t="str">
        <f>MID(Table1[[#This Row],[Category and Sub-Category]],SEARCH("/", N3916) +1, 20)</f>
        <v>plays</v>
      </c>
      <c r="R3916" s="4" t="str">
        <f t="shared" si="122"/>
        <v>theater</v>
      </c>
      <c r="S3916" s="14">
        <f>Table1[[#This Row],[Date Ended Conversion]]+Table1[[#This Row],[Date Ended Conversion]]</f>
        <v>84269.915277777778</v>
      </c>
      <c r="T3916" s="14">
        <f t="shared" si="123"/>
        <v>42134.957638888889</v>
      </c>
    </row>
    <row r="3917" spans="1:20" ht="72" hidden="1" x14ac:dyDescent="0.6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>(Table1[[#This Row],[pledged]]/Table1[[#This Row],[goal]])*100</f>
        <v>0.33333333333333337</v>
      </c>
      <c r="P3917" s="9">
        <f>Table1[[#This Row],[pledged]]/Table1[[#This Row],[backers_count]]</f>
        <v>5</v>
      </c>
      <c r="Q3917" s="4" t="str">
        <f>MID(Table1[[#This Row],[Category and Sub-Category]],SEARCH("/", N3917) +1, 20)</f>
        <v>plays</v>
      </c>
      <c r="R3917" s="4" t="str">
        <f t="shared" si="122"/>
        <v>theater</v>
      </c>
      <c r="S3917" s="14">
        <f>Table1[[#This Row],[Date Ended Conversion]]+Table1[[#This Row],[Date Ended Conversion]]</f>
        <v>85045.97011574074</v>
      </c>
      <c r="T3917" s="14">
        <f t="shared" si="123"/>
        <v>42522.98505787037</v>
      </c>
    </row>
    <row r="3918" spans="1:20" ht="72" hidden="1" x14ac:dyDescent="0.6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>(Table1[[#This Row],[pledged]]/Table1[[#This Row],[goal]])*100</f>
        <v>0</v>
      </c>
      <c r="P3918" s="9" t="e">
        <f>Table1[[#This Row],[pledged]]/Table1[[#This Row],[backers_count]]</f>
        <v>#DIV/0!</v>
      </c>
      <c r="Q3918" s="4" t="str">
        <f>MID(Table1[[#This Row],[Category and Sub-Category]],SEARCH("/", N3918) +1, 20)</f>
        <v>plays</v>
      </c>
      <c r="R3918" s="4" t="str">
        <f t="shared" si="122"/>
        <v>theater</v>
      </c>
      <c r="S3918" s="14">
        <f>Table1[[#This Row],[Date Ended Conversion]]+Table1[[#This Row],[Date Ended Conversion]]</f>
        <v>85048.943333333329</v>
      </c>
      <c r="T3918" s="14">
        <f t="shared" si="123"/>
        <v>42524.471666666665</v>
      </c>
    </row>
    <row r="3919" spans="1:20" ht="72" hidden="1" x14ac:dyDescent="0.6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>(Table1[[#This Row],[pledged]]/Table1[[#This Row],[goal]])*100</f>
        <v>0.2857142857142857</v>
      </c>
      <c r="P3919" s="9">
        <f>Table1[[#This Row],[pledged]]/Table1[[#This Row],[backers_count]]</f>
        <v>10</v>
      </c>
      <c r="Q3919" s="4" t="str">
        <f>MID(Table1[[#This Row],[Category and Sub-Category]],SEARCH("/", N3919) +1, 20)</f>
        <v>plays</v>
      </c>
      <c r="R3919" s="4" t="str">
        <f t="shared" si="122"/>
        <v>theater</v>
      </c>
      <c r="S3919" s="14">
        <f>Table1[[#This Row],[Date Ended Conversion]]+Table1[[#This Row],[Date Ended Conversion]]</f>
        <v>83787.054652777777</v>
      </c>
      <c r="T3919" s="14">
        <f t="shared" si="123"/>
        <v>41893.527326388888</v>
      </c>
    </row>
    <row r="3920" spans="1:20" ht="72" hidden="1" x14ac:dyDescent="0.6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>(Table1[[#This Row],[pledged]]/Table1[[#This Row],[goal]])*100</f>
        <v>0.2</v>
      </c>
      <c r="P3920" s="9">
        <f>Table1[[#This Row],[pledged]]/Table1[[#This Row],[backers_count]]</f>
        <v>40</v>
      </c>
      <c r="Q3920" s="4" t="str">
        <f>MID(Table1[[#This Row],[Category and Sub-Category]],SEARCH("/", N3920) +1, 20)</f>
        <v>plays</v>
      </c>
      <c r="R3920" s="4" t="str">
        <f t="shared" si="122"/>
        <v>theater</v>
      </c>
      <c r="S3920" s="14">
        <f>Table1[[#This Row],[Date Ended Conversion]]+Table1[[#This Row],[Date Ended Conversion]]</f>
        <v>83711.333333333328</v>
      </c>
      <c r="T3920" s="14">
        <f t="shared" si="123"/>
        <v>41855.666666666664</v>
      </c>
    </row>
    <row r="3921" spans="1:20" ht="72" hidden="1" x14ac:dyDescent="0.6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>(Table1[[#This Row],[pledged]]/Table1[[#This Row],[goal]])*100</f>
        <v>1.7999999999999998</v>
      </c>
      <c r="P3921" s="9">
        <f>Table1[[#This Row],[pledged]]/Table1[[#This Row],[backers_count]]</f>
        <v>30</v>
      </c>
      <c r="Q3921" s="4" t="str">
        <f>MID(Table1[[#This Row],[Category and Sub-Category]],SEARCH("/", N3921) +1, 20)</f>
        <v>plays</v>
      </c>
      <c r="R3921" s="4" t="str">
        <f t="shared" si="122"/>
        <v>theater</v>
      </c>
      <c r="S3921" s="14">
        <f>Table1[[#This Row],[Date Ended Conversion]]+Table1[[#This Row],[Date Ended Conversion]]</f>
        <v>84774</v>
      </c>
      <c r="T3921" s="14">
        <f t="shared" si="123"/>
        <v>42387</v>
      </c>
    </row>
    <row r="3922" spans="1:20" ht="72" hidden="1" x14ac:dyDescent="0.6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>(Table1[[#This Row],[pledged]]/Table1[[#This Row],[goal]])*100</f>
        <v>5.4</v>
      </c>
      <c r="P3922" s="9">
        <f>Table1[[#This Row],[pledged]]/Table1[[#This Row],[backers_count]]</f>
        <v>45</v>
      </c>
      <c r="Q3922" s="4" t="str">
        <f>MID(Table1[[#This Row],[Category and Sub-Category]],SEARCH("/", N3922) +1, 20)</f>
        <v>plays</v>
      </c>
      <c r="R3922" s="4" t="str">
        <f t="shared" si="122"/>
        <v>theater</v>
      </c>
      <c r="S3922" s="14">
        <f>Table1[[#This Row],[Date Ended Conversion]]+Table1[[#This Row],[Date Ended Conversion]]</f>
        <v>85374.857870370382</v>
      </c>
      <c r="T3922" s="14">
        <f t="shared" si="123"/>
        <v>42687.428935185191</v>
      </c>
    </row>
    <row r="3923" spans="1:20" ht="72" hidden="1" x14ac:dyDescent="0.6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>(Table1[[#This Row],[pledged]]/Table1[[#This Row],[goal]])*100</f>
        <v>0</v>
      </c>
      <c r="P3923" s="9" t="e">
        <f>Table1[[#This Row],[pledged]]/Table1[[#This Row],[backers_count]]</f>
        <v>#DIV/0!</v>
      </c>
      <c r="Q3923" s="4" t="str">
        <f>MID(Table1[[#This Row],[Category and Sub-Category]],SEARCH("/", N3923) +1, 20)</f>
        <v>plays</v>
      </c>
      <c r="R3923" s="4" t="str">
        <f t="shared" si="122"/>
        <v>theater</v>
      </c>
      <c r="S3923" s="14">
        <f>Table1[[#This Row],[Date Ended Conversion]]+Table1[[#This Row],[Date Ended Conversion]]</f>
        <v>83877.5</v>
      </c>
      <c r="T3923" s="14">
        <f t="shared" si="123"/>
        <v>41938.75</v>
      </c>
    </row>
    <row r="3924" spans="1:20" ht="72" hidden="1" x14ac:dyDescent="0.6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>(Table1[[#This Row],[pledged]]/Table1[[#This Row],[goal]])*100</f>
        <v>8.1333333333333329</v>
      </c>
      <c r="P3924" s="9">
        <f>Table1[[#This Row],[pledged]]/Table1[[#This Row],[backers_count]]</f>
        <v>10.166666666666666</v>
      </c>
      <c r="Q3924" s="4" t="str">
        <f>MID(Table1[[#This Row],[Category and Sub-Category]],SEARCH("/", N3924) +1, 20)</f>
        <v>plays</v>
      </c>
      <c r="R3924" s="4" t="str">
        <f t="shared" si="122"/>
        <v>theater</v>
      </c>
      <c r="S3924" s="14">
        <f>Table1[[#This Row],[Date Ended Conversion]]+Table1[[#This Row],[Date Ended Conversion]]</f>
        <v>84131.916666666657</v>
      </c>
      <c r="T3924" s="14">
        <f t="shared" si="123"/>
        <v>42065.958333333328</v>
      </c>
    </row>
    <row r="3925" spans="1:20" ht="90" hidden="1" x14ac:dyDescent="0.6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>(Table1[[#This Row],[pledged]]/Table1[[#This Row],[goal]])*100</f>
        <v>12.034782608695652</v>
      </c>
      <c r="P3925" s="9">
        <f>Table1[[#This Row],[pledged]]/Table1[[#This Row],[backers_count]]</f>
        <v>81.411764705882348</v>
      </c>
      <c r="Q3925" s="4" t="str">
        <f>MID(Table1[[#This Row],[Category and Sub-Category]],SEARCH("/", N3925) +1, 20)</f>
        <v>plays</v>
      </c>
      <c r="R3925" s="4" t="str">
        <f t="shared" si="122"/>
        <v>theater</v>
      </c>
      <c r="S3925" s="14">
        <f>Table1[[#This Row],[Date Ended Conversion]]+Table1[[#This Row],[Date Ended Conversion]]</f>
        <v>84207.959976851853</v>
      </c>
      <c r="T3925" s="14">
        <f t="shared" si="123"/>
        <v>42103.979988425926</v>
      </c>
    </row>
    <row r="3926" spans="1:20" ht="72" hidden="1" x14ac:dyDescent="0.6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>(Table1[[#This Row],[pledged]]/Table1[[#This Row],[goal]])*100</f>
        <v>15.266666666666667</v>
      </c>
      <c r="P3926" s="9">
        <f>Table1[[#This Row],[pledged]]/Table1[[#This Row],[backers_count]]</f>
        <v>57.25</v>
      </c>
      <c r="Q3926" s="4" t="str">
        <f>MID(Table1[[#This Row],[Category and Sub-Category]],SEARCH("/", N3926) +1, 20)</f>
        <v>plays</v>
      </c>
      <c r="R3926" s="4" t="str">
        <f t="shared" si="122"/>
        <v>theater</v>
      </c>
      <c r="S3926" s="14">
        <f>Table1[[#This Row],[Date Ended Conversion]]+Table1[[#This Row],[Date Ended Conversion]]</f>
        <v>83633.919490740736</v>
      </c>
      <c r="T3926" s="14">
        <f t="shared" si="123"/>
        <v>41816.959745370368</v>
      </c>
    </row>
    <row r="3927" spans="1:20" ht="90" hidden="1" x14ac:dyDescent="0.6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>(Table1[[#This Row],[pledged]]/Table1[[#This Row],[goal]])*100</f>
        <v>10</v>
      </c>
      <c r="P3927" s="9">
        <f>Table1[[#This Row],[pledged]]/Table1[[#This Row],[backers_count]]</f>
        <v>5</v>
      </c>
      <c r="Q3927" s="4" t="str">
        <f>MID(Table1[[#This Row],[Category and Sub-Category]],SEARCH("/", N3927) +1, 20)</f>
        <v>plays</v>
      </c>
      <c r="R3927" s="4" t="str">
        <f t="shared" si="122"/>
        <v>theater</v>
      </c>
      <c r="S3927" s="14">
        <f>Table1[[#This Row],[Date Ended Conversion]]+Table1[[#This Row],[Date Ended Conversion]]</f>
        <v>83701.741643518515</v>
      </c>
      <c r="T3927" s="14">
        <f t="shared" si="123"/>
        <v>41850.870821759258</v>
      </c>
    </row>
    <row r="3928" spans="1:20" ht="54" hidden="1" x14ac:dyDescent="0.6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>(Table1[[#This Row],[pledged]]/Table1[[#This Row],[goal]])*100</f>
        <v>0.3</v>
      </c>
      <c r="P3928" s="9">
        <f>Table1[[#This Row],[pledged]]/Table1[[#This Row],[backers_count]]</f>
        <v>15</v>
      </c>
      <c r="Q3928" s="4" t="str">
        <f>MID(Table1[[#This Row],[Category and Sub-Category]],SEARCH("/", N3928) +1, 20)</f>
        <v>plays</v>
      </c>
      <c r="R3928" s="4" t="str">
        <f t="shared" si="122"/>
        <v>theater</v>
      </c>
      <c r="S3928" s="14">
        <f>Table1[[#This Row],[Date Ended Conversion]]+Table1[[#This Row],[Date Ended Conversion]]</f>
        <v>84000.170092592598</v>
      </c>
      <c r="T3928" s="14">
        <f t="shared" si="123"/>
        <v>42000.085046296299</v>
      </c>
    </row>
    <row r="3929" spans="1:20" ht="72" hidden="1" x14ac:dyDescent="0.6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>(Table1[[#This Row],[pledged]]/Table1[[#This Row],[goal]])*100</f>
        <v>1</v>
      </c>
      <c r="P3929" s="9">
        <f>Table1[[#This Row],[pledged]]/Table1[[#This Row],[backers_count]]</f>
        <v>12.5</v>
      </c>
      <c r="Q3929" s="4" t="str">
        <f>MID(Table1[[#This Row],[Category and Sub-Category]],SEARCH("/", N3929) +1, 20)</f>
        <v>plays</v>
      </c>
      <c r="R3929" s="4" t="str">
        <f t="shared" si="122"/>
        <v>theater</v>
      </c>
      <c r="S3929" s="14">
        <f>Table1[[#This Row],[Date Ended Conversion]]+Table1[[#This Row],[Date Ended Conversion]]</f>
        <v>83720.534814814819</v>
      </c>
      <c r="T3929" s="14">
        <f t="shared" si="123"/>
        <v>41860.267407407409</v>
      </c>
    </row>
    <row r="3930" spans="1:20" ht="72" hidden="1" x14ac:dyDescent="0.6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>(Table1[[#This Row],[pledged]]/Table1[[#This Row],[goal]])*100</f>
        <v>13.020000000000001</v>
      </c>
      <c r="P3930" s="9">
        <f>Table1[[#This Row],[pledged]]/Table1[[#This Row],[backers_count]]</f>
        <v>93</v>
      </c>
      <c r="Q3930" s="4" t="str">
        <f>MID(Table1[[#This Row],[Category and Sub-Category]],SEARCH("/", N3930) +1, 20)</f>
        <v>plays</v>
      </c>
      <c r="R3930" s="4" t="str">
        <f t="shared" si="122"/>
        <v>theater</v>
      </c>
      <c r="S3930" s="14">
        <f>Table1[[#This Row],[Date Ended Conversion]]+Table1[[#This Row],[Date Ended Conversion]]</f>
        <v>84586.415277777778</v>
      </c>
      <c r="T3930" s="14">
        <f t="shared" si="123"/>
        <v>42293.207638888889</v>
      </c>
    </row>
    <row r="3931" spans="1:20" ht="72" hidden="1" x14ac:dyDescent="0.6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>(Table1[[#This Row],[pledged]]/Table1[[#This Row],[goal]])*100</f>
        <v>2.2650000000000001</v>
      </c>
      <c r="P3931" s="9">
        <f>Table1[[#This Row],[pledged]]/Table1[[#This Row],[backers_count]]</f>
        <v>32.357142857142854</v>
      </c>
      <c r="Q3931" s="4" t="str">
        <f>MID(Table1[[#This Row],[Category and Sub-Category]],SEARCH("/", N3931) +1, 20)</f>
        <v>plays</v>
      </c>
      <c r="R3931" s="4" t="str">
        <f t="shared" si="122"/>
        <v>theater</v>
      </c>
      <c r="S3931" s="14">
        <f>Table1[[#This Row],[Date Ended Conversion]]+Table1[[#This Row],[Date Ended Conversion]]</f>
        <v>85263.654282407399</v>
      </c>
      <c r="T3931" s="14">
        <f t="shared" si="123"/>
        <v>42631.827141203699</v>
      </c>
    </row>
    <row r="3932" spans="1:20" ht="72" hidden="1" x14ac:dyDescent="0.6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>(Table1[[#This Row],[pledged]]/Table1[[#This Row],[goal]])*100</f>
        <v>0</v>
      </c>
      <c r="P3932" s="9" t="e">
        <f>Table1[[#This Row],[pledged]]/Table1[[#This Row],[backers_count]]</f>
        <v>#DIV/0!</v>
      </c>
      <c r="Q3932" s="4" t="str">
        <f>MID(Table1[[#This Row],[Category and Sub-Category]],SEARCH("/", N3932) +1, 20)</f>
        <v>plays</v>
      </c>
      <c r="R3932" s="4" t="str">
        <f t="shared" si="122"/>
        <v>theater</v>
      </c>
      <c r="S3932" s="14">
        <f>Table1[[#This Row],[Date Ended Conversion]]+Table1[[#This Row],[Date Ended Conversion]]</f>
        <v>84922.5</v>
      </c>
      <c r="T3932" s="14">
        <f t="shared" si="123"/>
        <v>42461.25</v>
      </c>
    </row>
    <row r="3933" spans="1:20" ht="72" hidden="1" x14ac:dyDescent="0.6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>(Table1[[#This Row],[pledged]]/Table1[[#This Row],[goal]])*100</f>
        <v>0</v>
      </c>
      <c r="P3933" s="9" t="e">
        <f>Table1[[#This Row],[pledged]]/Table1[[#This Row],[backers_count]]</f>
        <v>#DIV/0!</v>
      </c>
      <c r="Q3933" s="4" t="str">
        <f>MID(Table1[[#This Row],[Category and Sub-Category]],SEARCH("/", N3933) +1, 20)</f>
        <v>plays</v>
      </c>
      <c r="R3933" s="4" t="str">
        <f t="shared" si="122"/>
        <v>theater</v>
      </c>
      <c r="S3933" s="14">
        <f>Table1[[#This Row],[Date Ended Conversion]]+Table1[[#This Row],[Date Ended Conversion]]</f>
        <v>84506.303402777776</v>
      </c>
      <c r="T3933" s="14">
        <f t="shared" si="123"/>
        <v>42253.151701388888</v>
      </c>
    </row>
    <row r="3934" spans="1:20" ht="72" hidden="1" x14ac:dyDescent="0.6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>(Table1[[#This Row],[pledged]]/Table1[[#This Row],[goal]])*100</f>
        <v>8.3333333333333332E-3</v>
      </c>
      <c r="P3934" s="9">
        <f>Table1[[#This Row],[pledged]]/Table1[[#This Row],[backers_count]]</f>
        <v>1</v>
      </c>
      <c r="Q3934" s="4" t="str">
        <f>MID(Table1[[#This Row],[Category and Sub-Category]],SEARCH("/", N3934) +1, 20)</f>
        <v>plays</v>
      </c>
      <c r="R3934" s="4" t="str">
        <f t="shared" si="122"/>
        <v>theater</v>
      </c>
      <c r="S3934" s="14">
        <f>Table1[[#This Row],[Date Ended Conversion]]+Table1[[#This Row],[Date Ended Conversion]]</f>
        <v>84890.253796296296</v>
      </c>
      <c r="T3934" s="14">
        <f t="shared" si="123"/>
        <v>42445.126898148148</v>
      </c>
    </row>
    <row r="3935" spans="1:20" ht="72" hidden="1" x14ac:dyDescent="0.6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>(Table1[[#This Row],[pledged]]/Table1[[#This Row],[goal]])*100</f>
        <v>15.742857142857142</v>
      </c>
      <c r="P3935" s="9">
        <f>Table1[[#This Row],[pledged]]/Table1[[#This Row],[backers_count]]</f>
        <v>91.833333333333329</v>
      </c>
      <c r="Q3935" s="4" t="str">
        <f>MID(Table1[[#This Row],[Category and Sub-Category]],SEARCH("/", N3935) +1, 20)</f>
        <v>plays</v>
      </c>
      <c r="R3935" s="4" t="str">
        <f t="shared" si="122"/>
        <v>theater</v>
      </c>
      <c r="S3935" s="14">
        <f>Table1[[#This Row],[Date Ended Conversion]]+Table1[[#This Row],[Date Ended Conversion]]</f>
        <v>85136.059722222213</v>
      </c>
      <c r="T3935" s="14">
        <f t="shared" si="123"/>
        <v>42568.029861111107</v>
      </c>
    </row>
    <row r="3936" spans="1:20" ht="72" hidden="1" x14ac:dyDescent="0.6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>(Table1[[#This Row],[pledged]]/Table1[[#This Row],[goal]])*100</f>
        <v>11</v>
      </c>
      <c r="P3936" s="9">
        <f>Table1[[#This Row],[pledged]]/Table1[[#This Row],[backers_count]]</f>
        <v>45.833333333333336</v>
      </c>
      <c r="Q3936" s="4" t="str">
        <f>MID(Table1[[#This Row],[Category and Sub-Category]],SEARCH("/", N3936) +1, 20)</f>
        <v>plays</v>
      </c>
      <c r="R3936" s="4" t="str">
        <f t="shared" si="122"/>
        <v>theater</v>
      </c>
      <c r="S3936" s="14">
        <f>Table1[[#This Row],[Date Ended Conversion]]+Table1[[#This Row],[Date Ended Conversion]]</f>
        <v>84557.083333333343</v>
      </c>
      <c r="T3936" s="14">
        <f t="shared" si="123"/>
        <v>42278.541666666672</v>
      </c>
    </row>
    <row r="3937" spans="1:20" ht="72" hidden="1" x14ac:dyDescent="0.6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>(Table1[[#This Row],[pledged]]/Table1[[#This Row],[goal]])*100</f>
        <v>43.833333333333336</v>
      </c>
      <c r="P3937" s="9">
        <f>Table1[[#This Row],[pledged]]/Table1[[#This Row],[backers_count]]</f>
        <v>57.173913043478258</v>
      </c>
      <c r="Q3937" s="4" t="str">
        <f>MID(Table1[[#This Row],[Category and Sub-Category]],SEARCH("/", N3937) +1, 20)</f>
        <v>plays</v>
      </c>
      <c r="R3937" s="4" t="str">
        <f t="shared" si="122"/>
        <v>theater</v>
      </c>
      <c r="S3937" s="14">
        <f>Table1[[#This Row],[Date Ended Conversion]]+Table1[[#This Row],[Date Ended Conversion]]</f>
        <v>84563.313564814802</v>
      </c>
      <c r="T3937" s="14">
        <f t="shared" si="123"/>
        <v>42281.656782407401</v>
      </c>
    </row>
    <row r="3938" spans="1:20" ht="72" hidden="1" x14ac:dyDescent="0.6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>(Table1[[#This Row],[pledged]]/Table1[[#This Row],[goal]])*100</f>
        <v>0</v>
      </c>
      <c r="P3938" s="9" t="e">
        <f>Table1[[#This Row],[pledged]]/Table1[[#This Row],[backers_count]]</f>
        <v>#DIV/0!</v>
      </c>
      <c r="Q3938" s="4" t="str">
        <f>MID(Table1[[#This Row],[Category and Sub-Category]],SEARCH("/", N3938) +1, 20)</f>
        <v>plays</v>
      </c>
      <c r="R3938" s="4" t="str">
        <f t="shared" si="122"/>
        <v>theater</v>
      </c>
      <c r="S3938" s="14">
        <f>Table1[[#This Row],[Date Ended Conversion]]+Table1[[#This Row],[Date Ended Conversion]]</f>
        <v>85410.609259259261</v>
      </c>
      <c r="T3938" s="14">
        <f t="shared" si="123"/>
        <v>42705.304629629631</v>
      </c>
    </row>
    <row r="3939" spans="1:20" ht="72" hidden="1" x14ac:dyDescent="0.6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>(Table1[[#This Row],[pledged]]/Table1[[#This Row],[goal]])*100</f>
        <v>86.135181975736558</v>
      </c>
      <c r="P3939" s="9">
        <f>Table1[[#This Row],[pledged]]/Table1[[#This Row],[backers_count]]</f>
        <v>248.5</v>
      </c>
      <c r="Q3939" s="4" t="str">
        <f>MID(Table1[[#This Row],[Category and Sub-Category]],SEARCH("/", N3939) +1, 20)</f>
        <v>plays</v>
      </c>
      <c r="R3939" s="4" t="str">
        <f t="shared" si="122"/>
        <v>theater</v>
      </c>
      <c r="S3939" s="14">
        <f>Table1[[#This Row],[Date Ended Conversion]]+Table1[[#This Row],[Date Ended Conversion]]</f>
        <v>85125.262962962966</v>
      </c>
      <c r="T3939" s="14">
        <f t="shared" si="123"/>
        <v>42562.631481481483</v>
      </c>
    </row>
    <row r="3940" spans="1:20" ht="72" hidden="1" x14ac:dyDescent="0.6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>(Table1[[#This Row],[pledged]]/Table1[[#This Row],[goal]])*100</f>
        <v>12.196620583717358</v>
      </c>
      <c r="P3940" s="9">
        <f>Table1[[#This Row],[pledged]]/Table1[[#This Row],[backers_count]]</f>
        <v>79.400000000000006</v>
      </c>
      <c r="Q3940" s="4" t="str">
        <f>MID(Table1[[#This Row],[Category and Sub-Category]],SEARCH("/", N3940) +1, 20)</f>
        <v>plays</v>
      </c>
      <c r="R3940" s="4" t="str">
        <f t="shared" si="122"/>
        <v>theater</v>
      </c>
      <c r="S3940" s="14">
        <f>Table1[[#This Row],[Date Ended Conversion]]+Table1[[#This Row],[Date Ended Conversion]]</f>
        <v>84365.811435185198</v>
      </c>
      <c r="T3940" s="14">
        <f t="shared" si="123"/>
        <v>42182.905717592599</v>
      </c>
    </row>
    <row r="3941" spans="1:20" ht="72" hidden="1" x14ac:dyDescent="0.6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>(Table1[[#This Row],[pledged]]/Table1[[#This Row],[goal]])*100</f>
        <v>0.1</v>
      </c>
      <c r="P3941" s="9">
        <f>Table1[[#This Row],[pledged]]/Table1[[#This Row],[backers_count]]</f>
        <v>5</v>
      </c>
      <c r="Q3941" s="4" t="str">
        <f>MID(Table1[[#This Row],[Category and Sub-Category]],SEARCH("/", N3941) +1, 20)</f>
        <v>plays</v>
      </c>
      <c r="R3941" s="4" t="str">
        <f t="shared" si="122"/>
        <v>theater</v>
      </c>
      <c r="S3941" s="14">
        <f>Table1[[#This Row],[Date Ended Conversion]]+Table1[[#This Row],[Date Ended Conversion]]</f>
        <v>83838.375</v>
      </c>
      <c r="T3941" s="14">
        <f t="shared" si="123"/>
        <v>41919.1875</v>
      </c>
    </row>
    <row r="3942" spans="1:20" ht="72" hidden="1" x14ac:dyDescent="0.6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>(Table1[[#This Row],[pledged]]/Table1[[#This Row],[goal]])*100</f>
        <v>0.22</v>
      </c>
      <c r="P3942" s="9">
        <f>Table1[[#This Row],[pledged]]/Table1[[#This Row],[backers_count]]</f>
        <v>5.5</v>
      </c>
      <c r="Q3942" s="4" t="str">
        <f>MID(Table1[[#This Row],[Category and Sub-Category]],SEARCH("/", N3942) +1, 20)</f>
        <v>plays</v>
      </c>
      <c r="R3942" s="4" t="str">
        <f t="shared" si="122"/>
        <v>theater</v>
      </c>
      <c r="S3942" s="14">
        <f>Table1[[#This Row],[Date Ended Conversion]]+Table1[[#This Row],[Date Ended Conversion]]</f>
        <v>84012.984976851847</v>
      </c>
      <c r="T3942" s="14">
        <f t="shared" si="123"/>
        <v>42006.492488425924</v>
      </c>
    </row>
    <row r="3943" spans="1:20" ht="90" hidden="1" x14ac:dyDescent="0.6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>(Table1[[#This Row],[pledged]]/Table1[[#This Row],[goal]])*100</f>
        <v>0.90909090909090906</v>
      </c>
      <c r="P3943" s="9">
        <f>Table1[[#This Row],[pledged]]/Table1[[#This Row],[backers_count]]</f>
        <v>25</v>
      </c>
      <c r="Q3943" s="4" t="str">
        <f>MID(Table1[[#This Row],[Category and Sub-Category]],SEARCH("/", N3943) +1, 20)</f>
        <v>plays</v>
      </c>
      <c r="R3943" s="4" t="str">
        <f t="shared" si="122"/>
        <v>theater</v>
      </c>
      <c r="S3943" s="14">
        <f>Table1[[#This Row],[Date Ended Conversion]]+Table1[[#This Row],[Date Ended Conversion]]</f>
        <v>83936.083333333343</v>
      </c>
      <c r="T3943" s="14">
        <f t="shared" si="123"/>
        <v>41968.041666666672</v>
      </c>
    </row>
    <row r="3944" spans="1:20" ht="72" hidden="1" x14ac:dyDescent="0.6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>(Table1[[#This Row],[pledged]]/Table1[[#This Row],[goal]])*100</f>
        <v>0</v>
      </c>
      <c r="P3944" s="9" t="e">
        <f>Table1[[#This Row],[pledged]]/Table1[[#This Row],[backers_count]]</f>
        <v>#DIV/0!</v>
      </c>
      <c r="Q3944" s="4" t="str">
        <f>MID(Table1[[#This Row],[Category and Sub-Category]],SEARCH("/", N3944) +1, 20)</f>
        <v>plays</v>
      </c>
      <c r="R3944" s="4" t="str">
        <f t="shared" si="122"/>
        <v>theater</v>
      </c>
      <c r="S3944" s="14">
        <f>Table1[[#This Row],[Date Ended Conversion]]+Table1[[#This Row],[Date Ended Conversion]]</f>
        <v>84343.808194444442</v>
      </c>
      <c r="T3944" s="14">
        <f t="shared" si="123"/>
        <v>42171.904097222221</v>
      </c>
    </row>
    <row r="3945" spans="1:20" ht="54" hidden="1" x14ac:dyDescent="0.6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>(Table1[[#This Row],[pledged]]/Table1[[#This Row],[goal]])*100</f>
        <v>35.64</v>
      </c>
      <c r="P3945" s="9">
        <f>Table1[[#This Row],[pledged]]/Table1[[#This Row],[backers_count]]</f>
        <v>137.07692307692307</v>
      </c>
      <c r="Q3945" s="4" t="str">
        <f>MID(Table1[[#This Row],[Category and Sub-Category]],SEARCH("/", N3945) +1, 20)</f>
        <v>plays</v>
      </c>
      <c r="R3945" s="4" t="str">
        <f t="shared" si="122"/>
        <v>theater</v>
      </c>
      <c r="S3945" s="14">
        <f>Table1[[#This Row],[Date Ended Conversion]]+Table1[[#This Row],[Date Ended Conversion]]</f>
        <v>84621.402777777781</v>
      </c>
      <c r="T3945" s="14">
        <f t="shared" si="123"/>
        <v>42310.701388888891</v>
      </c>
    </row>
    <row r="3946" spans="1:20" ht="72" hidden="1" x14ac:dyDescent="0.6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>(Table1[[#This Row],[pledged]]/Table1[[#This Row],[goal]])*100</f>
        <v>0</v>
      </c>
      <c r="P3946" s="9" t="e">
        <f>Table1[[#This Row],[pledged]]/Table1[[#This Row],[backers_count]]</f>
        <v>#DIV/0!</v>
      </c>
      <c r="Q3946" s="4" t="str">
        <f>MID(Table1[[#This Row],[Category and Sub-Category]],SEARCH("/", N3946) +1, 20)</f>
        <v>plays</v>
      </c>
      <c r="R3946" s="4" t="str">
        <f t="shared" si="122"/>
        <v>theater</v>
      </c>
      <c r="S3946" s="14">
        <f>Table1[[#This Row],[Date Ended Conversion]]+Table1[[#This Row],[Date Ended Conversion]]</f>
        <v>84487.325810185182</v>
      </c>
      <c r="T3946" s="14">
        <f t="shared" si="123"/>
        <v>42243.662905092591</v>
      </c>
    </row>
    <row r="3947" spans="1:20" ht="72" hidden="1" x14ac:dyDescent="0.6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>(Table1[[#This Row],[pledged]]/Table1[[#This Row],[goal]])*100</f>
        <v>0.25</v>
      </c>
      <c r="P3947" s="9">
        <f>Table1[[#This Row],[pledged]]/Table1[[#This Row],[backers_count]]</f>
        <v>5</v>
      </c>
      <c r="Q3947" s="4" t="str">
        <f>MID(Table1[[#This Row],[Category and Sub-Category]],SEARCH("/", N3947) +1, 20)</f>
        <v>plays</v>
      </c>
      <c r="R3947" s="4" t="str">
        <f t="shared" si="122"/>
        <v>theater</v>
      </c>
      <c r="S3947" s="14">
        <f>Table1[[#This Row],[Date Ended Conversion]]+Table1[[#This Row],[Date Ended Conversion]]</f>
        <v>84279.603425925918</v>
      </c>
      <c r="T3947" s="14">
        <f t="shared" si="123"/>
        <v>42139.801712962959</v>
      </c>
    </row>
    <row r="3948" spans="1:20" ht="54" hidden="1" x14ac:dyDescent="0.6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>(Table1[[#This Row],[pledged]]/Table1[[#This Row],[goal]])*100</f>
        <v>3.25</v>
      </c>
      <c r="P3948" s="9">
        <f>Table1[[#This Row],[pledged]]/Table1[[#This Row],[backers_count]]</f>
        <v>39</v>
      </c>
      <c r="Q3948" s="4" t="str">
        <f>MID(Table1[[#This Row],[Category and Sub-Category]],SEARCH("/", N3948) +1, 20)</f>
        <v>plays</v>
      </c>
      <c r="R3948" s="4" t="str">
        <f t="shared" si="122"/>
        <v>theater</v>
      </c>
      <c r="S3948" s="14">
        <f>Table1[[#This Row],[Date Ended Conversion]]+Table1[[#This Row],[Date Ended Conversion]]</f>
        <v>84126.666666666657</v>
      </c>
      <c r="T3948" s="14">
        <f t="shared" si="123"/>
        <v>42063.333333333328</v>
      </c>
    </row>
    <row r="3949" spans="1:20" ht="72" hidden="1" x14ac:dyDescent="0.6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>(Table1[[#This Row],[pledged]]/Table1[[#This Row],[goal]])*100</f>
        <v>3.3666666666666663</v>
      </c>
      <c r="P3949" s="9">
        <f>Table1[[#This Row],[pledged]]/Table1[[#This Row],[backers_count]]</f>
        <v>50.5</v>
      </c>
      <c r="Q3949" s="4" t="str">
        <f>MID(Table1[[#This Row],[Category and Sub-Category]],SEARCH("/", N3949) +1, 20)</f>
        <v>plays</v>
      </c>
      <c r="R3949" s="4" t="str">
        <f t="shared" si="122"/>
        <v>theater</v>
      </c>
      <c r="S3949" s="14">
        <f>Table1[[#This Row],[Date Ended Conversion]]+Table1[[#This Row],[Date Ended Conversion]]</f>
        <v>85290.285740740743</v>
      </c>
      <c r="T3949" s="14">
        <f t="shared" si="123"/>
        <v>42645.142870370371</v>
      </c>
    </row>
    <row r="3950" spans="1:20" ht="72" hidden="1" x14ac:dyDescent="0.6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>(Table1[[#This Row],[pledged]]/Table1[[#This Row],[goal]])*100</f>
        <v>0</v>
      </c>
      <c r="P3950" s="9" t="e">
        <f>Table1[[#This Row],[pledged]]/Table1[[#This Row],[backers_count]]</f>
        <v>#DIV/0!</v>
      </c>
      <c r="Q3950" s="4" t="str">
        <f>MID(Table1[[#This Row],[Category and Sub-Category]],SEARCH("/", N3950) +1, 20)</f>
        <v>plays</v>
      </c>
      <c r="R3950" s="4" t="str">
        <f t="shared" si="122"/>
        <v>theater</v>
      </c>
      <c r="S3950" s="14">
        <f>Table1[[#This Row],[Date Ended Conversion]]+Table1[[#This Row],[Date Ended Conversion]]</f>
        <v>83778.650995370364</v>
      </c>
      <c r="T3950" s="14">
        <f t="shared" si="123"/>
        <v>41889.325497685182</v>
      </c>
    </row>
    <row r="3951" spans="1:20" ht="72" hidden="1" x14ac:dyDescent="0.6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>(Table1[[#This Row],[pledged]]/Table1[[#This Row],[goal]])*100</f>
        <v>15.770000000000001</v>
      </c>
      <c r="P3951" s="9">
        <f>Table1[[#This Row],[pledged]]/Table1[[#This Row],[backers_count]]</f>
        <v>49.28125</v>
      </c>
      <c r="Q3951" s="4" t="str">
        <f>MID(Table1[[#This Row],[Category and Sub-Category]],SEARCH("/", N3951) +1, 20)</f>
        <v>plays</v>
      </c>
      <c r="R3951" s="4" t="str">
        <f t="shared" si="122"/>
        <v>theater</v>
      </c>
      <c r="S3951" s="14">
        <f>Table1[[#This Row],[Date Ended Conversion]]+Table1[[#This Row],[Date Ended Conversion]]</f>
        <v>84092.241226851853</v>
      </c>
      <c r="T3951" s="14">
        <f t="shared" si="123"/>
        <v>42046.120613425926</v>
      </c>
    </row>
    <row r="3952" spans="1:20" ht="72" hidden="1" x14ac:dyDescent="0.6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>(Table1[[#This Row],[pledged]]/Table1[[#This Row],[goal]])*100</f>
        <v>0.625</v>
      </c>
      <c r="P3952" s="9">
        <f>Table1[[#This Row],[pledged]]/Table1[[#This Row],[backers_count]]</f>
        <v>25</v>
      </c>
      <c r="Q3952" s="4" t="str">
        <f>MID(Table1[[#This Row],[Category and Sub-Category]],SEARCH("/", N3952) +1, 20)</f>
        <v>plays</v>
      </c>
      <c r="R3952" s="4" t="str">
        <f t="shared" si="122"/>
        <v>theater</v>
      </c>
      <c r="S3952" s="14">
        <f>Table1[[#This Row],[Date Ended Conversion]]+Table1[[#This Row],[Date Ended Conversion]]</f>
        <v>84937.548611111109</v>
      </c>
      <c r="T3952" s="14">
        <f t="shared" si="123"/>
        <v>42468.774305555555</v>
      </c>
    </row>
    <row r="3953" spans="1:20" ht="72" hidden="1" x14ac:dyDescent="0.6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>(Table1[[#This Row],[pledged]]/Table1[[#This Row],[goal]])*100</f>
        <v>5.0000000000000001E-4</v>
      </c>
      <c r="P3953" s="9">
        <f>Table1[[#This Row],[pledged]]/Table1[[#This Row],[backers_count]]</f>
        <v>1</v>
      </c>
      <c r="Q3953" s="4" t="str">
        <f>MID(Table1[[#This Row],[Category and Sub-Category]],SEARCH("/", N3953) +1, 20)</f>
        <v>plays</v>
      </c>
      <c r="R3953" s="4" t="str">
        <f t="shared" si="122"/>
        <v>theater</v>
      </c>
      <c r="S3953" s="14">
        <f>Table1[[#This Row],[Date Ended Conversion]]+Table1[[#This Row],[Date Ended Conversion]]</f>
        <v>84987.568101851852</v>
      </c>
      <c r="T3953" s="14">
        <f t="shared" si="123"/>
        <v>42493.784050925926</v>
      </c>
    </row>
    <row r="3954" spans="1:20" ht="72" hidden="1" x14ac:dyDescent="0.6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>(Table1[[#This Row],[pledged]]/Table1[[#This Row],[goal]])*100</f>
        <v>9.6153846153846159E-2</v>
      </c>
      <c r="P3954" s="9">
        <f>Table1[[#This Row],[pledged]]/Table1[[#This Row],[backers_count]]</f>
        <v>25</v>
      </c>
      <c r="Q3954" s="4" t="str">
        <f>MID(Table1[[#This Row],[Category and Sub-Category]],SEARCH("/", N3954) +1, 20)</f>
        <v>plays</v>
      </c>
      <c r="R3954" s="4" t="str">
        <f t="shared" si="122"/>
        <v>theater</v>
      </c>
      <c r="S3954" s="14">
        <f>Table1[[#This Row],[Date Ended Conversion]]+Table1[[#This Row],[Date Ended Conversion]]</f>
        <v>84607.580787037034</v>
      </c>
      <c r="T3954" s="14">
        <f t="shared" si="123"/>
        <v>42303.790393518517</v>
      </c>
    </row>
    <row r="3955" spans="1:20" ht="72" hidden="1" x14ac:dyDescent="0.6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>(Table1[[#This Row],[pledged]]/Table1[[#This Row],[goal]])*100</f>
        <v>0</v>
      </c>
      <c r="P3955" s="9" t="e">
        <f>Table1[[#This Row],[pledged]]/Table1[[#This Row],[backers_count]]</f>
        <v>#DIV/0!</v>
      </c>
      <c r="Q3955" s="4" t="str">
        <f>MID(Table1[[#This Row],[Category and Sub-Category]],SEARCH("/", N3955) +1, 20)</f>
        <v>plays</v>
      </c>
      <c r="R3955" s="4" t="str">
        <f t="shared" si="122"/>
        <v>theater</v>
      </c>
      <c r="S3955" s="14">
        <f>Table1[[#This Row],[Date Ended Conversion]]+Table1[[#This Row],[Date Ended Conversion]]</f>
        <v>85161.95694444445</v>
      </c>
      <c r="T3955" s="14">
        <f t="shared" si="123"/>
        <v>42580.978472222225</v>
      </c>
    </row>
    <row r="3956" spans="1:20" ht="72" hidden="1" x14ac:dyDescent="0.6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>(Table1[[#This Row],[pledged]]/Table1[[#This Row],[goal]])*100</f>
        <v>0</v>
      </c>
      <c r="P3956" s="9" t="e">
        <f>Table1[[#This Row],[pledged]]/Table1[[#This Row],[backers_count]]</f>
        <v>#DIV/0!</v>
      </c>
      <c r="Q3956" s="4" t="str">
        <f>MID(Table1[[#This Row],[Category and Sub-Category]],SEARCH("/", N3956) +1, 20)</f>
        <v>plays</v>
      </c>
      <c r="R3956" s="4" t="str">
        <f t="shared" si="122"/>
        <v>theater</v>
      </c>
      <c r="S3956" s="14">
        <f>Table1[[#This Row],[Date Ended Conversion]]+Table1[[#This Row],[Date Ended Conversion]]</f>
        <v>83669.302407407406</v>
      </c>
      <c r="T3956" s="14">
        <f t="shared" si="123"/>
        <v>41834.651203703703</v>
      </c>
    </row>
    <row r="3957" spans="1:20" ht="72" hidden="1" x14ac:dyDescent="0.6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>(Table1[[#This Row],[pledged]]/Table1[[#This Row],[goal]])*100</f>
        <v>24.285714285714285</v>
      </c>
      <c r="P3957" s="9">
        <f>Table1[[#This Row],[pledged]]/Table1[[#This Row],[backers_count]]</f>
        <v>53.125</v>
      </c>
      <c r="Q3957" s="4" t="str">
        <f>MID(Table1[[#This Row],[Category and Sub-Category]],SEARCH("/", N3957) +1, 20)</f>
        <v>plays</v>
      </c>
      <c r="R3957" s="4" t="str">
        <f t="shared" si="122"/>
        <v>theater</v>
      </c>
      <c r="S3957" s="14">
        <f>Table1[[#This Row],[Date Ended Conversion]]+Table1[[#This Row],[Date Ended Conversion]]</f>
        <v>84673.781041666662</v>
      </c>
      <c r="T3957" s="14">
        <f t="shared" si="123"/>
        <v>42336.890520833331</v>
      </c>
    </row>
    <row r="3958" spans="1:20" ht="72" hidden="1" x14ac:dyDescent="0.6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>(Table1[[#This Row],[pledged]]/Table1[[#This Row],[goal]])*100</f>
        <v>0</v>
      </c>
      <c r="P3958" s="9" t="e">
        <f>Table1[[#This Row],[pledged]]/Table1[[#This Row],[backers_count]]</f>
        <v>#DIV/0!</v>
      </c>
      <c r="Q3958" s="4" t="str">
        <f>MID(Table1[[#This Row],[Category and Sub-Category]],SEARCH("/", N3958) +1, 20)</f>
        <v>plays</v>
      </c>
      <c r="R3958" s="4" t="str">
        <f t="shared" si="122"/>
        <v>theater</v>
      </c>
      <c r="S3958" s="14">
        <f>Table1[[#This Row],[Date Ended Conversion]]+Table1[[#This Row],[Date Ended Conversion]]</f>
        <v>84970.027777777781</v>
      </c>
      <c r="T3958" s="14">
        <f t="shared" si="123"/>
        <v>42485.013888888891</v>
      </c>
    </row>
    <row r="3959" spans="1:20" ht="54" hidden="1" x14ac:dyDescent="0.6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>(Table1[[#This Row],[pledged]]/Table1[[#This Row],[goal]])*100</f>
        <v>2.5000000000000001E-2</v>
      </c>
      <c r="P3959" s="9">
        <f>Table1[[#This Row],[pledged]]/Table1[[#This Row],[backers_count]]</f>
        <v>7</v>
      </c>
      <c r="Q3959" s="4" t="str">
        <f>MID(Table1[[#This Row],[Category and Sub-Category]],SEARCH("/", N3959) +1, 20)</f>
        <v>plays</v>
      </c>
      <c r="R3959" s="4" t="str">
        <f t="shared" si="122"/>
        <v>theater</v>
      </c>
      <c r="S3959" s="14">
        <f>Table1[[#This Row],[Date Ended Conversion]]+Table1[[#This Row],[Date Ended Conversion]]</f>
        <v>85119.952638888877</v>
      </c>
      <c r="T3959" s="14">
        <f t="shared" si="123"/>
        <v>42559.976319444439</v>
      </c>
    </row>
    <row r="3960" spans="1:20" ht="72" hidden="1" x14ac:dyDescent="0.6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>(Table1[[#This Row],[pledged]]/Table1[[#This Row],[goal]])*100</f>
        <v>32.049999999999997</v>
      </c>
      <c r="P3960" s="9">
        <f>Table1[[#This Row],[pledged]]/Table1[[#This Row],[backers_count]]</f>
        <v>40.0625</v>
      </c>
      <c r="Q3960" s="4" t="str">
        <f>MID(Table1[[#This Row],[Category and Sub-Category]],SEARCH("/", N3960) +1, 20)</f>
        <v>plays</v>
      </c>
      <c r="R3960" s="4" t="str">
        <f t="shared" si="122"/>
        <v>theater</v>
      </c>
      <c r="S3960" s="14">
        <f>Table1[[#This Row],[Date Ended Conversion]]+Table1[[#This Row],[Date Ended Conversion]]</f>
        <v>83707.166666666672</v>
      </c>
      <c r="T3960" s="14">
        <f t="shared" si="123"/>
        <v>41853.583333333336</v>
      </c>
    </row>
    <row r="3961" spans="1:20" ht="72" hidden="1" x14ac:dyDescent="0.6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>(Table1[[#This Row],[pledged]]/Table1[[#This Row],[goal]])*100</f>
        <v>24.333333333333336</v>
      </c>
      <c r="P3961" s="9">
        <f>Table1[[#This Row],[pledged]]/Table1[[#This Row],[backers_count]]</f>
        <v>24.333333333333332</v>
      </c>
      <c r="Q3961" s="4" t="str">
        <f>MID(Table1[[#This Row],[Category and Sub-Category]],SEARCH("/", N3961) +1, 20)</f>
        <v>plays</v>
      </c>
      <c r="R3961" s="4" t="str">
        <f t="shared" si="122"/>
        <v>theater</v>
      </c>
      <c r="S3961" s="14">
        <f>Table1[[#This Row],[Date Ended Conversion]]+Table1[[#This Row],[Date Ended Conversion]]</f>
        <v>83821.577685185184</v>
      </c>
      <c r="T3961" s="14">
        <f t="shared" si="123"/>
        <v>41910.788842592592</v>
      </c>
    </row>
    <row r="3962" spans="1:20" ht="72" hidden="1" x14ac:dyDescent="0.6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>(Table1[[#This Row],[pledged]]/Table1[[#This Row],[goal]])*100</f>
        <v>1.5</v>
      </c>
      <c r="P3962" s="9">
        <f>Table1[[#This Row],[pledged]]/Table1[[#This Row],[backers_count]]</f>
        <v>11.25</v>
      </c>
      <c r="Q3962" s="4" t="str">
        <f>MID(Table1[[#This Row],[Category and Sub-Category]],SEARCH("/", N3962) +1, 20)</f>
        <v>plays</v>
      </c>
      <c r="R3962" s="4" t="str">
        <f t="shared" si="122"/>
        <v>theater</v>
      </c>
      <c r="S3962" s="14">
        <f>Table1[[#This Row],[Date Ended Conversion]]+Table1[[#This Row],[Date Ended Conversion]]</f>
        <v>84745.691111111111</v>
      </c>
      <c r="T3962" s="14">
        <f t="shared" si="123"/>
        <v>42372.845555555556</v>
      </c>
    </row>
    <row r="3963" spans="1:20" ht="72" hidden="1" x14ac:dyDescent="0.6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>(Table1[[#This Row],[pledged]]/Table1[[#This Row],[goal]])*100</f>
        <v>0.42</v>
      </c>
      <c r="P3963" s="9">
        <f>Table1[[#This Row],[pledged]]/Table1[[#This Row],[backers_count]]</f>
        <v>10.5</v>
      </c>
      <c r="Q3963" s="4" t="str">
        <f>MID(Table1[[#This Row],[Category and Sub-Category]],SEARCH("/", N3963) +1, 20)</f>
        <v>plays</v>
      </c>
      <c r="R3963" s="4" t="str">
        <f t="shared" si="122"/>
        <v>theater</v>
      </c>
      <c r="S3963" s="14">
        <f>Table1[[#This Row],[Date Ended Conversion]]+Table1[[#This Row],[Date Ended Conversion]]</f>
        <v>83535.782638888893</v>
      </c>
      <c r="T3963" s="14">
        <f t="shared" si="123"/>
        <v>41767.891319444447</v>
      </c>
    </row>
    <row r="3964" spans="1:20" ht="72" hidden="1" x14ac:dyDescent="0.6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>(Table1[[#This Row],[pledged]]/Table1[[#This Row],[goal]])*100</f>
        <v>3.214285714285714</v>
      </c>
      <c r="P3964" s="9">
        <f>Table1[[#This Row],[pledged]]/Table1[[#This Row],[backers_count]]</f>
        <v>15</v>
      </c>
      <c r="Q3964" s="4" t="str">
        <f>MID(Table1[[#This Row],[Category and Sub-Category]],SEARCH("/", N3964) +1, 20)</f>
        <v>plays</v>
      </c>
      <c r="R3964" s="4" t="str">
        <f t="shared" si="122"/>
        <v>theater</v>
      </c>
      <c r="S3964" s="14">
        <f>Table1[[#This Row],[Date Ended Conversion]]+Table1[[#This Row],[Date Ended Conversion]]</f>
        <v>84673.24291666667</v>
      </c>
      <c r="T3964" s="14">
        <f t="shared" si="123"/>
        <v>42336.621458333335</v>
      </c>
    </row>
    <row r="3965" spans="1:20" ht="90" hidden="1" x14ac:dyDescent="0.6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>(Table1[[#This Row],[pledged]]/Table1[[#This Row],[goal]])*100</f>
        <v>0</v>
      </c>
      <c r="P3965" s="9" t="e">
        <f>Table1[[#This Row],[pledged]]/Table1[[#This Row],[backers_count]]</f>
        <v>#DIV/0!</v>
      </c>
      <c r="Q3965" s="4" t="str">
        <f>MID(Table1[[#This Row],[Category and Sub-Category]],SEARCH("/", N3965) +1, 20)</f>
        <v>plays</v>
      </c>
      <c r="R3965" s="4" t="str">
        <f t="shared" si="122"/>
        <v>theater</v>
      </c>
      <c r="S3965" s="14">
        <f>Table1[[#This Row],[Date Ended Conversion]]+Table1[[#This Row],[Date Ended Conversion]]</f>
        <v>84652.391597222217</v>
      </c>
      <c r="T3965" s="14">
        <f t="shared" si="123"/>
        <v>42326.195798611108</v>
      </c>
    </row>
    <row r="3966" spans="1:20" ht="54" hidden="1" x14ac:dyDescent="0.6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>(Table1[[#This Row],[pledged]]/Table1[[#This Row],[goal]])*100</f>
        <v>6.3</v>
      </c>
      <c r="P3966" s="9">
        <f>Table1[[#This Row],[pledged]]/Table1[[#This Row],[backers_count]]</f>
        <v>42</v>
      </c>
      <c r="Q3966" s="4" t="str">
        <f>MID(Table1[[#This Row],[Category and Sub-Category]],SEARCH("/", N3966) +1, 20)</f>
        <v>plays</v>
      </c>
      <c r="R3966" s="4" t="str">
        <f t="shared" si="122"/>
        <v>theater</v>
      </c>
      <c r="S3966" s="14">
        <f>Table1[[#This Row],[Date Ended Conversion]]+Table1[[#This Row],[Date Ended Conversion]]</f>
        <v>84227.360787037032</v>
      </c>
      <c r="T3966" s="14">
        <f t="shared" si="123"/>
        <v>42113.680393518516</v>
      </c>
    </row>
    <row r="3967" spans="1:20" ht="72" hidden="1" x14ac:dyDescent="0.6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>(Table1[[#This Row],[pledged]]/Table1[[#This Row],[goal]])*100</f>
        <v>14.249999999999998</v>
      </c>
      <c r="P3967" s="9">
        <f>Table1[[#This Row],[pledged]]/Table1[[#This Row],[backers_count]]</f>
        <v>71.25</v>
      </c>
      <c r="Q3967" s="4" t="str">
        <f>MID(Table1[[#This Row],[Category and Sub-Category]],SEARCH("/", N3967) +1, 20)</f>
        <v>plays</v>
      </c>
      <c r="R3967" s="4" t="str">
        <f t="shared" si="122"/>
        <v>theater</v>
      </c>
      <c r="S3967" s="14">
        <f>Table1[[#This Row],[Date Ended Conversion]]+Table1[[#This Row],[Date Ended Conversion]]</f>
        <v>84948.388425925921</v>
      </c>
      <c r="T3967" s="14">
        <f t="shared" si="123"/>
        <v>42474.194212962961</v>
      </c>
    </row>
    <row r="3968" spans="1:20" ht="72" hidden="1" x14ac:dyDescent="0.6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>(Table1[[#This Row],[pledged]]/Table1[[#This Row],[goal]])*100</f>
        <v>0.6</v>
      </c>
      <c r="P3968" s="9">
        <f>Table1[[#This Row],[pledged]]/Table1[[#This Row],[backers_count]]</f>
        <v>22.5</v>
      </c>
      <c r="Q3968" s="4" t="str">
        <f>MID(Table1[[#This Row],[Category and Sub-Category]],SEARCH("/", N3968) +1, 20)</f>
        <v>plays</v>
      </c>
      <c r="R3968" s="4" t="str">
        <f t="shared" si="122"/>
        <v>theater</v>
      </c>
      <c r="S3968" s="14">
        <f>Table1[[#This Row],[Date Ended Conversion]]+Table1[[#This Row],[Date Ended Conversion]]</f>
        <v>83688.248611111107</v>
      </c>
      <c r="T3968" s="14">
        <f t="shared" si="123"/>
        <v>41844.124305555553</v>
      </c>
    </row>
    <row r="3969" spans="1:20" ht="72" hidden="1" x14ac:dyDescent="0.6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>(Table1[[#This Row],[pledged]]/Table1[[#This Row],[goal]])*100</f>
        <v>24.117647058823529</v>
      </c>
      <c r="P3969" s="9">
        <f>Table1[[#This Row],[pledged]]/Table1[[#This Row],[backers_count]]</f>
        <v>41</v>
      </c>
      <c r="Q3969" s="4" t="str">
        <f>MID(Table1[[#This Row],[Category and Sub-Category]],SEARCH("/", N3969) +1, 20)</f>
        <v>plays</v>
      </c>
      <c r="R3969" s="4" t="str">
        <f t="shared" si="122"/>
        <v>theater</v>
      </c>
      <c r="S3969" s="14">
        <f>Table1[[#This Row],[Date Ended Conversion]]+Table1[[#This Row],[Date Ended Conversion]]</f>
        <v>85600.581180555557</v>
      </c>
      <c r="T3969" s="14">
        <f t="shared" si="123"/>
        <v>42800.290590277778</v>
      </c>
    </row>
    <row r="3970" spans="1:20" ht="54" hidden="1" x14ac:dyDescent="0.6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>(Table1[[#This Row],[pledged]]/Table1[[#This Row],[goal]])*100</f>
        <v>10.54</v>
      </c>
      <c r="P3970" s="9">
        <f>Table1[[#This Row],[pledged]]/Table1[[#This Row],[backers_count]]</f>
        <v>47.909090909090907</v>
      </c>
      <c r="Q3970" s="4" t="str">
        <f>MID(Table1[[#This Row],[Category and Sub-Category]],SEARCH("/", N3970) +1, 20)</f>
        <v>plays</v>
      </c>
      <c r="R3970" s="4" t="str">
        <f t="shared" ref="R3970:R4033" si="124">LEFT(N3970,FIND("/",N3970,1)-1)</f>
        <v>theater</v>
      </c>
      <c r="S3970" s="14">
        <f>Table1[[#This Row],[Date Ended Conversion]]+Table1[[#This Row],[Date Ended Conversion]]</f>
        <v>85025.631319444452</v>
      </c>
      <c r="T3970" s="14">
        <f t="shared" ref="T3970:T4033" si="125">(((I3970/60)/60)/24)+DATE(1970,1,1)</f>
        <v>42512.815659722226</v>
      </c>
    </row>
    <row r="3971" spans="1:20" ht="72" hidden="1" x14ac:dyDescent="0.6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>(Table1[[#This Row],[pledged]]/Table1[[#This Row],[goal]])*100</f>
        <v>7.4690265486725664</v>
      </c>
      <c r="P3971" s="9">
        <f>Table1[[#This Row],[pledged]]/Table1[[#This Row],[backers_count]]</f>
        <v>35.166666666666664</v>
      </c>
      <c r="Q3971" s="4" t="str">
        <f>MID(Table1[[#This Row],[Category and Sub-Category]],SEARCH("/", N3971) +1, 20)</f>
        <v>plays</v>
      </c>
      <c r="R3971" s="4" t="str">
        <f t="shared" si="124"/>
        <v>theater</v>
      </c>
      <c r="S3971" s="14">
        <f>Table1[[#This Row],[Date Ended Conversion]]+Table1[[#This Row],[Date Ended Conversion]]</f>
        <v>85222.326388888891</v>
      </c>
      <c r="T3971" s="14">
        <f t="shared" si="125"/>
        <v>42611.163194444445</v>
      </c>
    </row>
    <row r="3972" spans="1:20" ht="72" hidden="1" x14ac:dyDescent="0.6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>(Table1[[#This Row],[pledged]]/Table1[[#This Row],[goal]])*100</f>
        <v>7.3333333333333334E-2</v>
      </c>
      <c r="P3972" s="9">
        <f>Table1[[#This Row],[pledged]]/Table1[[#This Row],[backers_count]]</f>
        <v>5.5</v>
      </c>
      <c r="Q3972" s="4" t="str">
        <f>MID(Table1[[#This Row],[Category and Sub-Category]],SEARCH("/", N3972) +1, 20)</f>
        <v>plays</v>
      </c>
      <c r="R3972" s="4" t="str">
        <f t="shared" si="124"/>
        <v>theater</v>
      </c>
      <c r="S3972" s="14">
        <f>Table1[[#This Row],[Date Ended Conversion]]+Table1[[#This Row],[Date Ended Conversion]]</f>
        <v>84955.72710648147</v>
      </c>
      <c r="T3972" s="14">
        <f t="shared" si="125"/>
        <v>42477.863553240735</v>
      </c>
    </row>
    <row r="3973" spans="1:20" ht="72" hidden="1" x14ac:dyDescent="0.6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>(Table1[[#This Row],[pledged]]/Table1[[#This Row],[goal]])*100</f>
        <v>0.97142857142857131</v>
      </c>
      <c r="P3973" s="9">
        <f>Table1[[#This Row],[pledged]]/Table1[[#This Row],[backers_count]]</f>
        <v>22.666666666666668</v>
      </c>
      <c r="Q3973" s="4" t="str">
        <f>MID(Table1[[#This Row],[Category and Sub-Category]],SEARCH("/", N3973) +1, 20)</f>
        <v>plays</v>
      </c>
      <c r="R3973" s="4" t="str">
        <f t="shared" si="124"/>
        <v>theater</v>
      </c>
      <c r="S3973" s="14">
        <f>Table1[[#This Row],[Date Ended Conversion]]+Table1[[#This Row],[Date Ended Conversion]]</f>
        <v>83683.072361111117</v>
      </c>
      <c r="T3973" s="14">
        <f t="shared" si="125"/>
        <v>41841.536180555559</v>
      </c>
    </row>
    <row r="3974" spans="1:20" ht="54" hidden="1" x14ac:dyDescent="0.6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>(Table1[[#This Row],[pledged]]/Table1[[#This Row],[goal]])*100</f>
        <v>21.099999999999998</v>
      </c>
      <c r="P3974" s="9">
        <f>Table1[[#This Row],[pledged]]/Table1[[#This Row],[backers_count]]</f>
        <v>26.375</v>
      </c>
      <c r="Q3974" s="4" t="str">
        <f>MID(Table1[[#This Row],[Category and Sub-Category]],SEARCH("/", N3974) +1, 20)</f>
        <v>plays</v>
      </c>
      <c r="R3974" s="4" t="str">
        <f t="shared" si="124"/>
        <v>theater</v>
      </c>
      <c r="S3974" s="14">
        <f>Table1[[#This Row],[Date Ended Conversion]]+Table1[[#This Row],[Date Ended Conversion]]</f>
        <v>84082.135046296287</v>
      </c>
      <c r="T3974" s="14">
        <f t="shared" si="125"/>
        <v>42041.067523148144</v>
      </c>
    </row>
    <row r="3975" spans="1:20" ht="72" hidden="1" x14ac:dyDescent="0.6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>(Table1[[#This Row],[pledged]]/Table1[[#This Row],[goal]])*100</f>
        <v>78.100000000000009</v>
      </c>
      <c r="P3975" s="9">
        <f>Table1[[#This Row],[pledged]]/Table1[[#This Row],[backers_count]]</f>
        <v>105.54054054054055</v>
      </c>
      <c r="Q3975" s="4" t="str">
        <f>MID(Table1[[#This Row],[Category and Sub-Category]],SEARCH("/", N3975) +1, 20)</f>
        <v>plays</v>
      </c>
      <c r="R3975" s="4" t="str">
        <f t="shared" si="124"/>
        <v>theater</v>
      </c>
      <c r="S3975" s="14">
        <f>Table1[[#This Row],[Date Ended Conversion]]+Table1[[#This Row],[Date Ended Conversion]]</f>
        <v>84998.333333333343</v>
      </c>
      <c r="T3975" s="14">
        <f t="shared" si="125"/>
        <v>42499.166666666672</v>
      </c>
    </row>
    <row r="3976" spans="1:20" ht="72" hidden="1" x14ac:dyDescent="0.6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>(Table1[[#This Row],[pledged]]/Table1[[#This Row],[goal]])*100</f>
        <v>32</v>
      </c>
      <c r="P3976" s="9">
        <f>Table1[[#This Row],[pledged]]/Table1[[#This Row],[backers_count]]</f>
        <v>29.09090909090909</v>
      </c>
      <c r="Q3976" s="4" t="str">
        <f>MID(Table1[[#This Row],[Category and Sub-Category]],SEARCH("/", N3976) +1, 20)</f>
        <v>plays</v>
      </c>
      <c r="R3976" s="4" t="str">
        <f t="shared" si="124"/>
        <v>theater</v>
      </c>
      <c r="S3976" s="14">
        <f>Table1[[#This Row],[Date Ended Conversion]]+Table1[[#This Row],[Date Ended Conversion]]</f>
        <v>85047.093703703693</v>
      </c>
      <c r="T3976" s="14">
        <f t="shared" si="125"/>
        <v>42523.546851851846</v>
      </c>
    </row>
    <row r="3977" spans="1:20" ht="72" hidden="1" x14ac:dyDescent="0.6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>(Table1[[#This Row],[pledged]]/Table1[[#This Row],[goal]])*100</f>
        <v>0</v>
      </c>
      <c r="P3977" s="9" t="e">
        <f>Table1[[#This Row],[pledged]]/Table1[[#This Row],[backers_count]]</f>
        <v>#DIV/0!</v>
      </c>
      <c r="Q3977" s="4" t="str">
        <f>MID(Table1[[#This Row],[Category and Sub-Category]],SEARCH("/", N3977) +1, 20)</f>
        <v>plays</v>
      </c>
      <c r="R3977" s="4" t="str">
        <f t="shared" si="124"/>
        <v>theater</v>
      </c>
      <c r="S3977" s="14">
        <f>Table1[[#This Row],[Date Ended Conversion]]+Table1[[#This Row],[Date Ended Conversion]]</f>
        <v>85129.733749999999</v>
      </c>
      <c r="T3977" s="14">
        <f t="shared" si="125"/>
        <v>42564.866875</v>
      </c>
    </row>
    <row r="3978" spans="1:20" ht="72" hidden="1" x14ac:dyDescent="0.6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>(Table1[[#This Row],[pledged]]/Table1[[#This Row],[goal]])*100</f>
        <v>47.692307692307693</v>
      </c>
      <c r="P3978" s="9">
        <f>Table1[[#This Row],[pledged]]/Table1[[#This Row],[backers_count]]</f>
        <v>62</v>
      </c>
      <c r="Q3978" s="4" t="str">
        <f>MID(Table1[[#This Row],[Category and Sub-Category]],SEARCH("/", N3978) +1, 20)</f>
        <v>plays</v>
      </c>
      <c r="R3978" s="4" t="str">
        <f t="shared" si="124"/>
        <v>theater</v>
      </c>
      <c r="S3978" s="14">
        <f>Table1[[#This Row],[Date Ended Conversion]]+Table1[[#This Row],[Date Ended Conversion]]</f>
        <v>83704.583333333328</v>
      </c>
      <c r="T3978" s="14">
        <f t="shared" si="125"/>
        <v>41852.291666666664</v>
      </c>
    </row>
    <row r="3979" spans="1:20" ht="72" hidden="1" x14ac:dyDescent="0.6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>(Table1[[#This Row],[pledged]]/Table1[[#This Row],[goal]])*100</f>
        <v>1.4500000000000002</v>
      </c>
      <c r="P3979" s="9">
        <f>Table1[[#This Row],[pledged]]/Table1[[#This Row],[backers_count]]</f>
        <v>217.5</v>
      </c>
      <c r="Q3979" s="4" t="str">
        <f>MID(Table1[[#This Row],[Category and Sub-Category]],SEARCH("/", N3979) +1, 20)</f>
        <v>plays</v>
      </c>
      <c r="R3979" s="4" t="str">
        <f t="shared" si="124"/>
        <v>theater</v>
      </c>
      <c r="S3979" s="14">
        <f>Table1[[#This Row],[Date Ended Conversion]]+Table1[[#This Row],[Date Ended Conversion]]</f>
        <v>85147.57712962963</v>
      </c>
      <c r="T3979" s="14">
        <f t="shared" si="125"/>
        <v>42573.788564814815</v>
      </c>
    </row>
    <row r="3980" spans="1:20" ht="72" hidden="1" x14ac:dyDescent="0.6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>(Table1[[#This Row],[pledged]]/Table1[[#This Row],[goal]])*100</f>
        <v>10.7</v>
      </c>
      <c r="P3980" s="9">
        <f>Table1[[#This Row],[pledged]]/Table1[[#This Row],[backers_count]]</f>
        <v>26.75</v>
      </c>
      <c r="Q3980" s="4" t="str">
        <f>MID(Table1[[#This Row],[Category and Sub-Category]],SEARCH("/", N3980) +1, 20)</f>
        <v>plays</v>
      </c>
      <c r="R3980" s="4" t="str">
        <f t="shared" si="124"/>
        <v>theater</v>
      </c>
      <c r="S3980" s="14">
        <f>Table1[[#This Row],[Date Ended Conversion]]+Table1[[#This Row],[Date Ended Conversion]]</f>
        <v>84071.285949074081</v>
      </c>
      <c r="T3980" s="14">
        <f t="shared" si="125"/>
        <v>42035.642974537041</v>
      </c>
    </row>
    <row r="3981" spans="1:20" ht="72" hidden="1" x14ac:dyDescent="0.6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>(Table1[[#This Row],[pledged]]/Table1[[#This Row],[goal]])*100</f>
        <v>1.8333333333333333</v>
      </c>
      <c r="P3981" s="9">
        <f>Table1[[#This Row],[pledged]]/Table1[[#This Row],[backers_count]]</f>
        <v>18.333333333333332</v>
      </c>
      <c r="Q3981" s="4" t="str">
        <f>MID(Table1[[#This Row],[Category and Sub-Category]],SEARCH("/", N3981) +1, 20)</f>
        <v>plays</v>
      </c>
      <c r="R3981" s="4" t="str">
        <f t="shared" si="124"/>
        <v>theater</v>
      </c>
      <c r="S3981" s="14">
        <f>Table1[[#This Row],[Date Ended Conversion]]+Table1[[#This Row],[Date Ended Conversion]]</f>
        <v>84185.666666666657</v>
      </c>
      <c r="T3981" s="14">
        <f t="shared" si="125"/>
        <v>42092.833333333328</v>
      </c>
    </row>
    <row r="3982" spans="1:20" ht="72" hidden="1" x14ac:dyDescent="0.6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>(Table1[[#This Row],[pledged]]/Table1[[#This Row],[goal]])*100</f>
        <v>18</v>
      </c>
      <c r="P3982" s="9">
        <f>Table1[[#This Row],[pledged]]/Table1[[#This Row],[backers_count]]</f>
        <v>64.285714285714292</v>
      </c>
      <c r="Q3982" s="4" t="str">
        <f>MID(Table1[[#This Row],[Category and Sub-Category]],SEARCH("/", N3982) +1, 20)</f>
        <v>plays</v>
      </c>
      <c r="R3982" s="4" t="str">
        <f t="shared" si="124"/>
        <v>theater</v>
      </c>
      <c r="S3982" s="14">
        <f>Table1[[#This Row],[Date Ended Conversion]]+Table1[[#This Row],[Date Ended Conversion]]</f>
        <v>83651.197847222225</v>
      </c>
      <c r="T3982" s="14">
        <f t="shared" si="125"/>
        <v>41825.598923611113</v>
      </c>
    </row>
    <row r="3983" spans="1:20" ht="54" hidden="1" x14ac:dyDescent="0.6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>(Table1[[#This Row],[pledged]]/Table1[[#This Row],[goal]])*100</f>
        <v>4.083333333333333</v>
      </c>
      <c r="P3983" s="9">
        <f>Table1[[#This Row],[pledged]]/Table1[[#This Row],[backers_count]]</f>
        <v>175</v>
      </c>
      <c r="Q3983" s="4" t="str">
        <f>MID(Table1[[#This Row],[Category and Sub-Category]],SEARCH("/", N3983) +1, 20)</f>
        <v>plays</v>
      </c>
      <c r="R3983" s="4" t="str">
        <f t="shared" si="124"/>
        <v>theater</v>
      </c>
      <c r="S3983" s="14">
        <f>Table1[[#This Row],[Date Ended Conversion]]+Table1[[#This Row],[Date Ended Conversion]]</f>
        <v>85136.359930555554</v>
      </c>
      <c r="T3983" s="14">
        <f t="shared" si="125"/>
        <v>42568.179965277777</v>
      </c>
    </row>
    <row r="3984" spans="1:20" ht="72" hidden="1" x14ac:dyDescent="0.6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>(Table1[[#This Row],[pledged]]/Table1[[#This Row],[goal]])*100</f>
        <v>20</v>
      </c>
      <c r="P3984" s="9">
        <f>Table1[[#This Row],[pledged]]/Table1[[#This Row],[backers_count]]</f>
        <v>34</v>
      </c>
      <c r="Q3984" s="4" t="str">
        <f>MID(Table1[[#This Row],[Category and Sub-Category]],SEARCH("/", N3984) +1, 20)</f>
        <v>plays</v>
      </c>
      <c r="R3984" s="4" t="str">
        <f t="shared" si="124"/>
        <v>theater</v>
      </c>
      <c r="S3984" s="14">
        <f>Table1[[#This Row],[Date Ended Conversion]]+Table1[[#This Row],[Date Ended Conversion]]</f>
        <v>84385.61990740741</v>
      </c>
      <c r="T3984" s="14">
        <f t="shared" si="125"/>
        <v>42192.809953703705</v>
      </c>
    </row>
    <row r="3985" spans="1:20" ht="72" hidden="1" x14ac:dyDescent="0.6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>(Table1[[#This Row],[pledged]]/Table1[[#This Row],[goal]])*100</f>
        <v>34.802513464991023</v>
      </c>
      <c r="P3985" s="9">
        <f>Table1[[#This Row],[pledged]]/Table1[[#This Row],[backers_count]]</f>
        <v>84.282608695652172</v>
      </c>
      <c r="Q3985" s="4" t="str">
        <f>MID(Table1[[#This Row],[Category and Sub-Category]],SEARCH("/", N3985) +1, 20)</f>
        <v>plays</v>
      </c>
      <c r="R3985" s="4" t="str">
        <f t="shared" si="124"/>
        <v>theater</v>
      </c>
      <c r="S3985" s="14">
        <f>Table1[[#This Row],[Date Ended Conversion]]+Table1[[#This Row],[Date Ended Conversion]]</f>
        <v>83558.58194444445</v>
      </c>
      <c r="T3985" s="14">
        <f t="shared" si="125"/>
        <v>41779.290972222225</v>
      </c>
    </row>
    <row r="3986" spans="1:20" ht="72" hidden="1" x14ac:dyDescent="0.6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>(Table1[[#This Row],[pledged]]/Table1[[#This Row],[goal]])*100</f>
        <v>6.3333333333333339</v>
      </c>
      <c r="P3986" s="9">
        <f>Table1[[#This Row],[pledged]]/Table1[[#This Row],[backers_count]]</f>
        <v>9.5</v>
      </c>
      <c r="Q3986" s="4" t="str">
        <f>MID(Table1[[#This Row],[Category and Sub-Category]],SEARCH("/", N3986) +1, 20)</f>
        <v>plays</v>
      </c>
      <c r="R3986" s="4" t="str">
        <f t="shared" si="124"/>
        <v>theater</v>
      </c>
      <c r="S3986" s="14">
        <f>Table1[[#This Row],[Date Ended Conversion]]+Table1[[#This Row],[Date Ended Conversion]]</f>
        <v>83902</v>
      </c>
      <c r="T3986" s="14">
        <f t="shared" si="125"/>
        <v>41951</v>
      </c>
    </row>
    <row r="3987" spans="1:20" ht="72" hidden="1" x14ac:dyDescent="0.6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>(Table1[[#This Row],[pledged]]/Table1[[#This Row],[goal]])*100</f>
        <v>32.049999999999997</v>
      </c>
      <c r="P3987" s="9">
        <f>Table1[[#This Row],[pledged]]/Table1[[#This Row],[backers_count]]</f>
        <v>33.736842105263158</v>
      </c>
      <c r="Q3987" s="4" t="str">
        <f>MID(Table1[[#This Row],[Category and Sub-Category]],SEARCH("/", N3987) +1, 20)</f>
        <v>plays</v>
      </c>
      <c r="R3987" s="4" t="str">
        <f t="shared" si="124"/>
        <v>theater</v>
      </c>
      <c r="S3987" s="14">
        <f>Table1[[#This Row],[Date Ended Conversion]]+Table1[[#This Row],[Date Ended Conversion]]</f>
        <v>84841.756944444438</v>
      </c>
      <c r="T3987" s="14">
        <f t="shared" si="125"/>
        <v>42420.878472222219</v>
      </c>
    </row>
    <row r="3988" spans="1:20" ht="72" hidden="1" x14ac:dyDescent="0.6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>(Table1[[#This Row],[pledged]]/Table1[[#This Row],[goal]])*100</f>
        <v>9.76</v>
      </c>
      <c r="P3988" s="9">
        <f>Table1[[#This Row],[pledged]]/Table1[[#This Row],[backers_count]]</f>
        <v>37.53846153846154</v>
      </c>
      <c r="Q3988" s="4" t="str">
        <f>MID(Table1[[#This Row],[Category and Sub-Category]],SEARCH("/", N3988) +1, 20)</f>
        <v>plays</v>
      </c>
      <c r="R3988" s="4" t="str">
        <f t="shared" si="124"/>
        <v>theater</v>
      </c>
      <c r="S3988" s="14">
        <f>Table1[[#This Row],[Date Ended Conversion]]+Table1[[#This Row],[Date Ended Conversion]]</f>
        <v>84993.088888888888</v>
      </c>
      <c r="T3988" s="14">
        <f t="shared" si="125"/>
        <v>42496.544444444444</v>
      </c>
    </row>
    <row r="3989" spans="1:20" ht="54" hidden="1" x14ac:dyDescent="0.6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>(Table1[[#This Row],[pledged]]/Table1[[#This Row],[goal]])*100</f>
        <v>37.75</v>
      </c>
      <c r="P3989" s="9">
        <f>Table1[[#This Row],[pledged]]/Table1[[#This Row],[backers_count]]</f>
        <v>11.615384615384615</v>
      </c>
      <c r="Q3989" s="4" t="str">
        <f>MID(Table1[[#This Row],[Category and Sub-Category]],SEARCH("/", N3989) +1, 20)</f>
        <v>plays</v>
      </c>
      <c r="R3989" s="4" t="str">
        <f t="shared" si="124"/>
        <v>theater</v>
      </c>
      <c r="S3989" s="14">
        <f>Table1[[#This Row],[Date Ended Conversion]]+Table1[[#This Row],[Date Ended Conversion]]</f>
        <v>83551.849305555559</v>
      </c>
      <c r="T3989" s="14">
        <f t="shared" si="125"/>
        <v>41775.92465277778</v>
      </c>
    </row>
    <row r="3990" spans="1:20" ht="36" hidden="1" x14ac:dyDescent="0.6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>(Table1[[#This Row],[pledged]]/Table1[[#This Row],[goal]])*100</f>
        <v>2.1333333333333333</v>
      </c>
      <c r="P3990" s="9">
        <f>Table1[[#This Row],[pledged]]/Table1[[#This Row],[backers_count]]</f>
        <v>8</v>
      </c>
      <c r="Q3990" s="4" t="str">
        <f>MID(Table1[[#This Row],[Category and Sub-Category]],SEARCH("/", N3990) +1, 20)</f>
        <v>plays</v>
      </c>
      <c r="R3990" s="4" t="str">
        <f t="shared" si="124"/>
        <v>theater</v>
      </c>
      <c r="S3990" s="14">
        <f>Table1[[#This Row],[Date Ended Conversion]]+Table1[[#This Row],[Date Ended Conversion]]</f>
        <v>84490.16233796296</v>
      </c>
      <c r="T3990" s="14">
        <f t="shared" si="125"/>
        <v>42245.08116898148</v>
      </c>
    </row>
    <row r="3991" spans="1:20" ht="72" hidden="1" x14ac:dyDescent="0.6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>(Table1[[#This Row],[pledged]]/Table1[[#This Row],[goal]])*100</f>
        <v>0</v>
      </c>
      <c r="P3991" s="9" t="e">
        <f>Table1[[#This Row],[pledged]]/Table1[[#This Row],[backers_count]]</f>
        <v>#DIV/0!</v>
      </c>
      <c r="Q3991" s="4" t="str">
        <f>MID(Table1[[#This Row],[Category and Sub-Category]],SEARCH("/", N3991) +1, 20)</f>
        <v>plays</v>
      </c>
      <c r="R3991" s="4" t="str">
        <f t="shared" si="124"/>
        <v>theater</v>
      </c>
      <c r="S3991" s="14">
        <f>Table1[[#This Row],[Date Ended Conversion]]+Table1[[#This Row],[Date Ended Conversion]]</f>
        <v>84633.582893518527</v>
      </c>
      <c r="T3991" s="14">
        <f t="shared" si="125"/>
        <v>42316.791446759264</v>
      </c>
    </row>
    <row r="3992" spans="1:20" ht="72" hidden="1" x14ac:dyDescent="0.6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>(Table1[[#This Row],[pledged]]/Table1[[#This Row],[goal]])*100</f>
        <v>4.1818181818181817</v>
      </c>
      <c r="P3992" s="9">
        <f>Table1[[#This Row],[pledged]]/Table1[[#This Row],[backers_count]]</f>
        <v>23</v>
      </c>
      <c r="Q3992" s="4" t="str">
        <f>MID(Table1[[#This Row],[Category and Sub-Category]],SEARCH("/", N3992) +1, 20)</f>
        <v>plays</v>
      </c>
      <c r="R3992" s="4" t="str">
        <f t="shared" si="124"/>
        <v>theater</v>
      </c>
      <c r="S3992" s="14">
        <f>Table1[[#This Row],[Date Ended Conversion]]+Table1[[#This Row],[Date Ended Conversion]]</f>
        <v>84863.34474537037</v>
      </c>
      <c r="T3992" s="14">
        <f t="shared" si="125"/>
        <v>42431.672372685185</v>
      </c>
    </row>
    <row r="3993" spans="1:20" ht="36" hidden="1" x14ac:dyDescent="0.6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>(Table1[[#This Row],[pledged]]/Table1[[#This Row],[goal]])*100</f>
        <v>20</v>
      </c>
      <c r="P3993" s="9">
        <f>Table1[[#This Row],[pledged]]/Table1[[#This Row],[backers_count]]</f>
        <v>100</v>
      </c>
      <c r="Q3993" s="4" t="str">
        <f>MID(Table1[[#This Row],[Category and Sub-Category]],SEARCH("/", N3993) +1, 20)</f>
        <v>plays</v>
      </c>
      <c r="R3993" s="4" t="str">
        <f t="shared" si="124"/>
        <v>theater</v>
      </c>
      <c r="S3993" s="14">
        <f>Table1[[#This Row],[Date Ended Conversion]]+Table1[[#This Row],[Date Ended Conversion]]</f>
        <v>84311.288935185177</v>
      </c>
      <c r="T3993" s="14">
        <f t="shared" si="125"/>
        <v>42155.644467592589</v>
      </c>
    </row>
    <row r="3994" spans="1:20" ht="54" hidden="1" x14ac:dyDescent="0.6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>(Table1[[#This Row],[pledged]]/Table1[[#This Row],[goal]])*100</f>
        <v>5.41</v>
      </c>
      <c r="P3994" s="9">
        <f>Table1[[#This Row],[pledged]]/Table1[[#This Row],[backers_count]]</f>
        <v>60.111111111111114</v>
      </c>
      <c r="Q3994" s="4" t="str">
        <f>MID(Table1[[#This Row],[Category and Sub-Category]],SEARCH("/", N3994) +1, 20)</f>
        <v>plays</v>
      </c>
      <c r="R3994" s="4" t="str">
        <f t="shared" si="124"/>
        <v>theater</v>
      </c>
      <c r="S3994" s="14">
        <f>Table1[[#This Row],[Date Ended Conversion]]+Table1[[#This Row],[Date Ended Conversion]]</f>
        <v>84699.964328703703</v>
      </c>
      <c r="T3994" s="14">
        <f t="shared" si="125"/>
        <v>42349.982164351852</v>
      </c>
    </row>
    <row r="3995" spans="1:20" ht="54" hidden="1" x14ac:dyDescent="0.6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>(Table1[[#This Row],[pledged]]/Table1[[#This Row],[goal]])*100</f>
        <v>6.0000000000000001E-3</v>
      </c>
      <c r="P3995" s="9">
        <f>Table1[[#This Row],[pledged]]/Table1[[#This Row],[backers_count]]</f>
        <v>3</v>
      </c>
      <c r="Q3995" s="4" t="str">
        <f>MID(Table1[[#This Row],[Category and Sub-Category]],SEARCH("/", N3995) +1, 20)</f>
        <v>plays</v>
      </c>
      <c r="R3995" s="4" t="str">
        <f t="shared" si="124"/>
        <v>theater</v>
      </c>
      <c r="S3995" s="14">
        <f>Table1[[#This Row],[Date Ended Conversion]]+Table1[[#This Row],[Date Ended Conversion]]</f>
        <v>84275.729444444441</v>
      </c>
      <c r="T3995" s="14">
        <f t="shared" si="125"/>
        <v>42137.864722222221</v>
      </c>
    </row>
    <row r="3996" spans="1:20" ht="54" hidden="1" x14ac:dyDescent="0.6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>(Table1[[#This Row],[pledged]]/Table1[[#This Row],[goal]])*100</f>
        <v>0.25</v>
      </c>
      <c r="P3996" s="9">
        <f>Table1[[#This Row],[pledged]]/Table1[[#This Row],[backers_count]]</f>
        <v>5</v>
      </c>
      <c r="Q3996" s="4" t="str">
        <f>MID(Table1[[#This Row],[Category and Sub-Category]],SEARCH("/", N3996) +1, 20)</f>
        <v>plays</v>
      </c>
      <c r="R3996" s="4" t="str">
        <f t="shared" si="124"/>
        <v>theater</v>
      </c>
      <c r="S3996" s="14">
        <f>Table1[[#This Row],[Date Ended Conversion]]+Table1[[#This Row],[Date Ended Conversion]]</f>
        <v>83678.779861111107</v>
      </c>
      <c r="T3996" s="14">
        <f t="shared" si="125"/>
        <v>41839.389930555553</v>
      </c>
    </row>
    <row r="3997" spans="1:20" ht="72" hidden="1" x14ac:dyDescent="0.6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>(Table1[[#This Row],[pledged]]/Table1[[#This Row],[goal]])*100</f>
        <v>35</v>
      </c>
      <c r="P3997" s="9">
        <f>Table1[[#This Row],[pledged]]/Table1[[#This Row],[backers_count]]</f>
        <v>17.5</v>
      </c>
      <c r="Q3997" s="4" t="str">
        <f>MID(Table1[[#This Row],[Category and Sub-Category]],SEARCH("/", N3997) +1, 20)</f>
        <v>plays</v>
      </c>
      <c r="R3997" s="4" t="str">
        <f t="shared" si="124"/>
        <v>theater</v>
      </c>
      <c r="S3997" s="14">
        <f>Table1[[#This Row],[Date Ended Conversion]]+Table1[[#This Row],[Date Ended Conversion]]</f>
        <v>84098.954166666663</v>
      </c>
      <c r="T3997" s="14">
        <f t="shared" si="125"/>
        <v>42049.477083333331</v>
      </c>
    </row>
    <row r="3998" spans="1:20" ht="72" hidden="1" x14ac:dyDescent="0.6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>(Table1[[#This Row],[pledged]]/Table1[[#This Row],[goal]])*100</f>
        <v>16.566666666666666</v>
      </c>
      <c r="P3998" s="9">
        <f>Table1[[#This Row],[pledged]]/Table1[[#This Row],[backers_count]]</f>
        <v>29.235294117647058</v>
      </c>
      <c r="Q3998" s="4" t="str">
        <f>MID(Table1[[#This Row],[Category and Sub-Category]],SEARCH("/", N3998) +1, 20)</f>
        <v>plays</v>
      </c>
      <c r="R3998" s="4" t="str">
        <f t="shared" si="124"/>
        <v>theater</v>
      </c>
      <c r="S3998" s="14">
        <f>Table1[[#This Row],[Date Ended Conversion]]+Table1[[#This Row],[Date Ended Conversion]]</f>
        <v>83927.338888888888</v>
      </c>
      <c r="T3998" s="14">
        <f t="shared" si="125"/>
        <v>41963.669444444444</v>
      </c>
    </row>
    <row r="3999" spans="1:20" ht="72" hidden="1" x14ac:dyDescent="0.6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>(Table1[[#This Row],[pledged]]/Table1[[#This Row],[goal]])*100</f>
        <v>0</v>
      </c>
      <c r="P3999" s="9" t="e">
        <f>Table1[[#This Row],[pledged]]/Table1[[#This Row],[backers_count]]</f>
        <v>#DIV/0!</v>
      </c>
      <c r="Q3999" s="4" t="str">
        <f>MID(Table1[[#This Row],[Category and Sub-Category]],SEARCH("/", N3999) +1, 20)</f>
        <v>plays</v>
      </c>
      <c r="R3999" s="4" t="str">
        <f t="shared" si="124"/>
        <v>theater</v>
      </c>
      <c r="S3999" s="14">
        <f>Table1[[#This Row],[Date Ended Conversion]]+Table1[[#This Row],[Date Ended Conversion]]</f>
        <v>84198.699560185196</v>
      </c>
      <c r="T3999" s="14">
        <f t="shared" si="125"/>
        <v>42099.349780092598</v>
      </c>
    </row>
    <row r="4000" spans="1:20" ht="54" hidden="1" x14ac:dyDescent="0.6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>(Table1[[#This Row],[pledged]]/Table1[[#This Row],[goal]])*100</f>
        <v>57.199999999999996</v>
      </c>
      <c r="P4000" s="9">
        <f>Table1[[#This Row],[pledged]]/Table1[[#This Row],[backers_count]]</f>
        <v>59.583333333333336</v>
      </c>
      <c r="Q4000" s="4" t="str">
        <f>MID(Table1[[#This Row],[Category and Sub-Category]],SEARCH("/", N4000) +1, 20)</f>
        <v>plays</v>
      </c>
      <c r="R4000" s="4" t="str">
        <f t="shared" si="124"/>
        <v>theater</v>
      </c>
      <c r="S4000" s="14">
        <f>Table1[[#This Row],[Date Ended Conversion]]+Table1[[#This Row],[Date Ended Conversion]]</f>
        <v>84183.843194444446</v>
      </c>
      <c r="T4000" s="14">
        <f t="shared" si="125"/>
        <v>42091.921597222223</v>
      </c>
    </row>
    <row r="4001" spans="1:20" ht="72" hidden="1" x14ac:dyDescent="0.6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>(Table1[[#This Row],[pledged]]/Table1[[#This Row],[goal]])*100</f>
        <v>16.514285714285716</v>
      </c>
      <c r="P4001" s="9">
        <f>Table1[[#This Row],[pledged]]/Table1[[#This Row],[backers_count]]</f>
        <v>82.571428571428569</v>
      </c>
      <c r="Q4001" s="4" t="str">
        <f>MID(Table1[[#This Row],[Category and Sub-Category]],SEARCH("/", N4001) +1, 20)</f>
        <v>plays</v>
      </c>
      <c r="R4001" s="4" t="str">
        <f t="shared" si="124"/>
        <v>theater</v>
      </c>
      <c r="S4001" s="14">
        <f>Table1[[#This Row],[Date Ended Conversion]]+Table1[[#This Row],[Date Ended Conversion]]</f>
        <v>83765.655300925922</v>
      </c>
      <c r="T4001" s="14">
        <f t="shared" si="125"/>
        <v>41882.827650462961</v>
      </c>
    </row>
    <row r="4002" spans="1:20" ht="36" hidden="1" x14ac:dyDescent="0.6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>(Table1[[#This Row],[pledged]]/Table1[[#This Row],[goal]])*100</f>
        <v>0.125</v>
      </c>
      <c r="P4002" s="9">
        <f>Table1[[#This Row],[pledged]]/Table1[[#This Row],[backers_count]]</f>
        <v>10</v>
      </c>
      <c r="Q4002" s="4" t="str">
        <f>MID(Table1[[#This Row],[Category and Sub-Category]],SEARCH("/", N4002) +1, 20)</f>
        <v>plays</v>
      </c>
      <c r="R4002" s="4" t="str">
        <f t="shared" si="124"/>
        <v>theater</v>
      </c>
      <c r="S4002" s="14">
        <f>Table1[[#This Row],[Date Ended Conversion]]+Table1[[#This Row],[Date Ended Conversion]]</f>
        <v>84995.207361111112</v>
      </c>
      <c r="T4002" s="14">
        <f t="shared" si="125"/>
        <v>42497.603680555556</v>
      </c>
    </row>
    <row r="4003" spans="1:20" ht="72" hidden="1" x14ac:dyDescent="0.6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>(Table1[[#This Row],[pledged]]/Table1[[#This Row],[goal]])*100</f>
        <v>37.75</v>
      </c>
      <c r="P4003" s="9">
        <f>Table1[[#This Row],[pledged]]/Table1[[#This Row],[backers_count]]</f>
        <v>32.357142857142854</v>
      </c>
      <c r="Q4003" s="4" t="str">
        <f>MID(Table1[[#This Row],[Category and Sub-Category]],SEARCH("/", N4003) +1, 20)</f>
        <v>plays</v>
      </c>
      <c r="R4003" s="4" t="str">
        <f t="shared" si="124"/>
        <v>theater</v>
      </c>
      <c r="S4003" s="14">
        <f>Table1[[#This Row],[Date Ended Conversion]]+Table1[[#This Row],[Date Ended Conversion]]</f>
        <v>85591.583333333343</v>
      </c>
      <c r="T4003" s="14">
        <f t="shared" si="125"/>
        <v>42795.791666666672</v>
      </c>
    </row>
    <row r="4004" spans="1:20" ht="72" hidden="1" x14ac:dyDescent="0.6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>(Table1[[#This Row],[pledged]]/Table1[[#This Row],[goal]])*100</f>
        <v>1.8399999999999999</v>
      </c>
      <c r="P4004" s="9">
        <f>Table1[[#This Row],[pledged]]/Table1[[#This Row],[backers_count]]</f>
        <v>5.75</v>
      </c>
      <c r="Q4004" s="4" t="str">
        <f>MID(Table1[[#This Row],[Category and Sub-Category]],SEARCH("/", N4004) +1, 20)</f>
        <v>plays</v>
      </c>
      <c r="R4004" s="4" t="str">
        <f t="shared" si="124"/>
        <v>theater</v>
      </c>
      <c r="S4004" s="14">
        <f>Table1[[#This Row],[Date Ended Conversion]]+Table1[[#This Row],[Date Ended Conversion]]</f>
        <v>83818.087060185178</v>
      </c>
      <c r="T4004" s="14">
        <f t="shared" si="125"/>
        <v>41909.043530092589</v>
      </c>
    </row>
    <row r="4005" spans="1:20" ht="54" hidden="1" x14ac:dyDescent="0.6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>(Table1[[#This Row],[pledged]]/Table1[[#This Row],[goal]])*100</f>
        <v>10.050000000000001</v>
      </c>
      <c r="P4005" s="9">
        <f>Table1[[#This Row],[pledged]]/Table1[[#This Row],[backers_count]]</f>
        <v>100.5</v>
      </c>
      <c r="Q4005" s="4" t="str">
        <f>MID(Table1[[#This Row],[Category and Sub-Category]],SEARCH("/", N4005) +1, 20)</f>
        <v>plays</v>
      </c>
      <c r="R4005" s="4" t="str">
        <f t="shared" si="124"/>
        <v>theater</v>
      </c>
      <c r="S4005" s="14">
        <f>Table1[[#This Row],[Date Ended Conversion]]+Table1[[#This Row],[Date Ended Conversion]]</f>
        <v>84101.174699074065</v>
      </c>
      <c r="T4005" s="14">
        <f t="shared" si="125"/>
        <v>42050.587349537032</v>
      </c>
    </row>
    <row r="4006" spans="1:20" ht="36" hidden="1" x14ac:dyDescent="0.6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>(Table1[[#This Row],[pledged]]/Table1[[#This Row],[goal]])*100</f>
        <v>0.2</v>
      </c>
      <c r="P4006" s="9">
        <f>Table1[[#This Row],[pledged]]/Table1[[#This Row],[backers_count]]</f>
        <v>1</v>
      </c>
      <c r="Q4006" s="4" t="str">
        <f>MID(Table1[[#This Row],[Category and Sub-Category]],SEARCH("/", N4006) +1, 20)</f>
        <v>plays</v>
      </c>
      <c r="R4006" s="4" t="str">
        <f t="shared" si="124"/>
        <v>theater</v>
      </c>
      <c r="S4006" s="14">
        <f>Table1[[#This Row],[Date Ended Conversion]]+Table1[[#This Row],[Date Ended Conversion]]</f>
        <v>83840.32539351852</v>
      </c>
      <c r="T4006" s="14">
        <f t="shared" si="125"/>
        <v>41920.16269675926</v>
      </c>
    </row>
    <row r="4007" spans="1:20" ht="72" hidden="1" x14ac:dyDescent="0.6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>(Table1[[#This Row],[pledged]]/Table1[[#This Row],[goal]])*100</f>
        <v>1.3333333333333335</v>
      </c>
      <c r="P4007" s="9">
        <f>Table1[[#This Row],[pledged]]/Table1[[#This Row],[backers_count]]</f>
        <v>20</v>
      </c>
      <c r="Q4007" s="4" t="str">
        <f>MID(Table1[[#This Row],[Category and Sub-Category]],SEARCH("/", N4007) +1, 20)</f>
        <v>plays</v>
      </c>
      <c r="R4007" s="4" t="str">
        <f t="shared" si="124"/>
        <v>theater</v>
      </c>
      <c r="S4007" s="14">
        <f>Table1[[#This Row],[Date Ended Conversion]]+Table1[[#This Row],[Date Ended Conversion]]</f>
        <v>83865.615393518514</v>
      </c>
      <c r="T4007" s="14">
        <f t="shared" si="125"/>
        <v>41932.807696759257</v>
      </c>
    </row>
    <row r="4008" spans="1:20" ht="72" hidden="1" x14ac:dyDescent="0.6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>(Table1[[#This Row],[pledged]]/Table1[[#This Row],[goal]])*100</f>
        <v>6.6666666666666671E-3</v>
      </c>
      <c r="P4008" s="9">
        <f>Table1[[#This Row],[pledged]]/Table1[[#This Row],[backers_count]]</f>
        <v>2</v>
      </c>
      <c r="Q4008" s="4" t="str">
        <f>MID(Table1[[#This Row],[Category and Sub-Category]],SEARCH("/", N4008) +1, 20)</f>
        <v>plays</v>
      </c>
      <c r="R4008" s="4" t="str">
        <f t="shared" si="124"/>
        <v>theater</v>
      </c>
      <c r="S4008" s="14">
        <f>Table1[[#This Row],[Date Ended Conversion]]+Table1[[#This Row],[Date Ended Conversion]]</f>
        <v>84833.545995370368</v>
      </c>
      <c r="T4008" s="14">
        <f t="shared" si="125"/>
        <v>42416.772997685184</v>
      </c>
    </row>
    <row r="4009" spans="1:20" ht="72" hidden="1" x14ac:dyDescent="0.6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>(Table1[[#This Row],[pledged]]/Table1[[#This Row],[goal]])*100</f>
        <v>0.25</v>
      </c>
      <c r="P4009" s="9">
        <f>Table1[[#This Row],[pledged]]/Table1[[#This Row],[backers_count]]</f>
        <v>5</v>
      </c>
      <c r="Q4009" s="4" t="str">
        <f>MID(Table1[[#This Row],[Category and Sub-Category]],SEARCH("/", N4009) +1, 20)</f>
        <v>plays</v>
      </c>
      <c r="R4009" s="4" t="str">
        <f t="shared" si="124"/>
        <v>theater</v>
      </c>
      <c r="S4009" s="14">
        <f>Table1[[#This Row],[Date Ended Conversion]]+Table1[[#This Row],[Date Ended Conversion]]</f>
        <v>83755.372222222228</v>
      </c>
      <c r="T4009" s="14">
        <f t="shared" si="125"/>
        <v>41877.686111111114</v>
      </c>
    </row>
    <row r="4010" spans="1:20" ht="72" hidden="1" x14ac:dyDescent="0.6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>(Table1[[#This Row],[pledged]]/Table1[[#This Row],[goal]])*100</f>
        <v>6</v>
      </c>
      <c r="P4010" s="9">
        <f>Table1[[#This Row],[pledged]]/Table1[[#This Row],[backers_count]]</f>
        <v>15</v>
      </c>
      <c r="Q4010" s="4" t="str">
        <f>MID(Table1[[#This Row],[Category and Sub-Category]],SEARCH("/", N4010) +1, 20)</f>
        <v>plays</v>
      </c>
      <c r="R4010" s="4" t="str">
        <f t="shared" si="124"/>
        <v>theater</v>
      </c>
      <c r="S4010" s="14">
        <f>Table1[[#This Row],[Date Ended Conversion]]+Table1[[#This Row],[Date Ended Conversion]]</f>
        <v>84415.928402777776</v>
      </c>
      <c r="T4010" s="14">
        <f t="shared" si="125"/>
        <v>42207.964201388888</v>
      </c>
    </row>
    <row r="4011" spans="1:20" ht="72" hidden="1" x14ac:dyDescent="0.6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>(Table1[[#This Row],[pledged]]/Table1[[#This Row],[goal]])*100</f>
        <v>3.8860103626943006</v>
      </c>
      <c r="P4011" s="9">
        <f>Table1[[#This Row],[pledged]]/Table1[[#This Row],[backers_count]]</f>
        <v>25</v>
      </c>
      <c r="Q4011" s="4" t="str">
        <f>MID(Table1[[#This Row],[Category and Sub-Category]],SEARCH("/", N4011) +1, 20)</f>
        <v>plays</v>
      </c>
      <c r="R4011" s="4" t="str">
        <f t="shared" si="124"/>
        <v>theater</v>
      </c>
      <c r="S4011" s="14">
        <f>Table1[[#This Row],[Date Ended Conversion]]+Table1[[#This Row],[Date Ended Conversion]]</f>
        <v>83783.401851851857</v>
      </c>
      <c r="T4011" s="14">
        <f t="shared" si="125"/>
        <v>41891.700925925928</v>
      </c>
    </row>
    <row r="4012" spans="1:20" ht="72" hidden="1" x14ac:dyDescent="0.6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>(Table1[[#This Row],[pledged]]/Table1[[#This Row],[goal]])*100</f>
        <v>24.194444444444443</v>
      </c>
      <c r="P4012" s="9">
        <f>Table1[[#This Row],[pledged]]/Table1[[#This Row],[backers_count]]</f>
        <v>45.842105263157897</v>
      </c>
      <c r="Q4012" s="4" t="str">
        <f>MID(Table1[[#This Row],[Category and Sub-Category]],SEARCH("/", N4012) +1, 20)</f>
        <v>plays</v>
      </c>
      <c r="R4012" s="4" t="str">
        <f t="shared" si="124"/>
        <v>theater</v>
      </c>
      <c r="S4012" s="14">
        <f>Table1[[#This Row],[Date Ended Conversion]]+Table1[[#This Row],[Date Ended Conversion]]</f>
        <v>83877.540879629625</v>
      </c>
      <c r="T4012" s="14">
        <f t="shared" si="125"/>
        <v>41938.770439814813</v>
      </c>
    </row>
    <row r="4013" spans="1:20" ht="72" hidden="1" x14ac:dyDescent="0.6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>(Table1[[#This Row],[pledged]]/Table1[[#This Row],[goal]])*100</f>
        <v>7.6</v>
      </c>
      <c r="P4013" s="9">
        <f>Table1[[#This Row],[pledged]]/Table1[[#This Row],[backers_count]]</f>
        <v>4.75</v>
      </c>
      <c r="Q4013" s="4" t="str">
        <f>MID(Table1[[#This Row],[Category and Sub-Category]],SEARCH("/", N4013) +1, 20)</f>
        <v>plays</v>
      </c>
      <c r="R4013" s="4" t="str">
        <f t="shared" si="124"/>
        <v>theater</v>
      </c>
      <c r="S4013" s="14">
        <f>Table1[[#This Row],[Date Ended Conversion]]+Table1[[#This Row],[Date Ended Conversion]]</f>
        <v>84065.089768518519</v>
      </c>
      <c r="T4013" s="14">
        <f t="shared" si="125"/>
        <v>42032.54488425926</v>
      </c>
    </row>
    <row r="4014" spans="1:20" ht="72" hidden="1" x14ac:dyDescent="0.6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>(Table1[[#This Row],[pledged]]/Table1[[#This Row],[goal]])*100</f>
        <v>0</v>
      </c>
      <c r="P4014" s="9" t="e">
        <f>Table1[[#This Row],[pledged]]/Table1[[#This Row],[backers_count]]</f>
        <v>#DIV/0!</v>
      </c>
      <c r="Q4014" s="4" t="str">
        <f>MID(Table1[[#This Row],[Category and Sub-Category]],SEARCH("/", N4014) +1, 20)</f>
        <v>plays</v>
      </c>
      <c r="R4014" s="4" t="str">
        <f t="shared" si="124"/>
        <v>theater</v>
      </c>
      <c r="S4014" s="14">
        <f>Table1[[#This Row],[Date Ended Conversion]]+Table1[[#This Row],[Date Ended Conversion]]</f>
        <v>84253.089097222226</v>
      </c>
      <c r="T4014" s="14">
        <f t="shared" si="125"/>
        <v>42126.544548611113</v>
      </c>
    </row>
    <row r="4015" spans="1:20" ht="72" hidden="1" x14ac:dyDescent="0.6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>(Table1[[#This Row],[pledged]]/Table1[[#This Row],[goal]])*100</f>
        <v>1.3</v>
      </c>
      <c r="P4015" s="9">
        <f>Table1[[#This Row],[pledged]]/Table1[[#This Row],[backers_count]]</f>
        <v>13</v>
      </c>
      <c r="Q4015" s="4" t="str">
        <f>MID(Table1[[#This Row],[Category and Sub-Category]],SEARCH("/", N4015) +1, 20)</f>
        <v>plays</v>
      </c>
      <c r="R4015" s="4" t="str">
        <f t="shared" si="124"/>
        <v>theater</v>
      </c>
      <c r="S4015" s="14">
        <f>Table1[[#This Row],[Date Ended Conversion]]+Table1[[#This Row],[Date Ended Conversion]]</f>
        <v>84102.602384259255</v>
      </c>
      <c r="T4015" s="14">
        <f t="shared" si="125"/>
        <v>42051.301192129627</v>
      </c>
    </row>
    <row r="4016" spans="1:20" ht="72" hidden="1" x14ac:dyDescent="0.6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>(Table1[[#This Row],[pledged]]/Table1[[#This Row],[goal]])*100</f>
        <v>0</v>
      </c>
      <c r="P4016" s="9" t="e">
        <f>Table1[[#This Row],[pledged]]/Table1[[#This Row],[backers_count]]</f>
        <v>#DIV/0!</v>
      </c>
      <c r="Q4016" s="4" t="str">
        <f>MID(Table1[[#This Row],[Category and Sub-Category]],SEARCH("/", N4016) +1, 20)</f>
        <v>plays</v>
      </c>
      <c r="R4016" s="4" t="str">
        <f t="shared" si="124"/>
        <v>theater</v>
      </c>
      <c r="S4016" s="14">
        <f>Table1[[#This Row],[Date Ended Conversion]]+Table1[[#This Row],[Date Ended Conversion]]</f>
        <v>84868.492337962962</v>
      </c>
      <c r="T4016" s="14">
        <f t="shared" si="125"/>
        <v>42434.246168981481</v>
      </c>
    </row>
    <row r="4017" spans="1:20" ht="72" hidden="1" x14ac:dyDescent="0.6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>(Table1[[#This Row],[pledged]]/Table1[[#This Row],[goal]])*100</f>
        <v>1.4285714285714287E-2</v>
      </c>
      <c r="P4017" s="9">
        <f>Table1[[#This Row],[pledged]]/Table1[[#This Row],[backers_count]]</f>
        <v>1</v>
      </c>
      <c r="Q4017" s="4" t="str">
        <f>MID(Table1[[#This Row],[Category and Sub-Category]],SEARCH("/", N4017) +1, 20)</f>
        <v>plays</v>
      </c>
      <c r="R4017" s="4" t="str">
        <f t="shared" si="124"/>
        <v>theater</v>
      </c>
      <c r="S4017" s="14">
        <f>Table1[[#This Row],[Date Ended Conversion]]+Table1[[#This Row],[Date Ended Conversion]]</f>
        <v>84409.561643518507</v>
      </c>
      <c r="T4017" s="14">
        <f t="shared" si="125"/>
        <v>42204.780821759254</v>
      </c>
    </row>
    <row r="4018" spans="1:20" ht="72" hidden="1" x14ac:dyDescent="0.6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>(Table1[[#This Row],[pledged]]/Table1[[#This Row],[goal]])*100</f>
        <v>14.000000000000002</v>
      </c>
      <c r="P4018" s="9">
        <f>Table1[[#This Row],[pledged]]/Table1[[#This Row],[backers_count]]</f>
        <v>10</v>
      </c>
      <c r="Q4018" s="4" t="str">
        <f>MID(Table1[[#This Row],[Category and Sub-Category]],SEARCH("/", N4018) +1, 20)</f>
        <v>plays</v>
      </c>
      <c r="R4018" s="4" t="str">
        <f t="shared" si="124"/>
        <v>theater</v>
      </c>
      <c r="S4018" s="14">
        <f>Table1[[#This Row],[Date Ended Conversion]]+Table1[[#This Row],[Date Ended Conversion]]</f>
        <v>83799.745370370365</v>
      </c>
      <c r="T4018" s="14">
        <f t="shared" si="125"/>
        <v>41899.872685185182</v>
      </c>
    </row>
    <row r="4019" spans="1:20" ht="72" hidden="1" x14ac:dyDescent="0.6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>(Table1[[#This Row],[pledged]]/Table1[[#This Row],[goal]])*100</f>
        <v>1.05</v>
      </c>
      <c r="P4019" s="9">
        <f>Table1[[#This Row],[pledged]]/Table1[[#This Row],[backers_count]]</f>
        <v>52.5</v>
      </c>
      <c r="Q4019" s="4" t="str">
        <f>MID(Table1[[#This Row],[Category and Sub-Category]],SEARCH("/", N4019) +1, 20)</f>
        <v>plays</v>
      </c>
      <c r="R4019" s="4" t="str">
        <f t="shared" si="124"/>
        <v>theater</v>
      </c>
      <c r="S4019" s="14">
        <f>Table1[[#This Row],[Date Ended Conversion]]+Table1[[#This Row],[Date Ended Conversion]]</f>
        <v>83773.344305555554</v>
      </c>
      <c r="T4019" s="14">
        <f t="shared" si="125"/>
        <v>41886.672152777777</v>
      </c>
    </row>
    <row r="4020" spans="1:20" ht="54" hidden="1" x14ac:dyDescent="0.6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>(Table1[[#This Row],[pledged]]/Table1[[#This Row],[goal]])*100</f>
        <v>8.6666666666666679</v>
      </c>
      <c r="P4020" s="9">
        <f>Table1[[#This Row],[pledged]]/Table1[[#This Row],[backers_count]]</f>
        <v>32.5</v>
      </c>
      <c r="Q4020" s="4" t="str">
        <f>MID(Table1[[#This Row],[Category and Sub-Category]],SEARCH("/", N4020) +1, 20)</f>
        <v>plays</v>
      </c>
      <c r="R4020" s="4" t="str">
        <f t="shared" si="124"/>
        <v>theater</v>
      </c>
      <c r="S4020" s="14">
        <f>Table1[[#This Row],[Date Ended Conversion]]+Table1[[#This Row],[Date Ended Conversion]]</f>
        <v>85301.82194444444</v>
      </c>
      <c r="T4020" s="14">
        <f t="shared" si="125"/>
        <v>42650.91097222222</v>
      </c>
    </row>
    <row r="4021" spans="1:20" ht="72" hidden="1" x14ac:dyDescent="0.6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>(Table1[[#This Row],[pledged]]/Table1[[#This Row],[goal]])*100</f>
        <v>0.82857142857142851</v>
      </c>
      <c r="P4021" s="9">
        <f>Table1[[#This Row],[pledged]]/Table1[[#This Row],[backers_count]]</f>
        <v>7.25</v>
      </c>
      <c r="Q4021" s="4" t="str">
        <f>MID(Table1[[#This Row],[Category and Sub-Category]],SEARCH("/", N4021) +1, 20)</f>
        <v>plays</v>
      </c>
      <c r="R4021" s="4" t="str">
        <f t="shared" si="124"/>
        <v>theater</v>
      </c>
      <c r="S4021" s="14">
        <f>Table1[[#This Row],[Date Ended Conversion]]+Table1[[#This Row],[Date Ended Conversion]]</f>
        <v>84951.372222222213</v>
      </c>
      <c r="T4021" s="14">
        <f t="shared" si="125"/>
        <v>42475.686111111107</v>
      </c>
    </row>
    <row r="4022" spans="1:20" ht="72" hidden="1" x14ac:dyDescent="0.6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>(Table1[[#This Row],[pledged]]/Table1[[#This Row],[goal]])*100</f>
        <v>16.666666666666664</v>
      </c>
      <c r="P4022" s="9">
        <f>Table1[[#This Row],[pledged]]/Table1[[#This Row],[backers_count]]</f>
        <v>33.333333333333336</v>
      </c>
      <c r="Q4022" s="4" t="str">
        <f>MID(Table1[[#This Row],[Category and Sub-Category]],SEARCH("/", N4022) +1, 20)</f>
        <v>plays</v>
      </c>
      <c r="R4022" s="4" t="str">
        <f t="shared" si="124"/>
        <v>theater</v>
      </c>
      <c r="S4022" s="14">
        <f>Table1[[#This Row],[Date Ended Conversion]]+Table1[[#This Row],[Date Ended Conversion]]</f>
        <v>84174.298587962956</v>
      </c>
      <c r="T4022" s="14">
        <f t="shared" si="125"/>
        <v>42087.149293981478</v>
      </c>
    </row>
    <row r="4023" spans="1:20" ht="54" hidden="1" x14ac:dyDescent="0.6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>(Table1[[#This Row],[pledged]]/Table1[[#This Row],[goal]])*100</f>
        <v>0.83333333333333337</v>
      </c>
      <c r="P4023" s="9">
        <f>Table1[[#This Row],[pledged]]/Table1[[#This Row],[backers_count]]</f>
        <v>62.5</v>
      </c>
      <c r="Q4023" s="4" t="str">
        <f>MID(Table1[[#This Row],[Category and Sub-Category]],SEARCH("/", N4023) +1, 20)</f>
        <v>plays</v>
      </c>
      <c r="R4023" s="4" t="str">
        <f t="shared" si="124"/>
        <v>theater</v>
      </c>
      <c r="S4023" s="14">
        <f>Table1[[#This Row],[Date Ended Conversion]]+Table1[[#This Row],[Date Ended Conversion]]</f>
        <v>83877.823101851856</v>
      </c>
      <c r="T4023" s="14">
        <f t="shared" si="125"/>
        <v>41938.911550925928</v>
      </c>
    </row>
    <row r="4024" spans="1:20" ht="54" hidden="1" x14ac:dyDescent="0.6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>(Table1[[#This Row],[pledged]]/Table1[[#This Row],[goal]])*100</f>
        <v>69.561111111111103</v>
      </c>
      <c r="P4024" s="9">
        <f>Table1[[#This Row],[pledged]]/Table1[[#This Row],[backers_count]]</f>
        <v>63.558375634517766</v>
      </c>
      <c r="Q4024" s="4" t="str">
        <f>MID(Table1[[#This Row],[Category and Sub-Category]],SEARCH("/", N4024) +1, 20)</f>
        <v>plays</v>
      </c>
      <c r="R4024" s="4" t="str">
        <f t="shared" si="124"/>
        <v>theater</v>
      </c>
      <c r="S4024" s="14">
        <f>Table1[[#This Row],[Date Ended Conversion]]+Table1[[#This Row],[Date Ended Conversion]]</f>
        <v>84072.241666666669</v>
      </c>
      <c r="T4024" s="14">
        <f t="shared" si="125"/>
        <v>42036.120833333334</v>
      </c>
    </row>
    <row r="4025" spans="1:20" ht="54" hidden="1" x14ac:dyDescent="0.6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>(Table1[[#This Row],[pledged]]/Table1[[#This Row],[goal]])*100</f>
        <v>0</v>
      </c>
      <c r="P4025" s="9" t="e">
        <f>Table1[[#This Row],[pledged]]/Table1[[#This Row],[backers_count]]</f>
        <v>#DIV/0!</v>
      </c>
      <c r="Q4025" s="4" t="str">
        <f>MID(Table1[[#This Row],[Category and Sub-Category]],SEARCH("/", N4025) +1, 20)</f>
        <v>plays</v>
      </c>
      <c r="R4025" s="4" t="str">
        <f t="shared" si="124"/>
        <v>theater</v>
      </c>
      <c r="S4025" s="14">
        <f>Table1[[#This Row],[Date Ended Conversion]]+Table1[[#This Row],[Date Ended Conversion]]</f>
        <v>84907.915810185194</v>
      </c>
      <c r="T4025" s="14">
        <f t="shared" si="125"/>
        <v>42453.957905092597</v>
      </c>
    </row>
    <row r="4026" spans="1:20" ht="72" hidden="1" x14ac:dyDescent="0.6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>(Table1[[#This Row],[pledged]]/Table1[[#This Row],[goal]])*100</f>
        <v>1.25</v>
      </c>
      <c r="P4026" s="9">
        <f>Table1[[#This Row],[pledged]]/Table1[[#This Row],[backers_count]]</f>
        <v>10</v>
      </c>
      <c r="Q4026" s="4" t="str">
        <f>MID(Table1[[#This Row],[Category and Sub-Category]],SEARCH("/", N4026) +1, 20)</f>
        <v>plays</v>
      </c>
      <c r="R4026" s="4" t="str">
        <f t="shared" si="124"/>
        <v>theater</v>
      </c>
      <c r="S4026" s="14">
        <f>Table1[[#This Row],[Date Ended Conversion]]+Table1[[#This Row],[Date Ended Conversion]]</f>
        <v>84495.340208333335</v>
      </c>
      <c r="T4026" s="14">
        <f t="shared" si="125"/>
        <v>42247.670104166667</v>
      </c>
    </row>
    <row r="4027" spans="1:20" ht="72" hidden="1" x14ac:dyDescent="0.6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>(Table1[[#This Row],[pledged]]/Table1[[#This Row],[goal]])*100</f>
        <v>5</v>
      </c>
      <c r="P4027" s="9">
        <f>Table1[[#This Row],[pledged]]/Table1[[#This Row],[backers_count]]</f>
        <v>62.5</v>
      </c>
      <c r="Q4027" s="4" t="str">
        <f>MID(Table1[[#This Row],[Category and Sub-Category]],SEARCH("/", N4027) +1, 20)</f>
        <v>plays</v>
      </c>
      <c r="R4027" s="4" t="str">
        <f t="shared" si="124"/>
        <v>theater</v>
      </c>
      <c r="S4027" s="14">
        <f>Table1[[#This Row],[Date Ended Conversion]]+Table1[[#This Row],[Date Ended Conversion]]</f>
        <v>84422.475370370375</v>
      </c>
      <c r="T4027" s="14">
        <f t="shared" si="125"/>
        <v>42211.237685185188</v>
      </c>
    </row>
    <row r="4028" spans="1:20" ht="54" hidden="1" x14ac:dyDescent="0.6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>(Table1[[#This Row],[pledged]]/Table1[[#This Row],[goal]])*100</f>
        <v>0</v>
      </c>
      <c r="P4028" s="9" t="e">
        <f>Table1[[#This Row],[pledged]]/Table1[[#This Row],[backers_count]]</f>
        <v>#DIV/0!</v>
      </c>
      <c r="Q4028" s="4" t="str">
        <f>MID(Table1[[#This Row],[Category and Sub-Category]],SEARCH("/", N4028) +1, 20)</f>
        <v>plays</v>
      </c>
      <c r="R4028" s="4" t="str">
        <f t="shared" si="124"/>
        <v>theater</v>
      </c>
      <c r="S4028" s="14">
        <f>Table1[[#This Row],[Date Ended Conversion]]+Table1[[#This Row],[Date Ended Conversion]]</f>
        <v>84685.394421296296</v>
      </c>
      <c r="T4028" s="14">
        <f t="shared" si="125"/>
        <v>42342.697210648148</v>
      </c>
    </row>
    <row r="4029" spans="1:20" ht="72" hidden="1" x14ac:dyDescent="0.6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>(Table1[[#This Row],[pledged]]/Table1[[#This Row],[goal]])*100</f>
        <v>7.166666666666667</v>
      </c>
      <c r="P4029" s="9">
        <f>Table1[[#This Row],[pledged]]/Table1[[#This Row],[backers_count]]</f>
        <v>30.714285714285715</v>
      </c>
      <c r="Q4029" s="4" t="str">
        <f>MID(Table1[[#This Row],[Category and Sub-Category]],SEARCH("/", N4029) +1, 20)</f>
        <v>plays</v>
      </c>
      <c r="R4029" s="4" t="str">
        <f t="shared" si="124"/>
        <v>theater</v>
      </c>
      <c r="S4029" s="14">
        <f>Table1[[#This Row],[Date Ended Conversion]]+Table1[[#This Row],[Date Ended Conversion]]</f>
        <v>85578.083333333343</v>
      </c>
      <c r="T4029" s="14">
        <f t="shared" si="125"/>
        <v>42789.041666666672</v>
      </c>
    </row>
    <row r="4030" spans="1:20" ht="72" hidden="1" x14ac:dyDescent="0.6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>(Table1[[#This Row],[pledged]]/Table1[[#This Row],[goal]])*100</f>
        <v>28.050000000000004</v>
      </c>
      <c r="P4030" s="9">
        <f>Table1[[#This Row],[pledged]]/Table1[[#This Row],[backers_count]]</f>
        <v>51</v>
      </c>
      <c r="Q4030" s="4" t="str">
        <f>MID(Table1[[#This Row],[Category and Sub-Category]],SEARCH("/", N4030) +1, 20)</f>
        <v>plays</v>
      </c>
      <c r="R4030" s="4" t="str">
        <f t="shared" si="124"/>
        <v>theater</v>
      </c>
      <c r="S4030" s="14">
        <f>Table1[[#This Row],[Date Ended Conversion]]+Table1[[#This Row],[Date Ended Conversion]]</f>
        <v>83591.877314814818</v>
      </c>
      <c r="T4030" s="14">
        <f t="shared" si="125"/>
        <v>41795.938657407409</v>
      </c>
    </row>
    <row r="4031" spans="1:20" ht="72" hidden="1" x14ac:dyDescent="0.6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>(Table1[[#This Row],[pledged]]/Table1[[#This Row],[goal]])*100</f>
        <v>0</v>
      </c>
      <c r="P4031" s="9" t="e">
        <f>Table1[[#This Row],[pledged]]/Table1[[#This Row],[backers_count]]</f>
        <v>#DIV/0!</v>
      </c>
      <c r="Q4031" s="4" t="str">
        <f>MID(Table1[[#This Row],[Category and Sub-Category]],SEARCH("/", N4031) +1, 20)</f>
        <v>plays</v>
      </c>
      <c r="R4031" s="4" t="str">
        <f t="shared" si="124"/>
        <v>theater</v>
      </c>
      <c r="S4031" s="14">
        <f>Table1[[#This Row],[Date Ended Conversion]]+Table1[[#This Row],[Date Ended Conversion]]</f>
        <v>84704.050231481495</v>
      </c>
      <c r="T4031" s="14">
        <f t="shared" si="125"/>
        <v>42352.025115740747</v>
      </c>
    </row>
    <row r="4032" spans="1:20" ht="72" hidden="1" x14ac:dyDescent="0.6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>(Table1[[#This Row],[pledged]]/Table1[[#This Row],[goal]])*100</f>
        <v>16</v>
      </c>
      <c r="P4032" s="9">
        <f>Table1[[#This Row],[pledged]]/Table1[[#This Row],[backers_count]]</f>
        <v>66.666666666666671</v>
      </c>
      <c r="Q4032" s="4" t="str">
        <f>MID(Table1[[#This Row],[Category and Sub-Category]],SEARCH("/", N4032) +1, 20)</f>
        <v>plays</v>
      </c>
      <c r="R4032" s="4" t="str">
        <f t="shared" si="124"/>
        <v>theater</v>
      </c>
      <c r="S4032" s="14">
        <f>Table1[[#This Row],[Date Ended Conversion]]+Table1[[#This Row],[Date Ended Conversion]]</f>
        <v>84807.568055555545</v>
      </c>
      <c r="T4032" s="14">
        <f t="shared" si="125"/>
        <v>42403.784027777772</v>
      </c>
    </row>
    <row r="4033" spans="1:20" ht="90" hidden="1" x14ac:dyDescent="0.6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>(Table1[[#This Row],[pledged]]/Table1[[#This Row],[goal]])*100</f>
        <v>0</v>
      </c>
      <c r="P4033" s="9" t="e">
        <f>Table1[[#This Row],[pledged]]/Table1[[#This Row],[backers_count]]</f>
        <v>#DIV/0!</v>
      </c>
      <c r="Q4033" s="4" t="str">
        <f>MID(Table1[[#This Row],[Category and Sub-Category]],SEARCH("/", N4033) +1, 20)</f>
        <v>plays</v>
      </c>
      <c r="R4033" s="4" t="str">
        <f t="shared" si="124"/>
        <v>theater</v>
      </c>
      <c r="S4033" s="14">
        <f>Table1[[#This Row],[Date Ended Conversion]]+Table1[[#This Row],[Date Ended Conversion]]</f>
        <v>83983.253796296296</v>
      </c>
      <c r="T4033" s="14">
        <f t="shared" si="125"/>
        <v>41991.626898148148</v>
      </c>
    </row>
    <row r="4034" spans="1:20" ht="72" hidden="1" x14ac:dyDescent="0.6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>(Table1[[#This Row],[pledged]]/Table1[[#This Row],[goal]])*100</f>
        <v>6.8287037037037033</v>
      </c>
      <c r="P4034" s="9">
        <f>Table1[[#This Row],[pledged]]/Table1[[#This Row],[backers_count]]</f>
        <v>59</v>
      </c>
      <c r="Q4034" s="4" t="str">
        <f>MID(Table1[[#This Row],[Category and Sub-Category]],SEARCH("/", N4034) +1, 20)</f>
        <v>plays</v>
      </c>
      <c r="R4034" s="4" t="str">
        <f t="shared" ref="R4034:R4097" si="126">LEFT(N4034,FIND("/",N4034,1)-1)</f>
        <v>theater</v>
      </c>
      <c r="S4034" s="14">
        <f>Table1[[#This Row],[Date Ended Conversion]]+Table1[[#This Row],[Date Ended Conversion]]</f>
        <v>84707.70175925926</v>
      </c>
      <c r="T4034" s="14">
        <f t="shared" ref="T4034:T4097" si="127">(((I4034/60)/60)/24)+DATE(1970,1,1)</f>
        <v>42353.85087962963</v>
      </c>
    </row>
    <row r="4035" spans="1:20" ht="72" hidden="1" x14ac:dyDescent="0.6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>(Table1[[#This Row],[pledged]]/Table1[[#This Row],[goal]])*100</f>
        <v>25.698702928870294</v>
      </c>
      <c r="P4035" s="9">
        <f>Table1[[#This Row],[pledged]]/Table1[[#This Row],[backers_count]]</f>
        <v>65.340319148936175</v>
      </c>
      <c r="Q4035" s="4" t="str">
        <f>MID(Table1[[#This Row],[Category and Sub-Category]],SEARCH("/", N4035) +1, 20)</f>
        <v>plays</v>
      </c>
      <c r="R4035" s="4" t="str">
        <f t="shared" si="126"/>
        <v>theater</v>
      </c>
      <c r="S4035" s="14">
        <f>Table1[[#This Row],[Date Ended Conversion]]+Table1[[#This Row],[Date Ended Conversion]]</f>
        <v>85290.75</v>
      </c>
      <c r="T4035" s="14">
        <f t="shared" si="127"/>
        <v>42645.375</v>
      </c>
    </row>
    <row r="4036" spans="1:20" ht="72" hidden="1" x14ac:dyDescent="0.6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>(Table1[[#This Row],[pledged]]/Table1[[#This Row],[goal]])*100</f>
        <v>1.4814814814814816</v>
      </c>
      <c r="P4036" s="9">
        <f>Table1[[#This Row],[pledged]]/Table1[[#This Row],[backers_count]]</f>
        <v>100</v>
      </c>
      <c r="Q4036" s="4" t="str">
        <f>MID(Table1[[#This Row],[Category and Sub-Category]],SEARCH("/", N4036) +1, 20)</f>
        <v>plays</v>
      </c>
      <c r="R4036" s="4" t="str">
        <f t="shared" si="126"/>
        <v>theater</v>
      </c>
      <c r="S4036" s="14">
        <f>Table1[[#This Row],[Date Ended Conversion]]+Table1[[#This Row],[Date Ended Conversion]]</f>
        <v>84195.811342592584</v>
      </c>
      <c r="T4036" s="14">
        <f t="shared" si="127"/>
        <v>42097.905671296292</v>
      </c>
    </row>
    <row r="4037" spans="1:20" ht="54" hidden="1" x14ac:dyDescent="0.6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>(Table1[[#This Row],[pledged]]/Table1[[#This Row],[goal]])*100</f>
        <v>36.85</v>
      </c>
      <c r="P4037" s="9">
        <f>Table1[[#This Row],[pledged]]/Table1[[#This Row],[backers_count]]</f>
        <v>147.4</v>
      </c>
      <c r="Q4037" s="4" t="str">
        <f>MID(Table1[[#This Row],[Category and Sub-Category]],SEARCH("/", N4037) +1, 20)</f>
        <v>plays</v>
      </c>
      <c r="R4037" s="4" t="str">
        <f t="shared" si="126"/>
        <v>theater</v>
      </c>
      <c r="S4037" s="14">
        <f>Table1[[#This Row],[Date Ended Conversion]]+Table1[[#This Row],[Date Ended Conversion]]</f>
        <v>83867.76590277777</v>
      </c>
      <c r="T4037" s="14">
        <f t="shared" si="127"/>
        <v>41933.882951388885</v>
      </c>
    </row>
    <row r="4038" spans="1:20" ht="72" hidden="1" x14ac:dyDescent="0.6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>(Table1[[#This Row],[pledged]]/Table1[[#This Row],[goal]])*100</f>
        <v>47.05</v>
      </c>
      <c r="P4038" s="9">
        <f>Table1[[#This Row],[pledged]]/Table1[[#This Row],[backers_count]]</f>
        <v>166.05882352941177</v>
      </c>
      <c r="Q4038" s="4" t="str">
        <f>MID(Table1[[#This Row],[Category and Sub-Category]],SEARCH("/", N4038) +1, 20)</f>
        <v>plays</v>
      </c>
      <c r="R4038" s="4" t="str">
        <f t="shared" si="126"/>
        <v>theater</v>
      </c>
      <c r="S4038" s="14">
        <f>Table1[[#This Row],[Date Ended Conversion]]+Table1[[#This Row],[Date Ended Conversion]]</f>
        <v>83643.875</v>
      </c>
      <c r="T4038" s="14">
        <f t="shared" si="127"/>
        <v>41821.9375</v>
      </c>
    </row>
    <row r="4039" spans="1:20" ht="72" hidden="1" x14ac:dyDescent="0.6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>(Table1[[#This Row],[pledged]]/Table1[[#This Row],[goal]])*100</f>
        <v>11.428571428571429</v>
      </c>
      <c r="P4039" s="9">
        <f>Table1[[#This Row],[pledged]]/Table1[[#This Row],[backers_count]]</f>
        <v>40</v>
      </c>
      <c r="Q4039" s="4" t="str">
        <f>MID(Table1[[#This Row],[Category and Sub-Category]],SEARCH("/", N4039) +1, 20)</f>
        <v>plays</v>
      </c>
      <c r="R4039" s="4" t="str">
        <f t="shared" si="126"/>
        <v>theater</v>
      </c>
      <c r="S4039" s="14">
        <f>Table1[[#This Row],[Date Ended Conversion]]+Table1[[#This Row],[Date Ended Conversion]]</f>
        <v>85029.201388888891</v>
      </c>
      <c r="T4039" s="14">
        <f t="shared" si="127"/>
        <v>42514.600694444445</v>
      </c>
    </row>
    <row r="4040" spans="1:20" ht="72" hidden="1" x14ac:dyDescent="0.6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>(Table1[[#This Row],[pledged]]/Table1[[#This Row],[goal]])*100</f>
        <v>12.04</v>
      </c>
      <c r="P4040" s="9">
        <f>Table1[[#This Row],[pledged]]/Table1[[#This Row],[backers_count]]</f>
        <v>75.25</v>
      </c>
      <c r="Q4040" s="4" t="str">
        <f>MID(Table1[[#This Row],[Category and Sub-Category]],SEARCH("/", N4040) +1, 20)</f>
        <v>plays</v>
      </c>
      <c r="R4040" s="4" t="str">
        <f t="shared" si="126"/>
        <v>theater</v>
      </c>
      <c r="S4040" s="14">
        <f>Table1[[#This Row],[Date Ended Conversion]]+Table1[[#This Row],[Date Ended Conversion]]</f>
        <v>83859.597453703711</v>
      </c>
      <c r="T4040" s="14">
        <f t="shared" si="127"/>
        <v>41929.798726851855</v>
      </c>
    </row>
    <row r="4041" spans="1:20" ht="54" hidden="1" x14ac:dyDescent="0.6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>(Table1[[#This Row],[pledged]]/Table1[[#This Row],[goal]])*100</f>
        <v>60</v>
      </c>
      <c r="P4041" s="9">
        <f>Table1[[#This Row],[pledged]]/Table1[[#This Row],[backers_count]]</f>
        <v>60</v>
      </c>
      <c r="Q4041" s="4" t="str">
        <f>MID(Table1[[#This Row],[Category and Sub-Category]],SEARCH("/", N4041) +1, 20)</f>
        <v>plays</v>
      </c>
      <c r="R4041" s="4" t="str">
        <f t="shared" si="126"/>
        <v>theater</v>
      </c>
      <c r="S4041" s="14">
        <f>Table1[[#This Row],[Date Ended Conversion]]+Table1[[#This Row],[Date Ended Conversion]]</f>
        <v>84678.498611111107</v>
      </c>
      <c r="T4041" s="14">
        <f t="shared" si="127"/>
        <v>42339.249305555553</v>
      </c>
    </row>
    <row r="4042" spans="1:20" ht="72" hidden="1" x14ac:dyDescent="0.6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>(Table1[[#This Row],[pledged]]/Table1[[#This Row],[goal]])*100</f>
        <v>31.25</v>
      </c>
      <c r="P4042" s="9">
        <f>Table1[[#This Row],[pledged]]/Table1[[#This Row],[backers_count]]</f>
        <v>1250</v>
      </c>
      <c r="Q4042" s="4" t="str">
        <f>MID(Table1[[#This Row],[Category and Sub-Category]],SEARCH("/", N4042) +1, 20)</f>
        <v>plays</v>
      </c>
      <c r="R4042" s="4" t="str">
        <f t="shared" si="126"/>
        <v>theater</v>
      </c>
      <c r="S4042" s="14">
        <f>Table1[[#This Row],[Date Ended Conversion]]+Table1[[#This Row],[Date Ended Conversion]]</f>
        <v>84406.25</v>
      </c>
      <c r="T4042" s="14">
        <f t="shared" si="127"/>
        <v>42203.125</v>
      </c>
    </row>
    <row r="4043" spans="1:20" ht="54" hidden="1" x14ac:dyDescent="0.6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>(Table1[[#This Row],[pledged]]/Table1[[#This Row],[goal]])*100</f>
        <v>0.42</v>
      </c>
      <c r="P4043" s="9">
        <f>Table1[[#This Row],[pledged]]/Table1[[#This Row],[backers_count]]</f>
        <v>10.5</v>
      </c>
      <c r="Q4043" s="4" t="str">
        <f>MID(Table1[[#This Row],[Category and Sub-Category]],SEARCH("/", N4043) +1, 20)</f>
        <v>plays</v>
      </c>
      <c r="R4043" s="4" t="str">
        <f t="shared" si="126"/>
        <v>theater</v>
      </c>
      <c r="S4043" s="14">
        <f>Table1[[#This Row],[Date Ended Conversion]]+Table1[[#This Row],[Date Ended Conversion]]</f>
        <v>85238.948009259257</v>
      </c>
      <c r="T4043" s="14">
        <f t="shared" si="127"/>
        <v>42619.474004629628</v>
      </c>
    </row>
    <row r="4044" spans="1:20" ht="72" hidden="1" x14ac:dyDescent="0.6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>(Table1[[#This Row],[pledged]]/Table1[[#This Row],[goal]])*100</f>
        <v>0.21</v>
      </c>
      <c r="P4044" s="9">
        <f>Table1[[#This Row],[pledged]]/Table1[[#This Row],[backers_count]]</f>
        <v>7</v>
      </c>
      <c r="Q4044" s="4" t="str">
        <f>MID(Table1[[#This Row],[Category and Sub-Category]],SEARCH("/", N4044) +1, 20)</f>
        <v>plays</v>
      </c>
      <c r="R4044" s="4" t="str">
        <f t="shared" si="126"/>
        <v>theater</v>
      </c>
      <c r="S4044" s="14">
        <f>Table1[[#This Row],[Date Ended Conversion]]+Table1[[#This Row],[Date Ended Conversion]]</f>
        <v>84049.60555555555</v>
      </c>
      <c r="T4044" s="14">
        <f t="shared" si="127"/>
        <v>42024.802777777775</v>
      </c>
    </row>
    <row r="4045" spans="1:20" ht="54" hidden="1" x14ac:dyDescent="0.6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>(Table1[[#This Row],[pledged]]/Table1[[#This Row],[goal]])*100</f>
        <v>0</v>
      </c>
      <c r="P4045" s="9" t="e">
        <f>Table1[[#This Row],[pledged]]/Table1[[#This Row],[backers_count]]</f>
        <v>#DIV/0!</v>
      </c>
      <c r="Q4045" s="4" t="str">
        <f>MID(Table1[[#This Row],[Category and Sub-Category]],SEARCH("/", N4045) +1, 20)</f>
        <v>plays</v>
      </c>
      <c r="R4045" s="4" t="str">
        <f t="shared" si="126"/>
        <v>theater</v>
      </c>
      <c r="S4045" s="14">
        <f>Table1[[#This Row],[Date Ended Conversion]]+Table1[[#This Row],[Date Ended Conversion]]</f>
        <v>83927.914930555562</v>
      </c>
      <c r="T4045" s="14">
        <f t="shared" si="127"/>
        <v>41963.957465277781</v>
      </c>
    </row>
    <row r="4046" spans="1:20" ht="72" hidden="1" x14ac:dyDescent="0.6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>(Table1[[#This Row],[pledged]]/Table1[[#This Row],[goal]])*100</f>
        <v>37.5</v>
      </c>
      <c r="P4046" s="9">
        <f>Table1[[#This Row],[pledged]]/Table1[[#This Row],[backers_count]]</f>
        <v>56.25</v>
      </c>
      <c r="Q4046" s="4" t="str">
        <f>MID(Table1[[#This Row],[Category and Sub-Category]],SEARCH("/", N4046) +1, 20)</f>
        <v>plays</v>
      </c>
      <c r="R4046" s="4" t="str">
        <f t="shared" si="126"/>
        <v>theater</v>
      </c>
      <c r="S4046" s="14">
        <f>Table1[[#This Row],[Date Ended Conversion]]+Table1[[#This Row],[Date Ended Conversion]]</f>
        <v>84208.416666666657</v>
      </c>
      <c r="T4046" s="14">
        <f t="shared" si="127"/>
        <v>42104.208333333328</v>
      </c>
    </row>
    <row r="4047" spans="1:20" ht="90" hidden="1" x14ac:dyDescent="0.6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>(Table1[[#This Row],[pledged]]/Table1[[#This Row],[goal]])*100</f>
        <v>0.02</v>
      </c>
      <c r="P4047" s="9">
        <f>Table1[[#This Row],[pledged]]/Table1[[#This Row],[backers_count]]</f>
        <v>1</v>
      </c>
      <c r="Q4047" s="4" t="str">
        <f>MID(Table1[[#This Row],[Category and Sub-Category]],SEARCH("/", N4047) +1, 20)</f>
        <v>plays</v>
      </c>
      <c r="R4047" s="4" t="str">
        <f t="shared" si="126"/>
        <v>theater</v>
      </c>
      <c r="S4047" s="14">
        <f>Table1[[#This Row],[Date Ended Conversion]]+Table1[[#This Row],[Date Ended Conversion]]</f>
        <v>83744.40252314815</v>
      </c>
      <c r="T4047" s="14">
        <f t="shared" si="127"/>
        <v>41872.201261574075</v>
      </c>
    </row>
    <row r="4048" spans="1:20" ht="72" hidden="1" x14ac:dyDescent="0.6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>(Table1[[#This Row],[pledged]]/Table1[[#This Row],[goal]])*100</f>
        <v>8.2142857142857135</v>
      </c>
      <c r="P4048" s="9">
        <f>Table1[[#This Row],[pledged]]/Table1[[#This Row],[backers_count]]</f>
        <v>38.333333333333336</v>
      </c>
      <c r="Q4048" s="4" t="str">
        <f>MID(Table1[[#This Row],[Category and Sub-Category]],SEARCH("/", N4048) +1, 20)</f>
        <v>plays</v>
      </c>
      <c r="R4048" s="4" t="str">
        <f t="shared" si="126"/>
        <v>theater</v>
      </c>
      <c r="S4048" s="14">
        <f>Table1[[#This Row],[Date Ended Conversion]]+Table1[[#This Row],[Date Ended Conversion]]</f>
        <v>83869.301157407404</v>
      </c>
      <c r="T4048" s="14">
        <f t="shared" si="127"/>
        <v>41934.650578703702</v>
      </c>
    </row>
    <row r="4049" spans="1:20" ht="72" hidden="1" x14ac:dyDescent="0.6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>(Table1[[#This Row],[pledged]]/Table1[[#This Row],[goal]])*100</f>
        <v>2.1999999999999997</v>
      </c>
      <c r="P4049" s="9">
        <f>Table1[[#This Row],[pledged]]/Table1[[#This Row],[backers_count]]</f>
        <v>27.5</v>
      </c>
      <c r="Q4049" s="4" t="str">
        <f>MID(Table1[[#This Row],[Category and Sub-Category]],SEARCH("/", N4049) +1, 20)</f>
        <v>plays</v>
      </c>
      <c r="R4049" s="4" t="str">
        <f t="shared" si="126"/>
        <v>theater</v>
      </c>
      <c r="S4049" s="14">
        <f>Table1[[#This Row],[Date Ended Conversion]]+Table1[[#This Row],[Date Ended Conversion]]</f>
        <v>84030.083333333343</v>
      </c>
      <c r="T4049" s="14">
        <f t="shared" si="127"/>
        <v>42015.041666666672</v>
      </c>
    </row>
    <row r="4050" spans="1:20" ht="72" hidden="1" x14ac:dyDescent="0.6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>(Table1[[#This Row],[pledged]]/Table1[[#This Row],[goal]])*100</f>
        <v>17.652941176470588</v>
      </c>
      <c r="P4050" s="9">
        <f>Table1[[#This Row],[pledged]]/Table1[[#This Row],[backers_count]]</f>
        <v>32.978021978021978</v>
      </c>
      <c r="Q4050" s="4" t="str">
        <f>MID(Table1[[#This Row],[Category and Sub-Category]],SEARCH("/", N4050) +1, 20)</f>
        <v>plays</v>
      </c>
      <c r="R4050" s="4" t="str">
        <f t="shared" si="126"/>
        <v>theater</v>
      </c>
      <c r="S4050" s="14">
        <f>Table1[[#This Row],[Date Ended Conversion]]+Table1[[#This Row],[Date Ended Conversion]]</f>
        <v>84942.934884259259</v>
      </c>
      <c r="T4050" s="14">
        <f t="shared" si="127"/>
        <v>42471.467442129629</v>
      </c>
    </row>
    <row r="4051" spans="1:20" ht="72" hidden="1" x14ac:dyDescent="0.6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>(Table1[[#This Row],[pledged]]/Table1[[#This Row],[goal]])*100</f>
        <v>0.08</v>
      </c>
      <c r="P4051" s="9">
        <f>Table1[[#This Row],[pledged]]/Table1[[#This Row],[backers_count]]</f>
        <v>16</v>
      </c>
      <c r="Q4051" s="4" t="str">
        <f>MID(Table1[[#This Row],[Category and Sub-Category]],SEARCH("/", N4051) +1, 20)</f>
        <v>plays</v>
      </c>
      <c r="R4051" s="4" t="str">
        <f t="shared" si="126"/>
        <v>theater</v>
      </c>
      <c r="S4051" s="14">
        <f>Table1[[#This Row],[Date Ended Conversion]]+Table1[[#This Row],[Date Ended Conversion]]</f>
        <v>84399.917013888888</v>
      </c>
      <c r="T4051" s="14">
        <f t="shared" si="127"/>
        <v>42199.958506944444</v>
      </c>
    </row>
    <row r="4052" spans="1:20" ht="72" hidden="1" x14ac:dyDescent="0.6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>(Table1[[#This Row],[pledged]]/Table1[[#This Row],[goal]])*100</f>
        <v>6.6666666666666666E-2</v>
      </c>
      <c r="P4052" s="9">
        <f>Table1[[#This Row],[pledged]]/Table1[[#This Row],[backers_count]]</f>
        <v>1</v>
      </c>
      <c r="Q4052" s="4" t="str">
        <f>MID(Table1[[#This Row],[Category and Sub-Category]],SEARCH("/", N4052) +1, 20)</f>
        <v>plays</v>
      </c>
      <c r="R4052" s="4" t="str">
        <f t="shared" si="126"/>
        <v>theater</v>
      </c>
      <c r="S4052" s="14">
        <f>Table1[[#This Row],[Date Ended Conversion]]+Table1[[#This Row],[Date Ended Conversion]]</f>
        <v>83871.272939814808</v>
      </c>
      <c r="T4052" s="14">
        <f t="shared" si="127"/>
        <v>41935.636469907404</v>
      </c>
    </row>
    <row r="4053" spans="1:20" ht="72" hidden="1" x14ac:dyDescent="0.6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>(Table1[[#This Row],[pledged]]/Table1[[#This Row],[goal]])*100</f>
        <v>0</v>
      </c>
      <c r="P4053" s="9" t="e">
        <f>Table1[[#This Row],[pledged]]/Table1[[#This Row],[backers_count]]</f>
        <v>#DIV/0!</v>
      </c>
      <c r="Q4053" s="4" t="str">
        <f>MID(Table1[[#This Row],[Category and Sub-Category]],SEARCH("/", N4053) +1, 20)</f>
        <v>plays</v>
      </c>
      <c r="R4053" s="4" t="str">
        <f t="shared" si="126"/>
        <v>theater</v>
      </c>
      <c r="S4053" s="14">
        <f>Table1[[#This Row],[Date Ended Conversion]]+Table1[[#This Row],[Date Ended Conversion]]</f>
        <v>83536.573611111118</v>
      </c>
      <c r="T4053" s="14">
        <f t="shared" si="127"/>
        <v>41768.286805555559</v>
      </c>
    </row>
    <row r="4054" spans="1:20" ht="90" hidden="1" x14ac:dyDescent="0.6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>(Table1[[#This Row],[pledged]]/Table1[[#This Row],[goal]])*100</f>
        <v>37.533333333333339</v>
      </c>
      <c r="P4054" s="9">
        <f>Table1[[#This Row],[pledged]]/Table1[[#This Row],[backers_count]]</f>
        <v>86.615384615384613</v>
      </c>
      <c r="Q4054" s="4" t="str">
        <f>MID(Table1[[#This Row],[Category and Sub-Category]],SEARCH("/", N4054) +1, 20)</f>
        <v>plays</v>
      </c>
      <c r="R4054" s="4" t="str">
        <f t="shared" si="126"/>
        <v>theater</v>
      </c>
      <c r="S4054" s="14">
        <f>Table1[[#This Row],[Date Ended Conversion]]+Table1[[#This Row],[Date Ended Conversion]]</f>
        <v>83851.757314814808</v>
      </c>
      <c r="T4054" s="14">
        <f t="shared" si="127"/>
        <v>41925.878657407404</v>
      </c>
    </row>
    <row r="4055" spans="1:20" ht="72" hidden="1" x14ac:dyDescent="0.6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>(Table1[[#This Row],[pledged]]/Table1[[#This Row],[goal]])*100</f>
        <v>22</v>
      </c>
      <c r="P4055" s="9">
        <f>Table1[[#This Row],[pledged]]/Table1[[#This Row],[backers_count]]</f>
        <v>55</v>
      </c>
      <c r="Q4055" s="4" t="str">
        <f>MID(Table1[[#This Row],[Category and Sub-Category]],SEARCH("/", N4055) +1, 20)</f>
        <v>plays</v>
      </c>
      <c r="R4055" s="4" t="str">
        <f t="shared" si="126"/>
        <v>theater</v>
      </c>
      <c r="S4055" s="14">
        <f>Table1[[#This Row],[Date Ended Conversion]]+Table1[[#This Row],[Date Ended Conversion]]</f>
        <v>83917.666666666657</v>
      </c>
      <c r="T4055" s="14">
        <f t="shared" si="127"/>
        <v>41958.833333333328</v>
      </c>
    </row>
    <row r="4056" spans="1:20" ht="72" hidden="1" x14ac:dyDescent="0.6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>(Table1[[#This Row],[pledged]]/Table1[[#This Row],[goal]])*100</f>
        <v>0</v>
      </c>
      <c r="P4056" s="9" t="e">
        <f>Table1[[#This Row],[pledged]]/Table1[[#This Row],[backers_count]]</f>
        <v>#DIV/0!</v>
      </c>
      <c r="Q4056" s="4" t="str">
        <f>MID(Table1[[#This Row],[Category and Sub-Category]],SEARCH("/", N4056) +1, 20)</f>
        <v>plays</v>
      </c>
      <c r="R4056" s="4" t="str">
        <f t="shared" si="126"/>
        <v>theater</v>
      </c>
      <c r="S4056" s="14">
        <f>Table1[[#This Row],[Date Ended Conversion]]+Table1[[#This Row],[Date Ended Conversion]]</f>
        <v>85288.333333333343</v>
      </c>
      <c r="T4056" s="14">
        <f t="shared" si="127"/>
        <v>42644.166666666672</v>
      </c>
    </row>
    <row r="4057" spans="1:20" ht="72" hidden="1" x14ac:dyDescent="0.6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>(Table1[[#This Row],[pledged]]/Table1[[#This Row],[goal]])*100</f>
        <v>17.62</v>
      </c>
      <c r="P4057" s="9">
        <f>Table1[[#This Row],[pledged]]/Table1[[#This Row],[backers_count]]</f>
        <v>41.952380952380949</v>
      </c>
      <c r="Q4057" s="4" t="str">
        <f>MID(Table1[[#This Row],[Category and Sub-Category]],SEARCH("/", N4057) +1, 20)</f>
        <v>plays</v>
      </c>
      <c r="R4057" s="4" t="str">
        <f t="shared" si="126"/>
        <v>theater</v>
      </c>
      <c r="S4057" s="14">
        <f>Table1[[#This Row],[Date Ended Conversion]]+Table1[[#This Row],[Date Ended Conversion]]</f>
        <v>83619.297013888892</v>
      </c>
      <c r="T4057" s="14">
        <f t="shared" si="127"/>
        <v>41809.648506944446</v>
      </c>
    </row>
    <row r="4058" spans="1:20" ht="72" hidden="1" x14ac:dyDescent="0.6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>(Table1[[#This Row],[pledged]]/Table1[[#This Row],[goal]])*100</f>
        <v>53</v>
      </c>
      <c r="P4058" s="9">
        <f>Table1[[#This Row],[pledged]]/Table1[[#This Row],[backers_count]]</f>
        <v>88.333333333333329</v>
      </c>
      <c r="Q4058" s="4" t="str">
        <f>MID(Table1[[#This Row],[Category and Sub-Category]],SEARCH("/", N4058) +1, 20)</f>
        <v>plays</v>
      </c>
      <c r="R4058" s="4" t="str">
        <f t="shared" si="126"/>
        <v>theater</v>
      </c>
      <c r="S4058" s="14">
        <f>Table1[[#This Row],[Date Ended Conversion]]+Table1[[#This Row],[Date Ended Conversion]]</f>
        <v>85109.665277777778</v>
      </c>
      <c r="T4058" s="14">
        <f t="shared" si="127"/>
        <v>42554.832638888889</v>
      </c>
    </row>
    <row r="4059" spans="1:20" ht="90" hidden="1" x14ac:dyDescent="0.6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>(Table1[[#This Row],[pledged]]/Table1[[#This Row],[goal]])*100</f>
        <v>22.142857142857142</v>
      </c>
      <c r="P4059" s="9">
        <f>Table1[[#This Row],[pledged]]/Table1[[#This Row],[backers_count]]</f>
        <v>129.16666666666666</v>
      </c>
      <c r="Q4059" s="4" t="str">
        <f>MID(Table1[[#This Row],[Category and Sub-Category]],SEARCH("/", N4059) +1, 20)</f>
        <v>plays</v>
      </c>
      <c r="R4059" s="4" t="str">
        <f t="shared" si="126"/>
        <v>theater</v>
      </c>
      <c r="S4059" s="14">
        <f>Table1[[#This Row],[Date Ended Conversion]]+Table1[[#This Row],[Date Ended Conversion]]</f>
        <v>84667.916666666657</v>
      </c>
      <c r="T4059" s="14">
        <f t="shared" si="127"/>
        <v>42333.958333333328</v>
      </c>
    </row>
    <row r="4060" spans="1:20" ht="72" hidden="1" x14ac:dyDescent="0.6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>(Table1[[#This Row],[pledged]]/Table1[[#This Row],[goal]])*100</f>
        <v>2.5333333333333332</v>
      </c>
      <c r="P4060" s="9">
        <f>Table1[[#This Row],[pledged]]/Table1[[#This Row],[backers_count]]</f>
        <v>23.75</v>
      </c>
      <c r="Q4060" s="4" t="str">
        <f>MID(Table1[[#This Row],[Category and Sub-Category]],SEARCH("/", N4060) +1, 20)</f>
        <v>plays</v>
      </c>
      <c r="R4060" s="4" t="str">
        <f t="shared" si="126"/>
        <v>theater</v>
      </c>
      <c r="S4060" s="14">
        <f>Table1[[#This Row],[Date Ended Conversion]]+Table1[[#This Row],[Date Ended Conversion]]</f>
        <v>84922.33194444445</v>
      </c>
      <c r="T4060" s="14">
        <f t="shared" si="127"/>
        <v>42461.165972222225</v>
      </c>
    </row>
    <row r="4061" spans="1:20" ht="72" hidden="1" x14ac:dyDescent="0.6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>(Table1[[#This Row],[pledged]]/Table1[[#This Row],[goal]])*100</f>
        <v>2.5</v>
      </c>
      <c r="P4061" s="9">
        <f>Table1[[#This Row],[pledged]]/Table1[[#This Row],[backers_count]]</f>
        <v>35.714285714285715</v>
      </c>
      <c r="Q4061" s="4" t="str">
        <f>MID(Table1[[#This Row],[Category and Sub-Category]],SEARCH("/", N4061) +1, 20)</f>
        <v>plays</v>
      </c>
      <c r="R4061" s="4" t="str">
        <f t="shared" si="126"/>
        <v>theater</v>
      </c>
      <c r="S4061" s="14">
        <f>Table1[[#This Row],[Date Ended Conversion]]+Table1[[#This Row],[Date Ended Conversion]]</f>
        <v>83796.25</v>
      </c>
      <c r="T4061" s="14">
        <f t="shared" si="127"/>
        <v>41898.125</v>
      </c>
    </row>
    <row r="4062" spans="1:20" ht="72" hidden="1" x14ac:dyDescent="0.6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>(Table1[[#This Row],[pledged]]/Table1[[#This Row],[goal]])*100</f>
        <v>2.85</v>
      </c>
      <c r="P4062" s="9">
        <f>Table1[[#This Row],[pledged]]/Table1[[#This Row],[backers_count]]</f>
        <v>57</v>
      </c>
      <c r="Q4062" s="4" t="str">
        <f>MID(Table1[[#This Row],[Category and Sub-Category]],SEARCH("/", N4062) +1, 20)</f>
        <v>plays</v>
      </c>
      <c r="R4062" s="4" t="str">
        <f t="shared" si="126"/>
        <v>theater</v>
      </c>
      <c r="S4062" s="14">
        <f>Table1[[#This Row],[Date Ended Conversion]]+Table1[[#This Row],[Date Ended Conversion]]</f>
        <v>83627.333333333328</v>
      </c>
      <c r="T4062" s="14">
        <f t="shared" si="127"/>
        <v>41813.666666666664</v>
      </c>
    </row>
    <row r="4063" spans="1:20" ht="54" hidden="1" x14ac:dyDescent="0.6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>(Table1[[#This Row],[pledged]]/Table1[[#This Row],[goal]])*100</f>
        <v>0</v>
      </c>
      <c r="P4063" s="9" t="e">
        <f>Table1[[#This Row],[pledged]]/Table1[[#This Row],[backers_count]]</f>
        <v>#DIV/0!</v>
      </c>
      <c r="Q4063" s="4" t="str">
        <f>MID(Table1[[#This Row],[Category and Sub-Category]],SEARCH("/", N4063) +1, 20)</f>
        <v>plays</v>
      </c>
      <c r="R4063" s="4" t="str">
        <f t="shared" si="126"/>
        <v>theater</v>
      </c>
      <c r="S4063" s="14">
        <f>Table1[[#This Row],[Date Ended Conversion]]+Table1[[#This Row],[Date Ended Conversion]]</f>
        <v>84962.199606481474</v>
      </c>
      <c r="T4063" s="14">
        <f t="shared" si="127"/>
        <v>42481.099803240737</v>
      </c>
    </row>
    <row r="4064" spans="1:20" ht="72" hidden="1" x14ac:dyDescent="0.6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>(Table1[[#This Row],[pledged]]/Table1[[#This Row],[goal]])*100</f>
        <v>2.4500000000000002</v>
      </c>
      <c r="P4064" s="9">
        <f>Table1[[#This Row],[pledged]]/Table1[[#This Row],[backers_count]]</f>
        <v>163.33333333333334</v>
      </c>
      <c r="Q4064" s="4" t="str">
        <f>MID(Table1[[#This Row],[Category and Sub-Category]],SEARCH("/", N4064) +1, 20)</f>
        <v>plays</v>
      </c>
      <c r="R4064" s="4" t="str">
        <f t="shared" si="126"/>
        <v>theater</v>
      </c>
      <c r="S4064" s="14">
        <f>Table1[[#This Row],[Date Ended Conversion]]+Table1[[#This Row],[Date Ended Conversion]]</f>
        <v>85107.478425925918</v>
      </c>
      <c r="T4064" s="14">
        <f t="shared" si="127"/>
        <v>42553.739212962959</v>
      </c>
    </row>
    <row r="4065" spans="1:20" ht="72" hidden="1" x14ac:dyDescent="0.6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>(Table1[[#This Row],[pledged]]/Table1[[#This Row],[goal]])*100</f>
        <v>1.4210526315789473</v>
      </c>
      <c r="P4065" s="9">
        <f>Table1[[#This Row],[pledged]]/Table1[[#This Row],[backers_count]]</f>
        <v>15</v>
      </c>
      <c r="Q4065" s="4" t="str">
        <f>MID(Table1[[#This Row],[Category and Sub-Category]],SEARCH("/", N4065) +1, 20)</f>
        <v>plays</v>
      </c>
      <c r="R4065" s="4" t="str">
        <f t="shared" si="126"/>
        <v>theater</v>
      </c>
      <c r="S4065" s="14">
        <f>Table1[[#This Row],[Date Ended Conversion]]+Table1[[#This Row],[Date Ended Conversion]]</f>
        <v>83635.363055555557</v>
      </c>
      <c r="T4065" s="14">
        <f t="shared" si="127"/>
        <v>41817.681527777779</v>
      </c>
    </row>
    <row r="4066" spans="1:20" ht="72" hidden="1" x14ac:dyDescent="0.6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>(Table1[[#This Row],[pledged]]/Table1[[#This Row],[goal]])*100</f>
        <v>19.25</v>
      </c>
      <c r="P4066" s="9">
        <f>Table1[[#This Row],[pledged]]/Table1[[#This Row],[backers_count]]</f>
        <v>64.166666666666671</v>
      </c>
      <c r="Q4066" s="4" t="str">
        <f>MID(Table1[[#This Row],[Category and Sub-Category]],SEARCH("/", N4066) +1, 20)</f>
        <v>plays</v>
      </c>
      <c r="R4066" s="4" t="str">
        <f t="shared" si="126"/>
        <v>theater</v>
      </c>
      <c r="S4066" s="14">
        <f>Table1[[#This Row],[Date Ended Conversion]]+Table1[[#This Row],[Date Ended Conversion]]</f>
        <v>84247.176527777774</v>
      </c>
      <c r="T4066" s="14">
        <f t="shared" si="127"/>
        <v>42123.588263888887</v>
      </c>
    </row>
    <row r="4067" spans="1:20" ht="54" hidden="1" x14ac:dyDescent="0.6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>(Table1[[#This Row],[pledged]]/Table1[[#This Row],[goal]])*100</f>
        <v>0.67500000000000004</v>
      </c>
      <c r="P4067" s="9">
        <f>Table1[[#This Row],[pledged]]/Table1[[#This Row],[backers_count]]</f>
        <v>6.75</v>
      </c>
      <c r="Q4067" s="4" t="str">
        <f>MID(Table1[[#This Row],[Category and Sub-Category]],SEARCH("/", N4067) +1, 20)</f>
        <v>plays</v>
      </c>
      <c r="R4067" s="4" t="str">
        <f t="shared" si="126"/>
        <v>theater</v>
      </c>
      <c r="S4067" s="14">
        <f>Table1[[#This Row],[Date Ended Conversion]]+Table1[[#This Row],[Date Ended Conversion]]</f>
        <v>83727.903032407412</v>
      </c>
      <c r="T4067" s="14">
        <f t="shared" si="127"/>
        <v>41863.951516203706</v>
      </c>
    </row>
    <row r="4068" spans="1:20" ht="90" hidden="1" x14ac:dyDescent="0.6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>(Table1[[#This Row],[pledged]]/Table1[[#This Row],[goal]])*100</f>
        <v>0.16666666666666669</v>
      </c>
      <c r="P4068" s="9">
        <f>Table1[[#This Row],[pledged]]/Table1[[#This Row],[backers_count]]</f>
        <v>25</v>
      </c>
      <c r="Q4068" s="4" t="str">
        <f>MID(Table1[[#This Row],[Category and Sub-Category]],SEARCH("/", N4068) +1, 20)</f>
        <v>plays</v>
      </c>
      <c r="R4068" s="4" t="str">
        <f t="shared" si="126"/>
        <v>theater</v>
      </c>
      <c r="S4068" s="14">
        <f>Table1[[#This Row],[Date Ended Conversion]]+Table1[[#This Row],[Date Ended Conversion]]</f>
        <v>85018.078425925924</v>
      </c>
      <c r="T4068" s="14">
        <f t="shared" si="127"/>
        <v>42509.039212962962</v>
      </c>
    </row>
    <row r="4069" spans="1:20" ht="72" hidden="1" x14ac:dyDescent="0.6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>(Table1[[#This Row],[pledged]]/Table1[[#This Row],[goal]])*100</f>
        <v>60.9</v>
      </c>
      <c r="P4069" s="9">
        <f>Table1[[#This Row],[pledged]]/Table1[[#This Row],[backers_count]]</f>
        <v>179.11764705882354</v>
      </c>
      <c r="Q4069" s="4" t="str">
        <f>MID(Table1[[#This Row],[Category and Sub-Category]],SEARCH("/", N4069) +1, 20)</f>
        <v>plays</v>
      </c>
      <c r="R4069" s="4" t="str">
        <f t="shared" si="126"/>
        <v>theater</v>
      </c>
      <c r="S4069" s="14">
        <f>Table1[[#This Row],[Date Ended Conversion]]+Table1[[#This Row],[Date Ended Conversion]]</f>
        <v>84550.234953703708</v>
      </c>
      <c r="T4069" s="14">
        <f t="shared" si="127"/>
        <v>42275.117476851854</v>
      </c>
    </row>
    <row r="4070" spans="1:20" ht="54" hidden="1" x14ac:dyDescent="0.6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>(Table1[[#This Row],[pledged]]/Table1[[#This Row],[goal]])*100</f>
        <v>1</v>
      </c>
      <c r="P4070" s="9">
        <f>Table1[[#This Row],[pledged]]/Table1[[#This Row],[backers_count]]</f>
        <v>34.950000000000003</v>
      </c>
      <c r="Q4070" s="4" t="str">
        <f>MID(Table1[[#This Row],[Category and Sub-Category]],SEARCH("/", N4070) +1, 20)</f>
        <v>plays</v>
      </c>
      <c r="R4070" s="4" t="str">
        <f t="shared" si="126"/>
        <v>theater</v>
      </c>
      <c r="S4070" s="14">
        <f>Table1[[#This Row],[Date Ended Conversion]]+Table1[[#This Row],[Date Ended Conversion]]</f>
        <v>85497.923611111109</v>
      </c>
      <c r="T4070" s="14">
        <f t="shared" si="127"/>
        <v>42748.961805555555</v>
      </c>
    </row>
    <row r="4071" spans="1:20" ht="72" hidden="1" x14ac:dyDescent="0.6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>(Table1[[#This Row],[pledged]]/Table1[[#This Row],[goal]])*100</f>
        <v>34.4</v>
      </c>
      <c r="P4071" s="9">
        <f>Table1[[#This Row],[pledged]]/Table1[[#This Row],[backers_count]]</f>
        <v>33.07692307692308</v>
      </c>
      <c r="Q4071" s="4" t="str">
        <f>MID(Table1[[#This Row],[Category and Sub-Category]],SEARCH("/", N4071) +1, 20)</f>
        <v>plays</v>
      </c>
      <c r="R4071" s="4" t="str">
        <f t="shared" si="126"/>
        <v>theater</v>
      </c>
      <c r="S4071" s="14">
        <f>Table1[[#This Row],[Date Ended Conversion]]+Table1[[#This Row],[Date Ended Conversion]]</f>
        <v>84127</v>
      </c>
      <c r="T4071" s="14">
        <f t="shared" si="127"/>
        <v>42063.5</v>
      </c>
    </row>
    <row r="4072" spans="1:20" ht="54" hidden="1" x14ac:dyDescent="0.6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>(Table1[[#This Row],[pledged]]/Table1[[#This Row],[goal]])*100</f>
        <v>16.5</v>
      </c>
      <c r="P4072" s="9">
        <f>Table1[[#This Row],[pledged]]/Table1[[#This Row],[backers_count]]</f>
        <v>27.5</v>
      </c>
      <c r="Q4072" s="4" t="str">
        <f>MID(Table1[[#This Row],[Category and Sub-Category]],SEARCH("/", N4072) +1, 20)</f>
        <v>plays</v>
      </c>
      <c r="R4072" s="4" t="str">
        <f t="shared" si="126"/>
        <v>theater</v>
      </c>
      <c r="S4072" s="14">
        <f>Table1[[#This Row],[Date Ended Conversion]]+Table1[[#This Row],[Date Ended Conversion]]</f>
        <v>84128.25</v>
      </c>
      <c r="T4072" s="14">
        <f t="shared" si="127"/>
        <v>42064.125</v>
      </c>
    </row>
    <row r="4073" spans="1:20" ht="72" hidden="1" x14ac:dyDescent="0.6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>(Table1[[#This Row],[pledged]]/Table1[[#This Row],[goal]])*100</f>
        <v>0</v>
      </c>
      <c r="P4073" s="9" t="e">
        <f>Table1[[#This Row],[pledged]]/Table1[[#This Row],[backers_count]]</f>
        <v>#DIV/0!</v>
      </c>
      <c r="Q4073" s="4" t="str">
        <f>MID(Table1[[#This Row],[Category and Sub-Category]],SEARCH("/", N4073) +1, 20)</f>
        <v>plays</v>
      </c>
      <c r="R4073" s="4" t="str">
        <f t="shared" si="126"/>
        <v>theater</v>
      </c>
      <c r="S4073" s="14">
        <f>Table1[[#This Row],[Date Ended Conversion]]+Table1[[#This Row],[Date Ended Conversion]]</f>
        <v>85461.609513888892</v>
      </c>
      <c r="T4073" s="14">
        <f t="shared" si="127"/>
        <v>42730.804756944446</v>
      </c>
    </row>
    <row r="4074" spans="1:20" ht="72" hidden="1" x14ac:dyDescent="0.6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>(Table1[[#This Row],[pledged]]/Table1[[#This Row],[goal]])*100</f>
        <v>0.4</v>
      </c>
      <c r="P4074" s="9">
        <f>Table1[[#This Row],[pledged]]/Table1[[#This Row],[backers_count]]</f>
        <v>2</v>
      </c>
      <c r="Q4074" s="4" t="str">
        <f>MID(Table1[[#This Row],[Category and Sub-Category]],SEARCH("/", N4074) +1, 20)</f>
        <v>plays</v>
      </c>
      <c r="R4074" s="4" t="str">
        <f t="shared" si="126"/>
        <v>theater</v>
      </c>
      <c r="S4074" s="14">
        <f>Table1[[#This Row],[Date Ended Conversion]]+Table1[[#This Row],[Date Ended Conversion]]</f>
        <v>83745.54886574074</v>
      </c>
      <c r="T4074" s="14">
        <f t="shared" si="127"/>
        <v>41872.77443287037</v>
      </c>
    </row>
    <row r="4075" spans="1:20" ht="72" hidden="1" x14ac:dyDescent="0.6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>(Table1[[#This Row],[pledged]]/Table1[[#This Row],[goal]])*100</f>
        <v>1.0571428571428572</v>
      </c>
      <c r="P4075" s="9">
        <f>Table1[[#This Row],[pledged]]/Table1[[#This Row],[backers_count]]</f>
        <v>18.5</v>
      </c>
      <c r="Q4075" s="4" t="str">
        <f>MID(Table1[[#This Row],[Category and Sub-Category]],SEARCH("/", N4075) +1, 20)</f>
        <v>plays</v>
      </c>
      <c r="R4075" s="4" t="str">
        <f t="shared" si="126"/>
        <v>theater</v>
      </c>
      <c r="S4075" s="14">
        <f>Table1[[#This Row],[Date Ended Conversion]]+Table1[[#This Row],[Date Ended Conversion]]</f>
        <v>84266.333333333343</v>
      </c>
      <c r="T4075" s="14">
        <f t="shared" si="127"/>
        <v>42133.166666666672</v>
      </c>
    </row>
    <row r="4076" spans="1:20" ht="72" hidden="1" x14ac:dyDescent="0.6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>(Table1[[#This Row],[pledged]]/Table1[[#This Row],[goal]])*100</f>
        <v>26.727272727272727</v>
      </c>
      <c r="P4076" s="9">
        <f>Table1[[#This Row],[pledged]]/Table1[[#This Row],[backers_count]]</f>
        <v>35</v>
      </c>
      <c r="Q4076" s="4" t="str">
        <f>MID(Table1[[#This Row],[Category and Sub-Category]],SEARCH("/", N4076) +1, 20)</f>
        <v>plays</v>
      </c>
      <c r="R4076" s="4" t="str">
        <f t="shared" si="126"/>
        <v>theater</v>
      </c>
      <c r="S4076" s="14">
        <f>Table1[[#This Row],[Date Ended Conversion]]+Table1[[#This Row],[Date Ended Conversion]]</f>
        <v>84627.189236111109</v>
      </c>
      <c r="T4076" s="14">
        <f t="shared" si="127"/>
        <v>42313.594618055555</v>
      </c>
    </row>
    <row r="4077" spans="1:20" ht="72" hidden="1" x14ac:dyDescent="0.6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>(Table1[[#This Row],[pledged]]/Table1[[#This Row],[goal]])*100</f>
        <v>28.799999999999997</v>
      </c>
      <c r="P4077" s="9">
        <f>Table1[[#This Row],[pledged]]/Table1[[#This Row],[backers_count]]</f>
        <v>44.307692307692307</v>
      </c>
      <c r="Q4077" s="4" t="str">
        <f>MID(Table1[[#This Row],[Category and Sub-Category]],SEARCH("/", N4077) +1, 20)</f>
        <v>plays</v>
      </c>
      <c r="R4077" s="4" t="str">
        <f t="shared" si="126"/>
        <v>theater</v>
      </c>
      <c r="S4077" s="14">
        <f>Table1[[#This Row],[Date Ended Conversion]]+Table1[[#This Row],[Date Ended Conversion]]</f>
        <v>83641.455555555556</v>
      </c>
      <c r="T4077" s="14">
        <f t="shared" si="127"/>
        <v>41820.727777777778</v>
      </c>
    </row>
    <row r="4078" spans="1:20" ht="54" hidden="1" x14ac:dyDescent="0.6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>(Table1[[#This Row],[pledged]]/Table1[[#This Row],[goal]])*100</f>
        <v>0</v>
      </c>
      <c r="P4078" s="9" t="e">
        <f>Table1[[#This Row],[pledged]]/Table1[[#This Row],[backers_count]]</f>
        <v>#DIV/0!</v>
      </c>
      <c r="Q4078" s="4" t="str">
        <f>MID(Table1[[#This Row],[Category and Sub-Category]],SEARCH("/", N4078) +1, 20)</f>
        <v>plays</v>
      </c>
      <c r="R4078" s="4" t="str">
        <f t="shared" si="126"/>
        <v>theater</v>
      </c>
      <c r="S4078" s="14">
        <f>Table1[[#This Row],[Date Ended Conversion]]+Table1[[#This Row],[Date Ended Conversion]]</f>
        <v>83867.65416666666</v>
      </c>
      <c r="T4078" s="14">
        <f t="shared" si="127"/>
        <v>41933.82708333333</v>
      </c>
    </row>
    <row r="4079" spans="1:20" ht="90" hidden="1" x14ac:dyDescent="0.6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>(Table1[[#This Row],[pledged]]/Table1[[#This Row],[goal]])*100</f>
        <v>8.9</v>
      </c>
      <c r="P4079" s="9">
        <f>Table1[[#This Row],[pledged]]/Table1[[#This Row],[backers_count]]</f>
        <v>222.5</v>
      </c>
      <c r="Q4079" s="4" t="str">
        <f>MID(Table1[[#This Row],[Category and Sub-Category]],SEARCH("/", N4079) +1, 20)</f>
        <v>plays</v>
      </c>
      <c r="R4079" s="4" t="str">
        <f t="shared" si="126"/>
        <v>theater</v>
      </c>
      <c r="S4079" s="14">
        <f>Table1[[#This Row],[Date Ended Conversion]]+Table1[[#This Row],[Date Ended Conversion]]</f>
        <v>85451.4211574074</v>
      </c>
      <c r="T4079" s="14">
        <f t="shared" si="127"/>
        <v>42725.7105787037</v>
      </c>
    </row>
    <row r="4080" spans="1:20" ht="72" hidden="1" x14ac:dyDescent="0.6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>(Table1[[#This Row],[pledged]]/Table1[[#This Row],[goal]])*100</f>
        <v>0</v>
      </c>
      <c r="P4080" s="9" t="e">
        <f>Table1[[#This Row],[pledged]]/Table1[[#This Row],[backers_count]]</f>
        <v>#DIV/0!</v>
      </c>
      <c r="Q4080" s="4" t="str">
        <f>MID(Table1[[#This Row],[Category and Sub-Category]],SEARCH("/", N4080) +1, 20)</f>
        <v>plays</v>
      </c>
      <c r="R4080" s="4" t="str">
        <f t="shared" si="126"/>
        <v>theater</v>
      </c>
      <c r="S4080" s="14">
        <f>Table1[[#This Row],[Date Ended Conversion]]+Table1[[#This Row],[Date Ended Conversion]]</f>
        <v>85525.57504629629</v>
      </c>
      <c r="T4080" s="14">
        <f t="shared" si="127"/>
        <v>42762.787523148145</v>
      </c>
    </row>
    <row r="4081" spans="1:20" ht="72" hidden="1" x14ac:dyDescent="0.6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>(Table1[[#This Row],[pledged]]/Table1[[#This Row],[goal]])*100</f>
        <v>0.16666666666666669</v>
      </c>
      <c r="P4081" s="9">
        <f>Table1[[#This Row],[pledged]]/Table1[[#This Row],[backers_count]]</f>
        <v>5</v>
      </c>
      <c r="Q4081" s="4" t="str">
        <f>MID(Table1[[#This Row],[Category and Sub-Category]],SEARCH("/", N4081) +1, 20)</f>
        <v>plays</v>
      </c>
      <c r="R4081" s="4" t="str">
        <f t="shared" si="126"/>
        <v>theater</v>
      </c>
      <c r="S4081" s="14">
        <f>Table1[[#This Row],[Date Ended Conversion]]+Table1[[#This Row],[Date Ended Conversion]]</f>
        <v>85081.877800925926</v>
      </c>
      <c r="T4081" s="14">
        <f t="shared" si="127"/>
        <v>42540.938900462963</v>
      </c>
    </row>
    <row r="4082" spans="1:20" ht="72" hidden="1" x14ac:dyDescent="0.6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>(Table1[[#This Row],[pledged]]/Table1[[#This Row],[goal]])*100</f>
        <v>0</v>
      </c>
      <c r="P4082" s="9" t="e">
        <f>Table1[[#This Row],[pledged]]/Table1[[#This Row],[backers_count]]</f>
        <v>#DIV/0!</v>
      </c>
      <c r="Q4082" s="4" t="str">
        <f>MID(Table1[[#This Row],[Category and Sub-Category]],SEARCH("/", N4082) +1, 20)</f>
        <v>plays</v>
      </c>
      <c r="R4082" s="4" t="str">
        <f t="shared" si="126"/>
        <v>theater</v>
      </c>
      <c r="S4082" s="14">
        <f>Table1[[#This Row],[Date Ended Conversion]]+Table1[[#This Row],[Date Ended Conversion]]</f>
        <v>85071.575000000012</v>
      </c>
      <c r="T4082" s="14">
        <f t="shared" si="127"/>
        <v>42535.787500000006</v>
      </c>
    </row>
    <row r="4083" spans="1:20" ht="54" hidden="1" x14ac:dyDescent="0.6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>(Table1[[#This Row],[pledged]]/Table1[[#This Row],[goal]])*100</f>
        <v>15.737410071942445</v>
      </c>
      <c r="P4083" s="9">
        <f>Table1[[#This Row],[pledged]]/Table1[[#This Row],[backers_count]]</f>
        <v>29.166666666666668</v>
      </c>
      <c r="Q4083" s="4" t="str">
        <f>MID(Table1[[#This Row],[Category and Sub-Category]],SEARCH("/", N4083) +1, 20)</f>
        <v>plays</v>
      </c>
      <c r="R4083" s="4" t="str">
        <f t="shared" si="126"/>
        <v>theater</v>
      </c>
      <c r="S4083" s="14">
        <f>Table1[[#This Row],[Date Ended Conversion]]+Table1[[#This Row],[Date Ended Conversion]]</f>
        <v>84143.079282407416</v>
      </c>
      <c r="T4083" s="14">
        <f t="shared" si="127"/>
        <v>42071.539641203708</v>
      </c>
    </row>
    <row r="4084" spans="1:20" ht="72" hidden="1" x14ac:dyDescent="0.6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>(Table1[[#This Row],[pledged]]/Table1[[#This Row],[goal]])*100</f>
        <v>2</v>
      </c>
      <c r="P4084" s="9">
        <f>Table1[[#This Row],[pledged]]/Table1[[#This Row],[backers_count]]</f>
        <v>1.5</v>
      </c>
      <c r="Q4084" s="4" t="str">
        <f>MID(Table1[[#This Row],[Category and Sub-Category]],SEARCH("/", N4084) +1, 20)</f>
        <v>plays</v>
      </c>
      <c r="R4084" s="4" t="str">
        <f t="shared" si="126"/>
        <v>theater</v>
      </c>
      <c r="S4084" s="14">
        <f>Table1[[#This Row],[Date Ended Conversion]]+Table1[[#This Row],[Date Ended Conversion]]</f>
        <v>84645.916666666657</v>
      </c>
      <c r="T4084" s="14">
        <f t="shared" si="127"/>
        <v>42322.958333333328</v>
      </c>
    </row>
    <row r="4085" spans="1:20" ht="72" hidden="1" x14ac:dyDescent="0.6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>(Table1[[#This Row],[pledged]]/Table1[[#This Row],[goal]])*100</f>
        <v>21.685714285714287</v>
      </c>
      <c r="P4085" s="9">
        <f>Table1[[#This Row],[pledged]]/Table1[[#This Row],[backers_count]]</f>
        <v>126.5</v>
      </c>
      <c r="Q4085" s="4" t="str">
        <f>MID(Table1[[#This Row],[Category and Sub-Category]],SEARCH("/", N4085) +1, 20)</f>
        <v>plays</v>
      </c>
      <c r="R4085" s="4" t="str">
        <f t="shared" si="126"/>
        <v>theater</v>
      </c>
      <c r="S4085" s="14">
        <f>Table1[[#This Row],[Date Ended Conversion]]+Table1[[#This Row],[Date Ended Conversion]]</f>
        <v>84767.523518518516</v>
      </c>
      <c r="T4085" s="14">
        <f t="shared" si="127"/>
        <v>42383.761759259258</v>
      </c>
    </row>
    <row r="4086" spans="1:20" ht="72" hidden="1" x14ac:dyDescent="0.6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>(Table1[[#This Row],[pledged]]/Table1[[#This Row],[goal]])*100</f>
        <v>0.33333333333333337</v>
      </c>
      <c r="P4086" s="9">
        <f>Table1[[#This Row],[pledged]]/Table1[[#This Row],[backers_count]]</f>
        <v>10</v>
      </c>
      <c r="Q4086" s="4" t="str">
        <f>MID(Table1[[#This Row],[Category and Sub-Category]],SEARCH("/", N4086) +1, 20)</f>
        <v>plays</v>
      </c>
      <c r="R4086" s="4" t="str">
        <f t="shared" si="126"/>
        <v>theater</v>
      </c>
      <c r="S4086" s="14">
        <f>Table1[[#This Row],[Date Ended Conversion]]+Table1[[#This Row],[Date Ended Conversion]]</f>
        <v>85304.872824074075</v>
      </c>
      <c r="T4086" s="14">
        <f t="shared" si="127"/>
        <v>42652.436412037037</v>
      </c>
    </row>
    <row r="4087" spans="1:20" ht="72" hidden="1" x14ac:dyDescent="0.6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>(Table1[[#This Row],[pledged]]/Table1[[#This Row],[goal]])*100</f>
        <v>0.2857142857142857</v>
      </c>
      <c r="P4087" s="9">
        <f>Table1[[#This Row],[pledged]]/Table1[[#This Row],[backers_count]]</f>
        <v>10</v>
      </c>
      <c r="Q4087" s="4" t="str">
        <f>MID(Table1[[#This Row],[Category and Sub-Category]],SEARCH("/", N4087) +1, 20)</f>
        <v>plays</v>
      </c>
      <c r="R4087" s="4" t="str">
        <f t="shared" si="126"/>
        <v>theater</v>
      </c>
      <c r="S4087" s="14">
        <f>Table1[[#This Row],[Date Ended Conversion]]+Table1[[#This Row],[Date Ended Conversion]]</f>
        <v>84174.33194444445</v>
      </c>
      <c r="T4087" s="14">
        <f t="shared" si="127"/>
        <v>42087.165972222225</v>
      </c>
    </row>
    <row r="4088" spans="1:20" ht="72" hidden="1" x14ac:dyDescent="0.6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>(Table1[[#This Row],[pledged]]/Table1[[#This Row],[goal]])*100</f>
        <v>4.7</v>
      </c>
      <c r="P4088" s="9">
        <f>Table1[[#This Row],[pledged]]/Table1[[#This Row],[backers_count]]</f>
        <v>9.4</v>
      </c>
      <c r="Q4088" s="4" t="str">
        <f>MID(Table1[[#This Row],[Category and Sub-Category]],SEARCH("/", N4088) +1, 20)</f>
        <v>plays</v>
      </c>
      <c r="R4088" s="4" t="str">
        <f t="shared" si="126"/>
        <v>theater</v>
      </c>
      <c r="S4088" s="14">
        <f>Table1[[#This Row],[Date Ended Conversion]]+Table1[[#This Row],[Date Ended Conversion]]</f>
        <v>84658.333333333343</v>
      </c>
      <c r="T4088" s="14">
        <f t="shared" si="127"/>
        <v>42329.166666666672</v>
      </c>
    </row>
    <row r="4089" spans="1:20" ht="18" hidden="1" x14ac:dyDescent="0.6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>(Table1[[#This Row],[pledged]]/Table1[[#This Row],[goal]])*100</f>
        <v>0</v>
      </c>
      <c r="P4089" s="9" t="e">
        <f>Table1[[#This Row],[pledged]]/Table1[[#This Row],[backers_count]]</f>
        <v>#DIV/0!</v>
      </c>
      <c r="Q4089" s="4" t="str">
        <f>MID(Table1[[#This Row],[Category and Sub-Category]],SEARCH("/", N4089) +1, 20)</f>
        <v>plays</v>
      </c>
      <c r="R4089" s="4" t="str">
        <f t="shared" si="126"/>
        <v>theater</v>
      </c>
      <c r="S4089" s="14">
        <f>Table1[[#This Row],[Date Ended Conversion]]+Table1[[#This Row],[Date Ended Conversion]]</f>
        <v>85137.485787037032</v>
      </c>
      <c r="T4089" s="14">
        <f t="shared" si="127"/>
        <v>42568.742893518516</v>
      </c>
    </row>
    <row r="4090" spans="1:20" ht="72" hidden="1" x14ac:dyDescent="0.6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>(Table1[[#This Row],[pledged]]/Table1[[#This Row],[goal]])*100</f>
        <v>10.8</v>
      </c>
      <c r="P4090" s="9">
        <f>Table1[[#This Row],[pledged]]/Table1[[#This Row],[backers_count]]</f>
        <v>72</v>
      </c>
      <c r="Q4090" s="4" t="str">
        <f>MID(Table1[[#This Row],[Category and Sub-Category]],SEARCH("/", N4090) +1, 20)</f>
        <v>plays</v>
      </c>
      <c r="R4090" s="4" t="str">
        <f t="shared" si="126"/>
        <v>theater</v>
      </c>
      <c r="S4090" s="14">
        <f>Table1[[#This Row],[Date Ended Conversion]]+Table1[[#This Row],[Date Ended Conversion]]</f>
        <v>84040.869444444455</v>
      </c>
      <c r="T4090" s="14">
        <f t="shared" si="127"/>
        <v>42020.434722222228</v>
      </c>
    </row>
    <row r="4091" spans="1:20" ht="72" hidden="1" x14ac:dyDescent="0.6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>(Table1[[#This Row],[pledged]]/Table1[[#This Row],[goal]])*100</f>
        <v>4.8</v>
      </c>
      <c r="P4091" s="9">
        <f>Table1[[#This Row],[pledged]]/Table1[[#This Row],[backers_count]]</f>
        <v>30</v>
      </c>
      <c r="Q4091" s="4" t="str">
        <f>MID(Table1[[#This Row],[Category and Sub-Category]],SEARCH("/", N4091) +1, 20)</f>
        <v>plays</v>
      </c>
      <c r="R4091" s="4" t="str">
        <f t="shared" si="126"/>
        <v>theater</v>
      </c>
      <c r="S4091" s="14">
        <f>Table1[[#This Row],[Date Ended Conversion]]+Table1[[#This Row],[Date Ended Conversion]]</f>
        <v>84311.465277777781</v>
      </c>
      <c r="T4091" s="14">
        <f t="shared" si="127"/>
        <v>42155.732638888891</v>
      </c>
    </row>
    <row r="4092" spans="1:20" ht="72" hidden="1" x14ac:dyDescent="0.6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>(Table1[[#This Row],[pledged]]/Table1[[#This Row],[goal]])*100</f>
        <v>3.2</v>
      </c>
      <c r="P4092" s="9">
        <f>Table1[[#This Row],[pledged]]/Table1[[#This Row],[backers_count]]</f>
        <v>10.666666666666666</v>
      </c>
      <c r="Q4092" s="4" t="str">
        <f>MID(Table1[[#This Row],[Category and Sub-Category]],SEARCH("/", N4092) +1, 20)</f>
        <v>plays</v>
      </c>
      <c r="R4092" s="4" t="str">
        <f t="shared" si="126"/>
        <v>theater</v>
      </c>
      <c r="S4092" s="14">
        <f>Table1[[#This Row],[Date Ended Conversion]]+Table1[[#This Row],[Date Ended Conversion]]</f>
        <v>84447.25</v>
      </c>
      <c r="T4092" s="14">
        <f t="shared" si="127"/>
        <v>42223.625</v>
      </c>
    </row>
    <row r="4093" spans="1:20" ht="72" hidden="1" x14ac:dyDescent="0.6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>(Table1[[#This Row],[pledged]]/Table1[[#This Row],[goal]])*100</f>
        <v>12.75</v>
      </c>
      <c r="P4093" s="9">
        <f>Table1[[#This Row],[pledged]]/Table1[[#This Row],[backers_count]]</f>
        <v>25.5</v>
      </c>
      <c r="Q4093" s="4" t="str">
        <f>MID(Table1[[#This Row],[Category and Sub-Category]],SEARCH("/", N4093) +1, 20)</f>
        <v>plays</v>
      </c>
      <c r="R4093" s="4" t="str">
        <f t="shared" si="126"/>
        <v>theater</v>
      </c>
      <c r="S4093" s="14">
        <f>Table1[[#This Row],[Date Ended Conversion]]+Table1[[#This Row],[Date Ended Conversion]]</f>
        <v>84041.012754629628</v>
      </c>
      <c r="T4093" s="14">
        <f t="shared" si="127"/>
        <v>42020.506377314814</v>
      </c>
    </row>
    <row r="4094" spans="1:20" ht="72" hidden="1" x14ac:dyDescent="0.6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>(Table1[[#This Row],[pledged]]/Table1[[#This Row],[goal]])*100</f>
        <v>1.8181818181818181E-2</v>
      </c>
      <c r="P4094" s="9">
        <f>Table1[[#This Row],[pledged]]/Table1[[#This Row],[backers_count]]</f>
        <v>20</v>
      </c>
      <c r="Q4094" s="4" t="str">
        <f>MID(Table1[[#This Row],[Category and Sub-Category]],SEARCH("/", N4094) +1, 20)</f>
        <v>plays</v>
      </c>
      <c r="R4094" s="4" t="str">
        <f t="shared" si="126"/>
        <v>theater</v>
      </c>
      <c r="S4094" s="14">
        <f>Table1[[#This Row],[Date Ended Conversion]]+Table1[[#This Row],[Date Ended Conversion]]</f>
        <v>84198.306643518532</v>
      </c>
      <c r="T4094" s="14">
        <f t="shared" si="127"/>
        <v>42099.153321759266</v>
      </c>
    </row>
    <row r="4095" spans="1:20" ht="72" hidden="1" x14ac:dyDescent="0.6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>(Table1[[#This Row],[pledged]]/Table1[[#This Row],[goal]])*100</f>
        <v>2.4</v>
      </c>
      <c r="P4095" s="9">
        <f>Table1[[#This Row],[pledged]]/Table1[[#This Row],[backers_count]]</f>
        <v>15</v>
      </c>
      <c r="Q4095" s="4" t="str">
        <f>MID(Table1[[#This Row],[Category and Sub-Category]],SEARCH("/", N4095) +1, 20)</f>
        <v>plays</v>
      </c>
      <c r="R4095" s="4" t="str">
        <f t="shared" si="126"/>
        <v>theater</v>
      </c>
      <c r="S4095" s="14">
        <f>Table1[[#This Row],[Date Ended Conversion]]+Table1[[#This Row],[Date Ended Conversion]]</f>
        <v>84477.631782407407</v>
      </c>
      <c r="T4095" s="14">
        <f t="shared" si="127"/>
        <v>42238.815891203703</v>
      </c>
    </row>
    <row r="4096" spans="1:20" ht="72" hidden="1" x14ac:dyDescent="0.6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>(Table1[[#This Row],[pledged]]/Table1[[#This Row],[goal]])*100</f>
        <v>36.5</v>
      </c>
      <c r="P4096" s="9">
        <f>Table1[[#This Row],[pledged]]/Table1[[#This Row],[backers_count]]</f>
        <v>91.25</v>
      </c>
      <c r="Q4096" s="4" t="str">
        <f>MID(Table1[[#This Row],[Category and Sub-Category]],SEARCH("/", N4096) +1, 20)</f>
        <v>plays</v>
      </c>
      <c r="R4096" s="4" t="str">
        <f t="shared" si="126"/>
        <v>theater</v>
      </c>
      <c r="S4096" s="14">
        <f>Table1[[#This Row],[Date Ended Conversion]]+Table1[[#This Row],[Date Ended Conversion]]</f>
        <v>83868.415277777778</v>
      </c>
      <c r="T4096" s="14">
        <f t="shared" si="127"/>
        <v>41934.207638888889</v>
      </c>
    </row>
    <row r="4097" spans="1:20" ht="54" hidden="1" x14ac:dyDescent="0.6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>(Table1[[#This Row],[pledged]]/Table1[[#This Row],[goal]])*100</f>
        <v>2.666666666666667</v>
      </c>
      <c r="P4097" s="9">
        <f>Table1[[#This Row],[pledged]]/Table1[[#This Row],[backers_count]]</f>
        <v>800</v>
      </c>
      <c r="Q4097" s="4" t="str">
        <f>MID(Table1[[#This Row],[Category and Sub-Category]],SEARCH("/", N4097) +1, 20)</f>
        <v>plays</v>
      </c>
      <c r="R4097" s="4" t="str">
        <f t="shared" si="126"/>
        <v>theater</v>
      </c>
      <c r="S4097" s="14">
        <f>Table1[[#This Row],[Date Ended Conversion]]+Table1[[#This Row],[Date Ended Conversion]]</f>
        <v>85446.063657407416</v>
      </c>
      <c r="T4097" s="14">
        <f t="shared" si="127"/>
        <v>42723.031828703708</v>
      </c>
    </row>
    <row r="4098" spans="1:20" ht="72" hidden="1" x14ac:dyDescent="0.6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>(Table1[[#This Row],[pledged]]/Table1[[#This Row],[goal]])*100</f>
        <v>11.428571428571429</v>
      </c>
      <c r="P4098" s="9">
        <f>Table1[[#This Row],[pledged]]/Table1[[#This Row],[backers_count]]</f>
        <v>80</v>
      </c>
      <c r="Q4098" s="4" t="str">
        <f>MID(Table1[[#This Row],[Category and Sub-Category]],SEARCH("/", N4098) +1, 20)</f>
        <v>plays</v>
      </c>
      <c r="R4098" s="4" t="str">
        <f t="shared" ref="R4098:R4115" si="128">LEFT(N4098,FIND("/",N4098,1)-1)</f>
        <v>theater</v>
      </c>
      <c r="S4098" s="14">
        <f>Table1[[#This Row],[Date Ended Conversion]]+Table1[[#This Row],[Date Ended Conversion]]</f>
        <v>85588.737499999988</v>
      </c>
      <c r="T4098" s="14">
        <f t="shared" ref="T4098:T4115" si="129">(((I4098/60)/60)/24)+DATE(1970,1,1)</f>
        <v>42794.368749999994</v>
      </c>
    </row>
    <row r="4099" spans="1:20" ht="72" hidden="1" x14ac:dyDescent="0.6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>(Table1[[#This Row],[pledged]]/Table1[[#This Row],[goal]])*100</f>
        <v>0</v>
      </c>
      <c r="P4099" s="9" t="e">
        <f>Table1[[#This Row],[pledged]]/Table1[[#This Row],[backers_count]]</f>
        <v>#DIV/0!</v>
      </c>
      <c r="Q4099" s="4" t="str">
        <f>MID(Table1[[#This Row],[Category and Sub-Category]],SEARCH("/", N4099) +1, 20)</f>
        <v>plays</v>
      </c>
      <c r="R4099" s="4" t="str">
        <f t="shared" si="128"/>
        <v>theater</v>
      </c>
      <c r="S4099" s="14">
        <f>Table1[[#This Row],[Date Ended Conversion]]+Table1[[#This Row],[Date Ended Conversion]]</f>
        <v>84801.993055555562</v>
      </c>
      <c r="T4099" s="14">
        <f t="shared" si="129"/>
        <v>42400.996527777781</v>
      </c>
    </row>
    <row r="4100" spans="1:20" ht="54" hidden="1" x14ac:dyDescent="0.6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>(Table1[[#This Row],[pledged]]/Table1[[#This Row],[goal]])*100</f>
        <v>0</v>
      </c>
      <c r="P4100" s="9" t="e">
        <f>Table1[[#This Row],[pledged]]/Table1[[#This Row],[backers_count]]</f>
        <v>#DIV/0!</v>
      </c>
      <c r="Q4100" s="4" t="str">
        <f>MID(Table1[[#This Row],[Category and Sub-Category]],SEARCH("/", N4100) +1, 20)</f>
        <v>plays</v>
      </c>
      <c r="R4100" s="4" t="str">
        <f t="shared" si="128"/>
        <v>theater</v>
      </c>
      <c r="S4100" s="14">
        <f>Table1[[#This Row],[Date Ended Conversion]]+Table1[[#This Row],[Date Ended Conversion]]</f>
        <v>85051.444374999992</v>
      </c>
      <c r="T4100" s="14">
        <f t="shared" si="129"/>
        <v>42525.722187499996</v>
      </c>
    </row>
    <row r="4101" spans="1:20" ht="72" hidden="1" x14ac:dyDescent="0.6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>(Table1[[#This Row],[pledged]]/Table1[[#This Row],[goal]])*100</f>
        <v>1.1111111111111112</v>
      </c>
      <c r="P4101" s="9">
        <f>Table1[[#This Row],[pledged]]/Table1[[#This Row],[backers_count]]</f>
        <v>50</v>
      </c>
      <c r="Q4101" s="4" t="str">
        <f>MID(Table1[[#This Row],[Category and Sub-Category]],SEARCH("/", N4101) +1, 20)</f>
        <v>plays</v>
      </c>
      <c r="R4101" s="4" t="str">
        <f t="shared" si="128"/>
        <v>theater</v>
      </c>
      <c r="S4101" s="14">
        <f>Table1[[#This Row],[Date Ended Conversion]]+Table1[[#This Row],[Date Ended Conversion]]</f>
        <v>85231.70076388889</v>
      </c>
      <c r="T4101" s="14">
        <f t="shared" si="129"/>
        <v>42615.850381944445</v>
      </c>
    </row>
    <row r="4102" spans="1:20" ht="54" hidden="1" x14ac:dyDescent="0.6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>(Table1[[#This Row],[pledged]]/Table1[[#This Row],[goal]])*100</f>
        <v>0</v>
      </c>
      <c r="P4102" s="9" t="e">
        <f>Table1[[#This Row],[pledged]]/Table1[[#This Row],[backers_count]]</f>
        <v>#DIV/0!</v>
      </c>
      <c r="Q4102" s="4" t="str">
        <f>MID(Table1[[#This Row],[Category and Sub-Category]],SEARCH("/", N4102) +1, 20)</f>
        <v>plays</v>
      </c>
      <c r="R4102" s="4" t="str">
        <f t="shared" si="128"/>
        <v>theater</v>
      </c>
      <c r="S4102" s="14">
        <f>Table1[[#This Row],[Date Ended Conversion]]+Table1[[#This Row],[Date Ended Conversion]]</f>
        <v>83874.249768518523</v>
      </c>
      <c r="T4102" s="14">
        <f t="shared" si="129"/>
        <v>41937.124884259261</v>
      </c>
    </row>
    <row r="4103" spans="1:20" ht="72" hidden="1" x14ac:dyDescent="0.6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>(Table1[[#This Row],[pledged]]/Table1[[#This Row],[goal]])*100</f>
        <v>0</v>
      </c>
      <c r="P4103" s="9" t="e">
        <f>Table1[[#This Row],[pledged]]/Table1[[#This Row],[backers_count]]</f>
        <v>#DIV/0!</v>
      </c>
      <c r="Q4103" s="4" t="str">
        <f>MID(Table1[[#This Row],[Category and Sub-Category]],SEARCH("/", N4103) +1, 20)</f>
        <v>plays</v>
      </c>
      <c r="R4103" s="4" t="str">
        <f t="shared" si="128"/>
        <v>theater</v>
      </c>
      <c r="S4103" s="14">
        <f>Table1[[#This Row],[Date Ended Conversion]]+Table1[[#This Row],[Date Ended Conversion]]</f>
        <v>85521.807453703703</v>
      </c>
      <c r="T4103" s="14">
        <f t="shared" si="129"/>
        <v>42760.903726851851</v>
      </c>
    </row>
    <row r="4104" spans="1:20" ht="54" hidden="1" x14ac:dyDescent="0.6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>(Table1[[#This Row],[pledged]]/Table1[[#This Row],[goal]])*100</f>
        <v>27.400000000000002</v>
      </c>
      <c r="P4104" s="9">
        <f>Table1[[#This Row],[pledged]]/Table1[[#This Row],[backers_count]]</f>
        <v>22.833333333333332</v>
      </c>
      <c r="Q4104" s="4" t="str">
        <f>MID(Table1[[#This Row],[Category and Sub-Category]],SEARCH("/", N4104) +1, 20)</f>
        <v>plays</v>
      </c>
      <c r="R4104" s="4" t="str">
        <f t="shared" si="128"/>
        <v>theater</v>
      </c>
      <c r="S4104" s="14">
        <f>Table1[[#This Row],[Date Ended Conversion]]+Table1[[#This Row],[Date Ended Conversion]]</f>
        <v>85011.696134259255</v>
      </c>
      <c r="T4104" s="14">
        <f t="shared" si="129"/>
        <v>42505.848067129627</v>
      </c>
    </row>
    <row r="4105" spans="1:20" ht="72" hidden="1" x14ac:dyDescent="0.6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>(Table1[[#This Row],[pledged]]/Table1[[#This Row],[goal]])*100</f>
        <v>10</v>
      </c>
      <c r="P4105" s="9">
        <f>Table1[[#This Row],[pledged]]/Table1[[#This Row],[backers_count]]</f>
        <v>16.666666666666668</v>
      </c>
      <c r="Q4105" s="4" t="str">
        <f>MID(Table1[[#This Row],[Category and Sub-Category]],SEARCH("/", N4105) +1, 20)</f>
        <v>plays</v>
      </c>
      <c r="R4105" s="4" t="str">
        <f t="shared" si="128"/>
        <v>theater</v>
      </c>
      <c r="S4105" s="14">
        <f>Table1[[#This Row],[Date Ended Conversion]]+Table1[[#This Row],[Date Ended Conversion]]</f>
        <v>84485.544444444444</v>
      </c>
      <c r="T4105" s="14">
        <f t="shared" si="129"/>
        <v>42242.772222222222</v>
      </c>
    </row>
    <row r="4106" spans="1:20" ht="72" hidden="1" x14ac:dyDescent="0.6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>(Table1[[#This Row],[pledged]]/Table1[[#This Row],[goal]])*100</f>
        <v>21.366666666666667</v>
      </c>
      <c r="P4106" s="9">
        <f>Table1[[#This Row],[pledged]]/Table1[[#This Row],[backers_count]]</f>
        <v>45.785714285714285</v>
      </c>
      <c r="Q4106" s="4" t="str">
        <f>MID(Table1[[#This Row],[Category and Sub-Category]],SEARCH("/", N4106) +1, 20)</f>
        <v>plays</v>
      </c>
      <c r="R4106" s="4" t="str">
        <f t="shared" si="128"/>
        <v>theater</v>
      </c>
      <c r="S4106" s="14">
        <f>Table1[[#This Row],[Date Ended Conversion]]+Table1[[#This Row],[Date Ended Conversion]]</f>
        <v>85340.556342592594</v>
      </c>
      <c r="T4106" s="14">
        <f t="shared" si="129"/>
        <v>42670.278171296297</v>
      </c>
    </row>
    <row r="4107" spans="1:20" ht="72" hidden="1" x14ac:dyDescent="0.6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>(Table1[[#This Row],[pledged]]/Table1[[#This Row],[goal]])*100</f>
        <v>6.9696969696969706</v>
      </c>
      <c r="P4107" s="9">
        <f>Table1[[#This Row],[pledged]]/Table1[[#This Row],[backers_count]]</f>
        <v>383.33333333333331</v>
      </c>
      <c r="Q4107" s="4" t="str">
        <f>MID(Table1[[#This Row],[Category and Sub-Category]],SEARCH("/", N4107) +1, 20)</f>
        <v>plays</v>
      </c>
      <c r="R4107" s="4" t="str">
        <f t="shared" si="128"/>
        <v>theater</v>
      </c>
      <c r="S4107" s="14">
        <f>Table1[[#This Row],[Date Ended Conversion]]+Table1[[#This Row],[Date Ended Conversion]]</f>
        <v>85460.021041666667</v>
      </c>
      <c r="T4107" s="14">
        <f t="shared" si="129"/>
        <v>42730.010520833333</v>
      </c>
    </row>
    <row r="4108" spans="1:20" ht="72" hidden="1" x14ac:dyDescent="0.6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>(Table1[[#This Row],[pledged]]/Table1[[#This Row],[goal]])*100</f>
        <v>70.599999999999994</v>
      </c>
      <c r="P4108" s="9">
        <f>Table1[[#This Row],[pledged]]/Table1[[#This Row],[backers_count]]</f>
        <v>106.96969696969697</v>
      </c>
      <c r="Q4108" s="4" t="str">
        <f>MID(Table1[[#This Row],[Category and Sub-Category]],SEARCH("/", N4108) +1, 20)</f>
        <v>plays</v>
      </c>
      <c r="R4108" s="4" t="str">
        <f t="shared" si="128"/>
        <v>theater</v>
      </c>
      <c r="S4108" s="14">
        <f>Table1[[#This Row],[Date Ended Conversion]]+Table1[[#This Row],[Date Ended Conversion]]</f>
        <v>84192.083333333343</v>
      </c>
      <c r="T4108" s="14">
        <f t="shared" si="129"/>
        <v>42096.041666666672</v>
      </c>
    </row>
    <row r="4109" spans="1:20" ht="72" hidden="1" x14ac:dyDescent="0.6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>(Table1[[#This Row],[pledged]]/Table1[[#This Row],[goal]])*100</f>
        <v>2.0500000000000003</v>
      </c>
      <c r="P4109" s="9">
        <f>Table1[[#This Row],[pledged]]/Table1[[#This Row],[backers_count]]</f>
        <v>10.25</v>
      </c>
      <c r="Q4109" s="4" t="str">
        <f>MID(Table1[[#This Row],[Category and Sub-Category]],SEARCH("/", N4109) +1, 20)</f>
        <v>plays</v>
      </c>
      <c r="R4109" s="4" t="str">
        <f t="shared" si="128"/>
        <v>theater</v>
      </c>
      <c r="S4109" s="14">
        <f>Table1[[#This Row],[Date Ended Conversion]]+Table1[[#This Row],[Date Ended Conversion]]</f>
        <v>83813.833356481482</v>
      </c>
      <c r="T4109" s="14">
        <f t="shared" si="129"/>
        <v>41906.916678240741</v>
      </c>
    </row>
    <row r="4110" spans="1:20" ht="90" hidden="1" x14ac:dyDescent="0.6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>(Table1[[#This Row],[pledged]]/Table1[[#This Row],[goal]])*100</f>
        <v>1.9666666666666666</v>
      </c>
      <c r="P4110" s="9">
        <f>Table1[[#This Row],[pledged]]/Table1[[#This Row],[backers_count]]</f>
        <v>59</v>
      </c>
      <c r="Q4110" s="4" t="str">
        <f>MID(Table1[[#This Row],[Category and Sub-Category]],SEARCH("/", N4110) +1, 20)</f>
        <v>plays</v>
      </c>
      <c r="R4110" s="4" t="str">
        <f t="shared" si="128"/>
        <v>theater</v>
      </c>
      <c r="S4110" s="14">
        <f>Table1[[#This Row],[Date Ended Conversion]]+Table1[[#This Row],[Date Ended Conversion]]</f>
        <v>85594.416666666657</v>
      </c>
      <c r="T4110" s="14">
        <f t="shared" si="129"/>
        <v>42797.208333333328</v>
      </c>
    </row>
    <row r="4111" spans="1:20" ht="72" hidden="1" x14ac:dyDescent="0.6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>(Table1[[#This Row],[pledged]]/Table1[[#This Row],[goal]])*100</f>
        <v>0</v>
      </c>
      <c r="P4111" s="9" t="e">
        <f>Table1[[#This Row],[pledged]]/Table1[[#This Row],[backers_count]]</f>
        <v>#DIV/0!</v>
      </c>
      <c r="Q4111" s="4" t="str">
        <f>MID(Table1[[#This Row],[Category and Sub-Category]],SEARCH("/", N4111) +1, 20)</f>
        <v>plays</v>
      </c>
      <c r="R4111" s="4" t="str">
        <f t="shared" si="128"/>
        <v>theater</v>
      </c>
      <c r="S4111" s="14">
        <f>Table1[[#This Row],[Date Ended Conversion]]+Table1[[#This Row],[Date Ended Conversion]]</f>
        <v>84675.162129629636</v>
      </c>
      <c r="T4111" s="14">
        <f t="shared" si="129"/>
        <v>42337.581064814818</v>
      </c>
    </row>
    <row r="4112" spans="1:20" ht="72" hidden="1" x14ac:dyDescent="0.6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>(Table1[[#This Row],[pledged]]/Table1[[#This Row],[goal]])*100</f>
        <v>28.666666666666668</v>
      </c>
      <c r="P4112" s="9">
        <f>Table1[[#This Row],[pledged]]/Table1[[#This Row],[backers_count]]</f>
        <v>14.333333333333334</v>
      </c>
      <c r="Q4112" s="4" t="str">
        <f>MID(Table1[[#This Row],[Category and Sub-Category]],SEARCH("/", N4112) +1, 20)</f>
        <v>plays</v>
      </c>
      <c r="R4112" s="4" t="str">
        <f t="shared" si="128"/>
        <v>theater</v>
      </c>
      <c r="S4112" s="14">
        <f>Table1[[#This Row],[Date Ended Conversion]]+Table1[[#This Row],[Date Ended Conversion]]</f>
        <v>85145.253495370358</v>
      </c>
      <c r="T4112" s="14">
        <f t="shared" si="129"/>
        <v>42572.626747685179</v>
      </c>
    </row>
    <row r="4113" spans="1:20" ht="72" hidden="1" x14ac:dyDescent="0.6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>(Table1[[#This Row],[pledged]]/Table1[[#This Row],[goal]])*100</f>
        <v>3.1333333333333333</v>
      </c>
      <c r="P4113" s="9">
        <f>Table1[[#This Row],[pledged]]/Table1[[#This Row],[backers_count]]</f>
        <v>15.666666666666666</v>
      </c>
      <c r="Q4113" s="4" t="str">
        <f>MID(Table1[[#This Row],[Category and Sub-Category]],SEARCH("/", N4113) +1, 20)</f>
        <v>plays</v>
      </c>
      <c r="R4113" s="4" t="str">
        <f t="shared" si="128"/>
        <v>theater</v>
      </c>
      <c r="S4113" s="14">
        <f>Table1[[#This Row],[Date Ended Conversion]]+Table1[[#This Row],[Date Ended Conversion]]</f>
        <v>84118.271759259253</v>
      </c>
      <c r="T4113" s="14">
        <f t="shared" si="129"/>
        <v>42059.135879629626</v>
      </c>
    </row>
    <row r="4114" spans="1:20" ht="72" hidden="1" x14ac:dyDescent="0.6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>(Table1[[#This Row],[pledged]]/Table1[[#This Row],[goal]])*100</f>
        <v>0.04</v>
      </c>
      <c r="P4114" s="9">
        <f>Table1[[#This Row],[pledged]]/Table1[[#This Row],[backers_count]]</f>
        <v>1</v>
      </c>
      <c r="Q4114" s="4" t="str">
        <f>MID(Table1[[#This Row],[Category and Sub-Category]],SEARCH("/", N4114) +1, 20)</f>
        <v>plays</v>
      </c>
      <c r="R4114" s="4" t="str">
        <f t="shared" si="128"/>
        <v>theater</v>
      </c>
      <c r="S4114" s="14">
        <f>Table1[[#This Row],[Date Ended Conversion]]+Table1[[#This Row],[Date Ended Conversion]]</f>
        <v>84856</v>
      </c>
      <c r="T4114" s="14">
        <f t="shared" si="129"/>
        <v>42428</v>
      </c>
    </row>
    <row r="4115" spans="1:20" ht="72" hidden="1" x14ac:dyDescent="0.6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>(Table1[[#This Row],[pledged]]/Table1[[#This Row],[goal]])*100</f>
        <v>0.2</v>
      </c>
      <c r="P4115" s="9">
        <f>Table1[[#This Row],[pledged]]/Table1[[#This Row],[backers_count]]</f>
        <v>1</v>
      </c>
      <c r="Q4115" s="4" t="str">
        <f>MID(Table1[[#This Row],[Category and Sub-Category]],SEARCH("/", N4115) +1, 20)</f>
        <v>plays</v>
      </c>
      <c r="R4115" s="4" t="str">
        <f t="shared" si="128"/>
        <v>theater</v>
      </c>
      <c r="S4115" s="14">
        <f>Table1[[#This Row],[Date Ended Conversion]]+Table1[[#This Row],[Date Ended Conversion]]</f>
        <v>84754.547222222231</v>
      </c>
      <c r="T4115" s="14">
        <f t="shared" si="129"/>
        <v>42377.273611111115</v>
      </c>
    </row>
  </sheetData>
  <conditionalFormatting sqref="F2:F4115">
    <cfRule type="containsText" dxfId="18" priority="11" operator="containsText" text="live">
      <formula>NOT(ISERROR(SEARCH("live",F2)))</formula>
    </cfRule>
    <cfRule type="containsText" dxfId="17" priority="12" operator="containsText" text="failed">
      <formula>NOT(ISERROR(SEARCH("failed",F2)))</formula>
    </cfRule>
    <cfRule type="containsText" dxfId="16" priority="13" operator="containsText" text="successful">
      <formula>NOT(ISERROR(SEARCH("successful",F2)))</formula>
    </cfRule>
    <cfRule type="containsText" dxfId="15" priority="14" operator="containsText" text="successful">
      <formula>NOT(ISERROR(SEARCH("successful",F2)))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706">
    <cfRule type="containsText" dxfId="14" priority="10" operator="containsText" text="live">
      <formula>NOT(ISERROR(SEARCH("live",F1)))</formula>
    </cfRule>
  </conditionalFormatting>
  <conditionalFormatting sqref="F1687">
    <cfRule type="containsText" dxfId="13" priority="9" operator="containsText" text="cancelled">
      <formula>NOT(ISERROR(SEARCH("cancelled",F1687)))</formula>
    </cfRule>
  </conditionalFormatting>
  <conditionalFormatting sqref="F122:F3889">
    <cfRule type="containsText" dxfId="12" priority="8" operator="containsText" text="canceled">
      <formula>NOT(ISERROR(SEARCH("canceled",F122)))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34090-663D-4394-B17D-29CA95DE0DB4}">
  <dimension ref="A1:T4115"/>
  <sheetViews>
    <sheetView topLeftCell="C1" workbookViewId="0">
      <selection activeCell="P16" sqref="P16"/>
    </sheetView>
  </sheetViews>
  <sheetFormatPr defaultRowHeight="14.35" x14ac:dyDescent="0.5"/>
  <cols>
    <col min="2" max="2" width="79.87890625" bestFit="1" customWidth="1"/>
    <col min="3" max="3" width="29.8203125" customWidth="1"/>
    <col min="9" max="9" width="10.76171875" bestFit="1" customWidth="1"/>
    <col min="10" max="10" width="10.9375" bestFit="1" customWidth="1"/>
    <col min="12" max="12" width="12.76171875" bestFit="1" customWidth="1"/>
    <col min="13" max="13" width="8.1171875" bestFit="1" customWidth="1"/>
    <col min="14" max="14" width="25.87890625" bestFit="1" customWidth="1"/>
    <col min="15" max="15" width="13.9375" bestFit="1" customWidth="1"/>
    <col min="16" max="16" width="15.703125" style="27" customWidth="1"/>
    <col min="18" max="18" width="11.8203125" bestFit="1" customWidth="1"/>
    <col min="19" max="19" width="21.64453125" style="15" bestFit="1" customWidth="1"/>
    <col min="20" max="20" width="20.29296875" style="15" bestFit="1" customWidth="1"/>
  </cols>
  <sheetData>
    <row r="1" spans="1:20" x14ac:dyDescent="0.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s="27" t="s">
        <v>8307</v>
      </c>
      <c r="Q1" t="s">
        <v>8308</v>
      </c>
      <c r="R1" t="s">
        <v>8309</v>
      </c>
      <c r="S1" s="15" t="s">
        <v>8357</v>
      </c>
      <c r="T1" s="15" t="s">
        <v>8358</v>
      </c>
    </row>
    <row r="2" spans="1:20" x14ac:dyDescent="0.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0">
        <v>136.85882352941178</v>
      </c>
      <c r="P2" s="27">
        <v>63.917582417582416</v>
      </c>
      <c r="Q2" t="s">
        <v>8359</v>
      </c>
      <c r="R2" t="s">
        <v>8313</v>
      </c>
      <c r="S2" s="15">
        <v>84416.25</v>
      </c>
      <c r="T2" s="15">
        <v>42208.125</v>
      </c>
    </row>
    <row r="3" spans="1:20" x14ac:dyDescent="0.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0">
        <v>142.60827250608273</v>
      </c>
      <c r="P3" s="27">
        <v>185.48101265822785</v>
      </c>
      <c r="Q3" t="s">
        <v>8359</v>
      </c>
      <c r="R3" t="s">
        <v>8313</v>
      </c>
      <c r="S3" s="15">
        <v>85593.200995370367</v>
      </c>
      <c r="T3" s="15">
        <v>42796.600497685184</v>
      </c>
    </row>
    <row r="4" spans="1:20" x14ac:dyDescent="0.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0">
        <v>105</v>
      </c>
      <c r="P4" s="27">
        <v>15</v>
      </c>
      <c r="Q4" t="s">
        <v>8359</v>
      </c>
      <c r="R4" t="s">
        <v>8313</v>
      </c>
      <c r="S4" s="15">
        <v>84831.404699074075</v>
      </c>
      <c r="T4" s="15">
        <v>42415.702349537038</v>
      </c>
    </row>
    <row r="5" spans="1:20" x14ac:dyDescent="0.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0">
        <v>103.89999999999999</v>
      </c>
      <c r="P5" s="27">
        <v>69.266666666666666</v>
      </c>
      <c r="Q5" t="s">
        <v>8359</v>
      </c>
      <c r="R5" t="s">
        <v>8313</v>
      </c>
      <c r="S5" s="15">
        <v>83717.03025462963</v>
      </c>
      <c r="T5" s="15">
        <v>41858.515127314815</v>
      </c>
    </row>
    <row r="6" spans="1:20" x14ac:dyDescent="0.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0">
        <v>122.99154545454545</v>
      </c>
      <c r="P6" s="27">
        <v>190.55028169014085</v>
      </c>
      <c r="Q6" t="s">
        <v>8359</v>
      </c>
      <c r="R6" t="s">
        <v>8313</v>
      </c>
      <c r="S6" s="15">
        <v>84715.668495370366</v>
      </c>
      <c r="T6" s="15">
        <v>42357.834247685183</v>
      </c>
    </row>
    <row r="7" spans="1:20" x14ac:dyDescent="0.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0">
        <v>109.77744436109028</v>
      </c>
      <c r="P7" s="27">
        <v>93.40425531914893</v>
      </c>
      <c r="Q7" t="s">
        <v>8359</v>
      </c>
      <c r="R7" t="s">
        <v>8313</v>
      </c>
      <c r="S7" s="15">
        <v>85160.465277777781</v>
      </c>
      <c r="T7" s="15">
        <v>42580.232638888891</v>
      </c>
    </row>
    <row r="8" spans="1:20" x14ac:dyDescent="0.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0">
        <v>106.4875</v>
      </c>
      <c r="P8" s="27">
        <v>146.87931034482759</v>
      </c>
      <c r="Q8" t="s">
        <v>8359</v>
      </c>
      <c r="R8" t="s">
        <v>8313</v>
      </c>
      <c r="S8" s="15">
        <v>83608.144675925927</v>
      </c>
      <c r="T8" s="15">
        <v>41804.072337962964</v>
      </c>
    </row>
    <row r="9" spans="1:20" x14ac:dyDescent="0.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0">
        <v>101.22222222222221</v>
      </c>
      <c r="P9" s="27">
        <v>159.82456140350877</v>
      </c>
      <c r="Q9" t="s">
        <v>8359</v>
      </c>
      <c r="R9" t="s">
        <v>8313</v>
      </c>
      <c r="S9" s="15">
        <v>85112.094143518523</v>
      </c>
      <c r="T9" s="15">
        <v>42556.047071759262</v>
      </c>
    </row>
    <row r="10" spans="1:20" x14ac:dyDescent="0.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0">
        <v>100.04342857142856</v>
      </c>
      <c r="P10" s="27">
        <v>291.79333333333335</v>
      </c>
      <c r="Q10" t="s">
        <v>8359</v>
      </c>
      <c r="R10" t="s">
        <v>8313</v>
      </c>
      <c r="S10" s="15">
        <v>84951.75</v>
      </c>
      <c r="T10" s="15">
        <v>42475.875</v>
      </c>
    </row>
    <row r="11" spans="1:20" x14ac:dyDescent="0.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0">
        <v>125.998</v>
      </c>
      <c r="P11" s="27">
        <v>31.499500000000001</v>
      </c>
      <c r="Q11" t="s">
        <v>8359</v>
      </c>
      <c r="R11" t="s">
        <v>8313</v>
      </c>
      <c r="S11" s="15">
        <v>84954.207037037035</v>
      </c>
      <c r="T11" s="15">
        <v>42477.103518518517</v>
      </c>
    </row>
    <row r="12" spans="1:20" x14ac:dyDescent="0.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0">
        <v>100.49999999999999</v>
      </c>
      <c r="P12" s="27">
        <v>158.68421052631578</v>
      </c>
      <c r="Q12" t="s">
        <v>8359</v>
      </c>
      <c r="R12" t="s">
        <v>8313</v>
      </c>
      <c r="S12" s="15">
        <v>83630.136087962965</v>
      </c>
      <c r="T12" s="15">
        <v>41815.068043981482</v>
      </c>
    </row>
    <row r="13" spans="1:20" x14ac:dyDescent="0.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0">
        <v>120.5</v>
      </c>
      <c r="P13" s="27">
        <v>80.333333333333329</v>
      </c>
      <c r="Q13" t="s">
        <v>8359</v>
      </c>
      <c r="R13" t="s">
        <v>8313</v>
      </c>
      <c r="S13" s="15">
        <v>85208.25</v>
      </c>
      <c r="T13" s="15">
        <v>42604.125</v>
      </c>
    </row>
    <row r="14" spans="1:20" x14ac:dyDescent="0.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0">
        <v>165.29333333333335</v>
      </c>
      <c r="P14" s="27">
        <v>59.961305925030231</v>
      </c>
      <c r="Q14" t="s">
        <v>8359</v>
      </c>
      <c r="R14" t="s">
        <v>8313</v>
      </c>
      <c r="S14" s="15">
        <v>83672.25</v>
      </c>
      <c r="T14" s="15">
        <v>41836.125</v>
      </c>
    </row>
    <row r="15" spans="1:20" x14ac:dyDescent="0.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0">
        <v>159.97142857142856</v>
      </c>
      <c r="P15" s="27">
        <v>109.78431372549019</v>
      </c>
      <c r="Q15" t="s">
        <v>8359</v>
      </c>
      <c r="R15" t="s">
        <v>8313</v>
      </c>
      <c r="S15" s="15">
        <v>85089.704166666663</v>
      </c>
      <c r="T15" s="15">
        <v>42544.852083333331</v>
      </c>
    </row>
    <row r="16" spans="1:20" x14ac:dyDescent="0.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0">
        <v>100.93333333333334</v>
      </c>
      <c r="P16" s="27">
        <v>147.70731707317074</v>
      </c>
      <c r="Q16" t="s">
        <v>8359</v>
      </c>
      <c r="R16" t="s">
        <v>8313</v>
      </c>
      <c r="S16" s="15">
        <v>83667.165277777778</v>
      </c>
      <c r="T16" s="15">
        <v>41833.582638888889</v>
      </c>
    </row>
    <row r="17" spans="1:20" x14ac:dyDescent="0.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0">
        <v>106.60000000000001</v>
      </c>
      <c r="P17" s="27">
        <v>21.755102040816325</v>
      </c>
      <c r="Q17" t="s">
        <v>8359</v>
      </c>
      <c r="R17" t="s">
        <v>8313</v>
      </c>
      <c r="S17" s="15">
        <v>84549.686111111107</v>
      </c>
      <c r="T17" s="15">
        <v>42274.843055555553</v>
      </c>
    </row>
    <row r="18" spans="1:20" x14ac:dyDescent="0.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0">
        <v>100.24166666666667</v>
      </c>
      <c r="P18" s="27">
        <v>171.84285714285716</v>
      </c>
      <c r="Q18" t="s">
        <v>8359</v>
      </c>
      <c r="R18" t="s">
        <v>8313</v>
      </c>
      <c r="S18" s="15">
        <v>83612.458333333328</v>
      </c>
      <c r="T18" s="15">
        <v>41806.229166666664</v>
      </c>
    </row>
    <row r="19" spans="1:20" x14ac:dyDescent="0.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0">
        <v>100.66666666666666</v>
      </c>
      <c r="P19" s="27">
        <v>41.944444444444443</v>
      </c>
      <c r="Q19" t="s">
        <v>8359</v>
      </c>
      <c r="R19" t="s">
        <v>8313</v>
      </c>
      <c r="S19" s="15">
        <v>83895.546805555554</v>
      </c>
      <c r="T19" s="15">
        <v>41947.773402777777</v>
      </c>
    </row>
    <row r="20" spans="1:20" x14ac:dyDescent="0.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0">
        <v>106.32110000000002</v>
      </c>
      <c r="P20" s="27">
        <v>93.264122807017543</v>
      </c>
      <c r="Q20" t="s">
        <v>8359</v>
      </c>
      <c r="R20" t="s">
        <v>8313</v>
      </c>
      <c r="S20" s="15">
        <v>83799.084629629637</v>
      </c>
      <c r="T20" s="15">
        <v>41899.542314814818</v>
      </c>
    </row>
    <row r="21" spans="1:20" x14ac:dyDescent="0.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0">
        <v>145.29411764705881</v>
      </c>
      <c r="P21" s="27">
        <v>56.136363636363633</v>
      </c>
      <c r="Q21" t="s">
        <v>8359</v>
      </c>
      <c r="R21" t="s">
        <v>8313</v>
      </c>
      <c r="S21" s="15">
        <v>84411.632731481484</v>
      </c>
      <c r="T21" s="15">
        <v>42205.816365740742</v>
      </c>
    </row>
    <row r="22" spans="1:20" x14ac:dyDescent="0.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0">
        <v>100.2</v>
      </c>
      <c r="P22" s="27">
        <v>80.16</v>
      </c>
      <c r="Q22" t="s">
        <v>8359</v>
      </c>
      <c r="R22" t="s">
        <v>8313</v>
      </c>
      <c r="S22" s="15">
        <v>84521.516481481493</v>
      </c>
      <c r="T22" s="15">
        <v>42260.758240740746</v>
      </c>
    </row>
    <row r="23" spans="1:20" x14ac:dyDescent="0.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0">
        <v>109.13513513513513</v>
      </c>
      <c r="P23" s="27">
        <v>199.9009900990099</v>
      </c>
      <c r="Q23" t="s">
        <v>8359</v>
      </c>
      <c r="R23" t="s">
        <v>8313</v>
      </c>
      <c r="S23" s="15">
        <v>83817.254375000004</v>
      </c>
      <c r="T23" s="15">
        <v>41908.627187500002</v>
      </c>
    </row>
    <row r="24" spans="1:20" x14ac:dyDescent="0.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0">
        <v>117.14285714285715</v>
      </c>
      <c r="P24" s="27">
        <v>51.25</v>
      </c>
      <c r="Q24" t="s">
        <v>8359</v>
      </c>
      <c r="R24" t="s">
        <v>8313</v>
      </c>
      <c r="S24" s="15">
        <v>84010.665277777778</v>
      </c>
      <c r="T24" s="15">
        <v>42005.332638888889</v>
      </c>
    </row>
    <row r="25" spans="1:20" x14ac:dyDescent="0.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0">
        <v>118.5</v>
      </c>
      <c r="P25" s="27">
        <v>103.04347826086956</v>
      </c>
      <c r="Q25" t="s">
        <v>8359</v>
      </c>
      <c r="R25" t="s">
        <v>8313</v>
      </c>
      <c r="S25" s="15">
        <v>84249.277777777781</v>
      </c>
      <c r="T25" s="15">
        <v>42124.638888888891</v>
      </c>
    </row>
    <row r="26" spans="1:20" x14ac:dyDescent="0.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0">
        <v>108.80768571428572</v>
      </c>
      <c r="P26" s="27">
        <v>66.346149825783982</v>
      </c>
      <c r="Q26" t="s">
        <v>8359</v>
      </c>
      <c r="R26" t="s">
        <v>8313</v>
      </c>
      <c r="S26" s="15">
        <v>84525.637500000012</v>
      </c>
      <c r="T26" s="15">
        <v>42262.818750000006</v>
      </c>
    </row>
    <row r="27" spans="1:20" x14ac:dyDescent="0.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0">
        <v>133.33333333333331</v>
      </c>
      <c r="P27" s="27">
        <v>57.142857142857146</v>
      </c>
      <c r="Q27" t="s">
        <v>8359</v>
      </c>
      <c r="R27" t="s">
        <v>8313</v>
      </c>
      <c r="S27" s="15">
        <v>84756.050023148156</v>
      </c>
      <c r="T27" s="15">
        <v>42378.025011574078</v>
      </c>
    </row>
    <row r="28" spans="1:20" x14ac:dyDescent="0.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0">
        <v>155.20000000000002</v>
      </c>
      <c r="P28" s="27">
        <v>102.10526315789474</v>
      </c>
      <c r="Q28" t="s">
        <v>8359</v>
      </c>
      <c r="R28" t="s">
        <v>8313</v>
      </c>
      <c r="S28" s="15">
        <v>83737.031111111108</v>
      </c>
      <c r="T28" s="15">
        <v>41868.515555555554</v>
      </c>
    </row>
    <row r="29" spans="1:20" x14ac:dyDescent="0.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0">
        <v>111.72500000000001</v>
      </c>
      <c r="P29" s="27">
        <v>148.96666666666667</v>
      </c>
      <c r="Q29" t="s">
        <v>8359</v>
      </c>
      <c r="R29" t="s">
        <v>8313</v>
      </c>
      <c r="S29" s="15">
        <v>83918.412800925929</v>
      </c>
      <c r="T29" s="15">
        <v>41959.206400462965</v>
      </c>
    </row>
    <row r="30" spans="1:20" x14ac:dyDescent="0.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0">
        <v>100.35000000000001</v>
      </c>
      <c r="P30" s="27">
        <v>169.6056338028169</v>
      </c>
      <c r="Q30" t="s">
        <v>8359</v>
      </c>
      <c r="R30" t="s">
        <v>8313</v>
      </c>
      <c r="S30" s="15">
        <v>84709.92787037036</v>
      </c>
      <c r="T30" s="15">
        <v>42354.96393518518</v>
      </c>
    </row>
    <row r="31" spans="1:20" x14ac:dyDescent="0.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0">
        <v>123.33333333333334</v>
      </c>
      <c r="P31" s="27">
        <v>31.623931623931625</v>
      </c>
      <c r="Q31" t="s">
        <v>8359</v>
      </c>
      <c r="R31" t="s">
        <v>8313</v>
      </c>
      <c r="S31" s="15">
        <v>83685.34648148148</v>
      </c>
      <c r="T31" s="15">
        <v>41842.67324074074</v>
      </c>
    </row>
    <row r="32" spans="1:20" x14ac:dyDescent="0.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0">
        <v>101.29975</v>
      </c>
      <c r="P32" s="27">
        <v>76.45264150943396</v>
      </c>
      <c r="Q32" t="s">
        <v>8359</v>
      </c>
      <c r="R32" t="s">
        <v>8313</v>
      </c>
      <c r="S32" s="15">
        <v>83744.585995370377</v>
      </c>
      <c r="T32" s="15">
        <v>41872.292997685188</v>
      </c>
    </row>
    <row r="33" spans="1:20" x14ac:dyDescent="0.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0">
        <v>100</v>
      </c>
      <c r="P33" s="27">
        <v>13</v>
      </c>
      <c r="Q33" t="s">
        <v>8359</v>
      </c>
      <c r="R33" t="s">
        <v>8313</v>
      </c>
      <c r="S33" s="15">
        <v>84789.58412037036</v>
      </c>
      <c r="T33" s="15">
        <v>42394.79206018518</v>
      </c>
    </row>
    <row r="34" spans="1:20" x14ac:dyDescent="0.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0">
        <v>100.24604569420035</v>
      </c>
      <c r="P34" s="27">
        <v>320.44943820224717</v>
      </c>
      <c r="Q34" t="s">
        <v>8359</v>
      </c>
      <c r="R34" t="s">
        <v>8313</v>
      </c>
      <c r="S34" s="15">
        <v>85006.33194444445</v>
      </c>
      <c r="T34" s="15">
        <v>42503.165972222225</v>
      </c>
    </row>
    <row r="35" spans="1:20" x14ac:dyDescent="0.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0">
        <v>102.0952380952381</v>
      </c>
      <c r="P35" s="27">
        <v>83.75</v>
      </c>
      <c r="Q35" t="s">
        <v>8359</v>
      </c>
      <c r="R35" t="s">
        <v>8313</v>
      </c>
      <c r="S35" s="15">
        <v>84633.405115740752</v>
      </c>
      <c r="T35" s="15">
        <v>42316.702557870376</v>
      </c>
    </row>
    <row r="36" spans="1:20" x14ac:dyDescent="0.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0">
        <v>130.46153846153845</v>
      </c>
      <c r="P36" s="27">
        <v>49.882352941176471</v>
      </c>
      <c r="Q36" t="s">
        <v>8359</v>
      </c>
      <c r="R36" t="s">
        <v>8313</v>
      </c>
      <c r="S36" s="15">
        <v>83712.643541666665</v>
      </c>
      <c r="T36" s="15">
        <v>41856.321770833332</v>
      </c>
    </row>
    <row r="37" spans="1:20" x14ac:dyDescent="0.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0">
        <v>166.5</v>
      </c>
      <c r="P37" s="27">
        <v>59.464285714285715</v>
      </c>
      <c r="Q37" t="s">
        <v>8359</v>
      </c>
      <c r="R37" t="s">
        <v>8313</v>
      </c>
      <c r="S37" s="15">
        <v>84244</v>
      </c>
      <c r="T37" s="15">
        <v>42122</v>
      </c>
    </row>
    <row r="38" spans="1:20" x14ac:dyDescent="0.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0">
        <v>142.15</v>
      </c>
      <c r="P38" s="27">
        <v>193.84090909090909</v>
      </c>
      <c r="Q38" t="s">
        <v>8359</v>
      </c>
      <c r="R38" t="s">
        <v>8313</v>
      </c>
      <c r="S38" s="15">
        <v>84196.530671296292</v>
      </c>
      <c r="T38" s="15">
        <v>42098.265335648146</v>
      </c>
    </row>
    <row r="39" spans="1:20" x14ac:dyDescent="0.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0">
        <v>183.44090909090909</v>
      </c>
      <c r="P39" s="27">
        <v>159.51383399209487</v>
      </c>
      <c r="Q39" t="s">
        <v>8359</v>
      </c>
      <c r="R39" t="s">
        <v>8313</v>
      </c>
      <c r="S39" s="15">
        <v>84125.386087962965</v>
      </c>
      <c r="T39" s="15">
        <v>42062.693043981482</v>
      </c>
    </row>
    <row r="40" spans="1:20" x14ac:dyDescent="0.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0">
        <v>110.04</v>
      </c>
      <c r="P40" s="27">
        <v>41.68181818181818</v>
      </c>
      <c r="Q40" t="s">
        <v>8359</v>
      </c>
      <c r="R40" t="s">
        <v>8313</v>
      </c>
      <c r="S40" s="15">
        <v>82810.114444444436</v>
      </c>
      <c r="T40" s="15">
        <v>41405.057222222218</v>
      </c>
    </row>
    <row r="41" spans="1:20" x14ac:dyDescent="0.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0">
        <v>130.98000000000002</v>
      </c>
      <c r="P41" s="27">
        <v>150.89861751152074</v>
      </c>
      <c r="Q41" t="s">
        <v>8359</v>
      </c>
      <c r="R41" t="s">
        <v>8313</v>
      </c>
      <c r="S41" s="15">
        <v>83569.915277777778</v>
      </c>
      <c r="T41" s="15">
        <v>41784.957638888889</v>
      </c>
    </row>
    <row r="42" spans="1:20" x14ac:dyDescent="0.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0">
        <v>101.35000000000001</v>
      </c>
      <c r="P42" s="27">
        <v>126.6875</v>
      </c>
      <c r="Q42" t="s">
        <v>8359</v>
      </c>
      <c r="R42" t="s">
        <v>8313</v>
      </c>
      <c r="S42" s="15">
        <v>83618.333333333328</v>
      </c>
      <c r="T42" s="15">
        <v>41809.166666666664</v>
      </c>
    </row>
    <row r="43" spans="1:20" x14ac:dyDescent="0.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0">
        <v>100</v>
      </c>
      <c r="P43" s="27">
        <v>105.26315789473684</v>
      </c>
      <c r="Q43" t="s">
        <v>8359</v>
      </c>
      <c r="R43" t="s">
        <v>8313</v>
      </c>
      <c r="S43" s="15">
        <v>83835.137824074074</v>
      </c>
      <c r="T43" s="15">
        <v>41917.568912037037</v>
      </c>
    </row>
    <row r="44" spans="1:20" x14ac:dyDescent="0.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0">
        <v>141.85714285714286</v>
      </c>
      <c r="P44" s="27">
        <v>117.51479289940828</v>
      </c>
      <c r="Q44" t="s">
        <v>8359</v>
      </c>
      <c r="R44" t="s">
        <v>8313</v>
      </c>
      <c r="S44" s="15">
        <v>84003.278379629628</v>
      </c>
      <c r="T44" s="15">
        <v>42001.639189814814</v>
      </c>
    </row>
    <row r="45" spans="1:20" x14ac:dyDescent="0.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0">
        <v>308.65999999999997</v>
      </c>
      <c r="P45" s="27">
        <v>117.36121673003802</v>
      </c>
      <c r="Q45" t="s">
        <v>8359</v>
      </c>
      <c r="R45" t="s">
        <v>8313</v>
      </c>
      <c r="S45" s="15">
        <v>83666</v>
      </c>
      <c r="T45" s="15">
        <v>41833</v>
      </c>
    </row>
    <row r="46" spans="1:20" x14ac:dyDescent="0.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0">
        <v>100</v>
      </c>
      <c r="P46" s="27">
        <v>133.33333333333334</v>
      </c>
      <c r="Q46" t="s">
        <v>8359</v>
      </c>
      <c r="R46" t="s">
        <v>8313</v>
      </c>
      <c r="S46" s="15">
        <v>83838.197615740748</v>
      </c>
      <c r="T46" s="15">
        <v>41919.098807870374</v>
      </c>
    </row>
    <row r="47" spans="1:20" x14ac:dyDescent="0.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0">
        <v>120</v>
      </c>
      <c r="P47" s="27">
        <v>98.360655737704917</v>
      </c>
      <c r="Q47" t="s">
        <v>8359</v>
      </c>
      <c r="R47" t="s">
        <v>8313</v>
      </c>
      <c r="S47" s="15">
        <v>84975.247847222228</v>
      </c>
      <c r="T47" s="15">
        <v>42487.623923611114</v>
      </c>
    </row>
    <row r="48" spans="1:20" x14ac:dyDescent="0.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0">
        <v>104.16666666666667</v>
      </c>
      <c r="P48" s="27">
        <v>194.44444444444446</v>
      </c>
      <c r="Q48" t="s">
        <v>8359</v>
      </c>
      <c r="R48" t="s">
        <v>8313</v>
      </c>
      <c r="S48" s="15">
        <v>84707.929953703715</v>
      </c>
      <c r="T48" s="15">
        <v>42353.964976851858</v>
      </c>
    </row>
    <row r="49" spans="1:20" x14ac:dyDescent="0.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0">
        <v>107.61100000000002</v>
      </c>
      <c r="P49" s="27">
        <v>76.865000000000009</v>
      </c>
      <c r="Q49" t="s">
        <v>8359</v>
      </c>
      <c r="R49" t="s">
        <v>8313</v>
      </c>
      <c r="S49" s="15">
        <v>83985.72238425925</v>
      </c>
      <c r="T49" s="15">
        <v>41992.861192129625</v>
      </c>
    </row>
    <row r="50" spans="1:20" x14ac:dyDescent="0.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0">
        <v>107.94999999999999</v>
      </c>
      <c r="P50" s="27">
        <v>56.815789473684212</v>
      </c>
      <c r="Q50" t="s">
        <v>8359</v>
      </c>
      <c r="R50" t="s">
        <v>8313</v>
      </c>
      <c r="S50" s="15">
        <v>84129</v>
      </c>
      <c r="T50" s="15">
        <v>42064.5</v>
      </c>
    </row>
    <row r="51" spans="1:20" x14ac:dyDescent="0.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0">
        <v>100</v>
      </c>
      <c r="P51" s="27">
        <v>137.93103448275863</v>
      </c>
      <c r="Q51" t="s">
        <v>8359</v>
      </c>
      <c r="R51" t="s">
        <v>8313</v>
      </c>
      <c r="S51" s="15">
        <v>84602.352893518517</v>
      </c>
      <c r="T51" s="15">
        <v>42301.176446759258</v>
      </c>
    </row>
    <row r="52" spans="1:20" x14ac:dyDescent="0.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0">
        <v>100</v>
      </c>
      <c r="P52" s="27">
        <v>27.272727272727273</v>
      </c>
      <c r="Q52" t="s">
        <v>8359</v>
      </c>
      <c r="R52" t="s">
        <v>8313</v>
      </c>
      <c r="S52" s="15">
        <v>84069.416666666657</v>
      </c>
      <c r="T52" s="15">
        <v>42034.708333333328</v>
      </c>
    </row>
    <row r="53" spans="1:20" x14ac:dyDescent="0.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0">
        <v>128.0181818181818</v>
      </c>
      <c r="P53" s="27">
        <v>118.33613445378151</v>
      </c>
      <c r="Q53" t="s">
        <v>8359</v>
      </c>
      <c r="R53" t="s">
        <v>8313</v>
      </c>
      <c r="S53" s="15">
        <v>84453.857337962967</v>
      </c>
      <c r="T53" s="15">
        <v>42226.928668981483</v>
      </c>
    </row>
    <row r="54" spans="1:20" x14ac:dyDescent="0.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0">
        <v>116.21</v>
      </c>
      <c r="P54" s="27">
        <v>223.48076923076923</v>
      </c>
      <c r="Q54" t="s">
        <v>8359</v>
      </c>
      <c r="R54" t="s">
        <v>8313</v>
      </c>
      <c r="S54" s="15">
        <v>83675.403842592597</v>
      </c>
      <c r="T54" s="15">
        <v>41837.701921296299</v>
      </c>
    </row>
    <row r="55" spans="1:20" x14ac:dyDescent="0.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0">
        <v>109.63333333333334</v>
      </c>
      <c r="P55" s="27">
        <v>28.111111111111111</v>
      </c>
      <c r="Q55" t="s">
        <v>8359</v>
      </c>
      <c r="R55" t="s">
        <v>8313</v>
      </c>
      <c r="S55" s="15">
        <v>83467.833333333328</v>
      </c>
      <c r="T55" s="15">
        <v>41733.916666666664</v>
      </c>
    </row>
    <row r="56" spans="1:20" x14ac:dyDescent="0.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0">
        <v>101</v>
      </c>
      <c r="P56" s="27">
        <v>194.23076923076923</v>
      </c>
      <c r="Q56" t="s">
        <v>8359</v>
      </c>
      <c r="R56" t="s">
        <v>8313</v>
      </c>
      <c r="S56" s="15">
        <v>84727.426412037035</v>
      </c>
      <c r="T56" s="15">
        <v>42363.713206018518</v>
      </c>
    </row>
    <row r="57" spans="1:20" x14ac:dyDescent="0.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0">
        <v>128.95348837209301</v>
      </c>
      <c r="P57" s="27">
        <v>128.95348837209303</v>
      </c>
      <c r="Q57" t="s">
        <v>8359</v>
      </c>
      <c r="R57" t="s">
        <v>8313</v>
      </c>
      <c r="S57" s="15">
        <v>85035.93787037037</v>
      </c>
      <c r="T57" s="15">
        <v>42517.968935185185</v>
      </c>
    </row>
    <row r="58" spans="1:20" x14ac:dyDescent="0.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0">
        <v>107.26249999999999</v>
      </c>
      <c r="P58" s="27">
        <v>49.316091954022987</v>
      </c>
      <c r="Q58" t="s">
        <v>8359</v>
      </c>
      <c r="R58" t="s">
        <v>8313</v>
      </c>
      <c r="S58" s="15">
        <v>84327.333333333343</v>
      </c>
      <c r="T58" s="15">
        <v>42163.666666666672</v>
      </c>
    </row>
    <row r="59" spans="1:20" x14ac:dyDescent="0.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0">
        <v>101.89999999999999</v>
      </c>
      <c r="P59" s="27">
        <v>221.52173913043478</v>
      </c>
      <c r="Q59" t="s">
        <v>8359</v>
      </c>
      <c r="R59" t="s">
        <v>8313</v>
      </c>
      <c r="S59" s="15">
        <v>84239.66578703704</v>
      </c>
      <c r="T59" s="15">
        <v>42119.83289351852</v>
      </c>
    </row>
    <row r="60" spans="1:20" x14ac:dyDescent="0.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0">
        <v>102.91</v>
      </c>
      <c r="P60" s="27">
        <v>137.21333333333334</v>
      </c>
      <c r="Q60" t="s">
        <v>8359</v>
      </c>
      <c r="R60" t="s">
        <v>8313</v>
      </c>
      <c r="S60" s="15">
        <v>83925.573425925919</v>
      </c>
      <c r="T60" s="15">
        <v>41962.786712962959</v>
      </c>
    </row>
    <row r="61" spans="1:20" x14ac:dyDescent="0.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0">
        <v>100.12570000000001</v>
      </c>
      <c r="P61" s="27">
        <v>606.82242424242418</v>
      </c>
      <c r="Q61" t="s">
        <v>8359</v>
      </c>
      <c r="R61" t="s">
        <v>8313</v>
      </c>
      <c r="S61" s="15">
        <v>84523.75</v>
      </c>
      <c r="T61" s="15">
        <v>42261.875</v>
      </c>
    </row>
    <row r="62" spans="1:20" x14ac:dyDescent="0.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0">
        <v>103.29622222222221</v>
      </c>
      <c r="P62" s="27">
        <v>43.040092592592593</v>
      </c>
      <c r="Q62" t="s">
        <v>8328</v>
      </c>
      <c r="R62" t="s">
        <v>8313</v>
      </c>
      <c r="S62" s="15">
        <v>83442</v>
      </c>
      <c r="T62" s="15">
        <v>41721</v>
      </c>
    </row>
    <row r="63" spans="1:20" x14ac:dyDescent="0.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0">
        <v>148.30000000000001</v>
      </c>
      <c r="P63" s="27">
        <v>322.39130434782606</v>
      </c>
      <c r="Q63" t="s">
        <v>8328</v>
      </c>
      <c r="R63" t="s">
        <v>8313</v>
      </c>
      <c r="S63" s="15">
        <v>82863.628634259265</v>
      </c>
      <c r="T63" s="15">
        <v>41431.814317129632</v>
      </c>
    </row>
    <row r="64" spans="1:20" x14ac:dyDescent="0.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0">
        <v>154.73333333333332</v>
      </c>
      <c r="P64" s="27">
        <v>96.708333333333329</v>
      </c>
      <c r="Q64" t="s">
        <v>8328</v>
      </c>
      <c r="R64" t="s">
        <v>8313</v>
      </c>
      <c r="S64" s="15">
        <v>82673.599027777775</v>
      </c>
      <c r="T64" s="15">
        <v>41336.799513888887</v>
      </c>
    </row>
    <row r="65" spans="1:20" x14ac:dyDescent="0.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0">
        <v>113.51849999999999</v>
      </c>
      <c r="P65" s="27">
        <v>35.474531249999998</v>
      </c>
      <c r="Q65" t="s">
        <v>8328</v>
      </c>
      <c r="R65" t="s">
        <v>8313</v>
      </c>
      <c r="S65" s="15">
        <v>83272.415277777778</v>
      </c>
      <c r="T65" s="15">
        <v>41636.207638888889</v>
      </c>
    </row>
    <row r="66" spans="1:20" x14ac:dyDescent="0.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0">
        <v>173.33333333333334</v>
      </c>
      <c r="P66" s="27">
        <v>86.666666666666671</v>
      </c>
      <c r="Q66" t="s">
        <v>8328</v>
      </c>
      <c r="R66" t="s">
        <v>8313</v>
      </c>
      <c r="S66" s="15">
        <v>82926.036597222221</v>
      </c>
      <c r="T66" s="15">
        <v>41463.01829861111</v>
      </c>
    </row>
    <row r="67" spans="1:20" x14ac:dyDescent="0.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0">
        <v>107.52857142857141</v>
      </c>
      <c r="P67" s="27">
        <v>132.05263157894737</v>
      </c>
      <c r="Q67" t="s">
        <v>8328</v>
      </c>
      <c r="R67" t="s">
        <v>8313</v>
      </c>
      <c r="S67" s="15">
        <v>83724.498611111107</v>
      </c>
      <c r="T67" s="15">
        <v>41862.249305555553</v>
      </c>
    </row>
    <row r="68" spans="1:20" x14ac:dyDescent="0.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0">
        <v>118.6</v>
      </c>
      <c r="P68" s="27">
        <v>91.230769230769226</v>
      </c>
      <c r="Q68" t="s">
        <v>8328</v>
      </c>
      <c r="R68" t="s">
        <v>8313</v>
      </c>
      <c r="S68" s="15">
        <v>85139.699537037028</v>
      </c>
      <c r="T68" s="15">
        <v>42569.849768518514</v>
      </c>
    </row>
    <row r="69" spans="1:20" x14ac:dyDescent="0.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0">
        <v>116.25000000000001</v>
      </c>
      <c r="P69" s="27">
        <v>116.25</v>
      </c>
      <c r="Q69" t="s">
        <v>8328</v>
      </c>
      <c r="R69" t="s">
        <v>8313</v>
      </c>
      <c r="S69" s="15">
        <v>82211.166759259257</v>
      </c>
      <c r="T69" s="15">
        <v>41105.583379629628</v>
      </c>
    </row>
    <row r="70" spans="1:20" x14ac:dyDescent="0.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0">
        <v>127.16666666666667</v>
      </c>
      <c r="P70" s="27">
        <v>21.194444444444443</v>
      </c>
      <c r="Q70" t="s">
        <v>8328</v>
      </c>
      <c r="R70" t="s">
        <v>8313</v>
      </c>
      <c r="S70" s="15">
        <v>83387.138680555552</v>
      </c>
      <c r="T70" s="15">
        <v>41693.569340277776</v>
      </c>
    </row>
    <row r="71" spans="1:20" x14ac:dyDescent="0.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0">
        <v>110.9423</v>
      </c>
      <c r="P71" s="27">
        <v>62.327134831460668</v>
      </c>
      <c r="Q71" t="s">
        <v>8328</v>
      </c>
      <c r="R71" t="s">
        <v>8313</v>
      </c>
      <c r="S71" s="15">
        <v>81636.58194444445</v>
      </c>
      <c r="T71" s="15">
        <v>40818.290972222225</v>
      </c>
    </row>
    <row r="72" spans="1:20" x14ac:dyDescent="0.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0">
        <v>127.2</v>
      </c>
      <c r="P72" s="27">
        <v>37.411764705882355</v>
      </c>
      <c r="Q72" t="s">
        <v>8328</v>
      </c>
      <c r="R72" t="s">
        <v>8313</v>
      </c>
      <c r="S72" s="15">
        <v>81581.792708333334</v>
      </c>
      <c r="T72" s="15">
        <v>40790.896354166667</v>
      </c>
    </row>
    <row r="73" spans="1:20" x14ac:dyDescent="0.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0">
        <v>123.94444444444443</v>
      </c>
      <c r="P73" s="27">
        <v>69.71875</v>
      </c>
      <c r="Q73" t="s">
        <v>8328</v>
      </c>
      <c r="R73" t="s">
        <v>8313</v>
      </c>
      <c r="S73" s="15">
        <v>82114.542986111104</v>
      </c>
      <c r="T73" s="15">
        <v>41057.271493055552</v>
      </c>
    </row>
    <row r="74" spans="1:20" x14ac:dyDescent="0.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0">
        <v>108.40909090909091</v>
      </c>
      <c r="P74" s="27">
        <v>58.170731707317074</v>
      </c>
      <c r="Q74" t="s">
        <v>8328</v>
      </c>
      <c r="R74" t="s">
        <v>8313</v>
      </c>
      <c r="S74" s="15">
        <v>82456</v>
      </c>
      <c r="T74" s="15">
        <v>41228</v>
      </c>
    </row>
    <row r="75" spans="1:20" x14ac:dyDescent="0.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0">
        <v>100</v>
      </c>
      <c r="P75" s="27">
        <v>50</v>
      </c>
      <c r="Q75" t="s">
        <v>8328</v>
      </c>
      <c r="R75" t="s">
        <v>8313</v>
      </c>
      <c r="S75" s="15">
        <v>81332.33194444445</v>
      </c>
      <c r="T75" s="15">
        <v>40666.165972222225</v>
      </c>
    </row>
    <row r="76" spans="1:20" x14ac:dyDescent="0.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0">
        <v>112.93199999999999</v>
      </c>
      <c r="P76" s="27">
        <v>19.471034482758618</v>
      </c>
      <c r="Q76" t="s">
        <v>8328</v>
      </c>
      <c r="R76" t="s">
        <v>8313</v>
      </c>
      <c r="S76" s="15">
        <v>84780.974421296298</v>
      </c>
      <c r="T76" s="15">
        <v>42390.487210648149</v>
      </c>
    </row>
    <row r="77" spans="1:20" x14ac:dyDescent="0.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0">
        <v>115.42857142857143</v>
      </c>
      <c r="P77" s="27">
        <v>85.957446808510639</v>
      </c>
      <c r="Q77" t="s">
        <v>8328</v>
      </c>
      <c r="R77" t="s">
        <v>8313</v>
      </c>
      <c r="S77" s="15">
        <v>82774.418333333335</v>
      </c>
      <c r="T77" s="15">
        <v>41387.209166666667</v>
      </c>
    </row>
    <row r="78" spans="1:20" x14ac:dyDescent="0.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0">
        <v>153.33333333333334</v>
      </c>
      <c r="P78" s="27">
        <v>30.666666666666668</v>
      </c>
      <c r="Q78" t="s">
        <v>8328</v>
      </c>
      <c r="R78" t="s">
        <v>8313</v>
      </c>
      <c r="S78" s="15">
        <v>81809.466620370367</v>
      </c>
      <c r="T78" s="15">
        <v>40904.733310185184</v>
      </c>
    </row>
    <row r="79" spans="1:20" x14ac:dyDescent="0.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0">
        <v>392.5</v>
      </c>
      <c r="P79" s="27">
        <v>60.384615384615387</v>
      </c>
      <c r="Q79" t="s">
        <v>8328</v>
      </c>
      <c r="R79" t="s">
        <v>8313</v>
      </c>
      <c r="S79" s="15">
        <v>82100.248611111107</v>
      </c>
      <c r="T79" s="15">
        <v>41050.124305555553</v>
      </c>
    </row>
    <row r="80" spans="1:20" x14ac:dyDescent="0.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0">
        <v>2702</v>
      </c>
      <c r="P80" s="27">
        <v>38.6</v>
      </c>
      <c r="Q80" t="s">
        <v>8328</v>
      </c>
      <c r="R80" t="s">
        <v>8313</v>
      </c>
      <c r="S80" s="15">
        <v>85229.461134259269</v>
      </c>
      <c r="T80" s="15">
        <v>42614.730567129634</v>
      </c>
    </row>
    <row r="81" spans="1:20" x14ac:dyDescent="0.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0">
        <v>127</v>
      </c>
      <c r="P81" s="27">
        <v>40.268292682926827</v>
      </c>
      <c r="Q81" t="s">
        <v>8328</v>
      </c>
      <c r="R81" t="s">
        <v>8313</v>
      </c>
      <c r="S81" s="15">
        <v>83509.553078703699</v>
      </c>
      <c r="T81" s="15">
        <v>41754.776539351849</v>
      </c>
    </row>
    <row r="82" spans="1:20" x14ac:dyDescent="0.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0">
        <v>107.25</v>
      </c>
      <c r="P82" s="27">
        <v>273.82978723404256</v>
      </c>
      <c r="Q82" t="s">
        <v>8328</v>
      </c>
      <c r="R82" t="s">
        <v>8313</v>
      </c>
      <c r="S82" s="15">
        <v>83236.167962962965</v>
      </c>
      <c r="T82" s="15">
        <v>41618.083981481483</v>
      </c>
    </row>
    <row r="83" spans="1:20" x14ac:dyDescent="0.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0">
        <v>198</v>
      </c>
      <c r="P83" s="27">
        <v>53.035714285714285</v>
      </c>
      <c r="Q83" t="s">
        <v>8328</v>
      </c>
      <c r="R83" t="s">
        <v>8313</v>
      </c>
      <c r="S83" s="15">
        <v>82208.252777777772</v>
      </c>
      <c r="T83" s="15">
        <v>41104.126388888886</v>
      </c>
    </row>
    <row r="84" spans="1:20" x14ac:dyDescent="0.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0">
        <v>100.01249999999999</v>
      </c>
      <c r="P84" s="27">
        <v>40.005000000000003</v>
      </c>
      <c r="Q84" t="s">
        <v>8328</v>
      </c>
      <c r="R84" t="s">
        <v>8313</v>
      </c>
      <c r="S84" s="15">
        <v>81651.640300925923</v>
      </c>
      <c r="T84" s="15">
        <v>40825.820150462961</v>
      </c>
    </row>
    <row r="85" spans="1:20" x14ac:dyDescent="0.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0">
        <v>102.49999999999999</v>
      </c>
      <c r="P85" s="27">
        <v>15.76923076923077</v>
      </c>
      <c r="Q85" t="s">
        <v>8328</v>
      </c>
      <c r="R85" t="s">
        <v>8313</v>
      </c>
      <c r="S85" s="15">
        <v>84114.958333333343</v>
      </c>
      <c r="T85" s="15">
        <v>42057.479166666672</v>
      </c>
    </row>
    <row r="86" spans="1:20" x14ac:dyDescent="0.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0">
        <v>100</v>
      </c>
      <c r="P86" s="27">
        <v>71.428571428571431</v>
      </c>
      <c r="Q86" t="s">
        <v>8328</v>
      </c>
      <c r="R86" t="s">
        <v>8313</v>
      </c>
      <c r="S86" s="15">
        <v>81357.515879629631</v>
      </c>
      <c r="T86" s="15">
        <v>40678.757939814815</v>
      </c>
    </row>
    <row r="87" spans="1:20" x14ac:dyDescent="0.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0">
        <v>125.49999999999999</v>
      </c>
      <c r="P87" s="27">
        <v>71.714285714285708</v>
      </c>
      <c r="Q87" t="s">
        <v>8328</v>
      </c>
      <c r="R87" t="s">
        <v>8313</v>
      </c>
      <c r="S87" s="15">
        <v>81618.250856481478</v>
      </c>
      <c r="T87" s="15">
        <v>40809.125428240739</v>
      </c>
    </row>
    <row r="88" spans="1:20" x14ac:dyDescent="0.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0">
        <v>106.46666666666667</v>
      </c>
      <c r="P88" s="27">
        <v>375.76470588235293</v>
      </c>
      <c r="Q88" t="s">
        <v>8328</v>
      </c>
      <c r="R88" t="s">
        <v>8313</v>
      </c>
      <c r="S88" s="15">
        <v>84731.195486111101</v>
      </c>
      <c r="T88" s="15">
        <v>42365.59774305555</v>
      </c>
    </row>
    <row r="89" spans="1:20" x14ac:dyDescent="0.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0">
        <v>104.60000000000001</v>
      </c>
      <c r="P89" s="27">
        <v>104.6</v>
      </c>
      <c r="Q89" t="s">
        <v>8328</v>
      </c>
      <c r="R89" t="s">
        <v>8313</v>
      </c>
      <c r="S89" s="15">
        <v>80664.140277777784</v>
      </c>
      <c r="T89" s="15">
        <v>40332.070138888892</v>
      </c>
    </row>
    <row r="90" spans="1:20" x14ac:dyDescent="0.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0">
        <v>102.85714285714285</v>
      </c>
      <c r="P90" s="27">
        <v>60</v>
      </c>
      <c r="Q90" t="s">
        <v>8328</v>
      </c>
      <c r="R90" t="s">
        <v>8313</v>
      </c>
      <c r="S90" s="15">
        <v>83625.317847222221</v>
      </c>
      <c r="T90" s="15">
        <v>41812.65892361111</v>
      </c>
    </row>
    <row r="91" spans="1:20" x14ac:dyDescent="0.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0">
        <v>115.06666666666668</v>
      </c>
      <c r="P91" s="27">
        <v>123.28571428571429</v>
      </c>
      <c r="Q91" t="s">
        <v>8328</v>
      </c>
      <c r="R91" t="s">
        <v>8313</v>
      </c>
      <c r="S91" s="15">
        <v>82855.50444444445</v>
      </c>
      <c r="T91" s="15">
        <v>41427.752222222225</v>
      </c>
    </row>
    <row r="92" spans="1:20" x14ac:dyDescent="0.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0">
        <v>100.4</v>
      </c>
      <c r="P92" s="27">
        <v>31.375</v>
      </c>
      <c r="Q92" t="s">
        <v>8328</v>
      </c>
      <c r="R92" t="s">
        <v>8313</v>
      </c>
      <c r="S92" s="15">
        <v>81472.594884259262</v>
      </c>
      <c r="T92" s="15">
        <v>40736.297442129631</v>
      </c>
    </row>
    <row r="93" spans="1:20" x14ac:dyDescent="0.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0">
        <v>120</v>
      </c>
      <c r="P93" s="27">
        <v>78.260869565217391</v>
      </c>
      <c r="Q93" t="s">
        <v>8328</v>
      </c>
      <c r="R93" t="s">
        <v>8313</v>
      </c>
      <c r="S93" s="15">
        <v>81360.804722222223</v>
      </c>
      <c r="T93" s="15">
        <v>40680.402361111112</v>
      </c>
    </row>
    <row r="94" spans="1:20" x14ac:dyDescent="0.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0">
        <v>105.2</v>
      </c>
      <c r="P94" s="27">
        <v>122.32558139534883</v>
      </c>
      <c r="Q94" t="s">
        <v>8328</v>
      </c>
      <c r="R94" t="s">
        <v>8313</v>
      </c>
      <c r="S94" s="15">
        <v>85534.666666666657</v>
      </c>
      <c r="T94" s="15">
        <v>42767.333333333328</v>
      </c>
    </row>
    <row r="95" spans="1:20" x14ac:dyDescent="0.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0">
        <v>110.60000000000001</v>
      </c>
      <c r="P95" s="27">
        <v>73.733333333333334</v>
      </c>
      <c r="Q95" t="s">
        <v>8328</v>
      </c>
      <c r="R95" t="s">
        <v>8313</v>
      </c>
      <c r="S95" s="15">
        <v>82187.75</v>
      </c>
      <c r="T95" s="15">
        <v>41093.875</v>
      </c>
    </row>
    <row r="96" spans="1:20" x14ac:dyDescent="0.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0">
        <v>104</v>
      </c>
      <c r="P96" s="27">
        <v>21.666666666666668</v>
      </c>
      <c r="Q96" t="s">
        <v>8328</v>
      </c>
      <c r="R96" t="s">
        <v>8313</v>
      </c>
      <c r="S96" s="15">
        <v>83473.435694444444</v>
      </c>
      <c r="T96" s="15">
        <v>41736.717847222222</v>
      </c>
    </row>
    <row r="97" spans="1:20" x14ac:dyDescent="0.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0">
        <v>131.42857142857142</v>
      </c>
      <c r="P97" s="27">
        <v>21.904761904761905</v>
      </c>
      <c r="Q97" t="s">
        <v>8328</v>
      </c>
      <c r="R97" t="s">
        <v>8313</v>
      </c>
      <c r="S97" s="15">
        <v>81930.010208333333</v>
      </c>
      <c r="T97" s="15">
        <v>40965.005104166667</v>
      </c>
    </row>
    <row r="98" spans="1:20" x14ac:dyDescent="0.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0">
        <v>114.66666666666667</v>
      </c>
      <c r="P98" s="27">
        <v>50.588235294117645</v>
      </c>
      <c r="Q98" t="s">
        <v>8328</v>
      </c>
      <c r="R98" t="s">
        <v>8313</v>
      </c>
      <c r="S98" s="15">
        <v>80782.25</v>
      </c>
      <c r="T98" s="15">
        <v>40391.125</v>
      </c>
    </row>
    <row r="99" spans="1:20" x14ac:dyDescent="0.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0">
        <v>106.25</v>
      </c>
      <c r="P99" s="27">
        <v>53.125</v>
      </c>
      <c r="Q99" t="s">
        <v>8328</v>
      </c>
      <c r="R99" t="s">
        <v>8313</v>
      </c>
      <c r="S99" s="15">
        <v>81472.270416666666</v>
      </c>
      <c r="T99" s="15">
        <v>40736.135208333333</v>
      </c>
    </row>
    <row r="100" spans="1:20" x14ac:dyDescent="0.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0">
        <v>106.25</v>
      </c>
      <c r="P100" s="27">
        <v>56.666666666666664</v>
      </c>
      <c r="Q100" t="s">
        <v>8328</v>
      </c>
      <c r="R100" t="s">
        <v>8313</v>
      </c>
      <c r="S100" s="15">
        <v>82501.958333333328</v>
      </c>
      <c r="T100" s="15">
        <v>41250.979166666664</v>
      </c>
    </row>
    <row r="101" spans="1:20" x14ac:dyDescent="0.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0">
        <v>106.01933333333334</v>
      </c>
      <c r="P101" s="27">
        <v>40.776666666666664</v>
      </c>
      <c r="Q101" t="s">
        <v>8328</v>
      </c>
      <c r="R101" t="s">
        <v>8313</v>
      </c>
      <c r="S101" s="15">
        <v>83323.805532407408</v>
      </c>
      <c r="T101" s="15">
        <v>41661.902766203704</v>
      </c>
    </row>
    <row r="102" spans="1:20" x14ac:dyDescent="0.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0">
        <v>100</v>
      </c>
      <c r="P102" s="27">
        <v>192.30769230769232</v>
      </c>
      <c r="Q102" t="s">
        <v>8328</v>
      </c>
      <c r="R102" t="s">
        <v>8313</v>
      </c>
      <c r="S102" s="15">
        <v>82435.589953703704</v>
      </c>
      <c r="T102" s="15">
        <v>41217.794976851852</v>
      </c>
    </row>
    <row r="103" spans="1:20" x14ac:dyDescent="0.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0">
        <v>100</v>
      </c>
      <c r="P103" s="27">
        <v>100</v>
      </c>
      <c r="Q103" t="s">
        <v>8328</v>
      </c>
      <c r="R103" t="s">
        <v>8313</v>
      </c>
      <c r="S103" s="15">
        <v>82597.553472222222</v>
      </c>
      <c r="T103" s="15">
        <v>41298.776736111111</v>
      </c>
    </row>
    <row r="104" spans="1:20" x14ac:dyDescent="0.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0">
        <v>127.75000000000001</v>
      </c>
      <c r="P104" s="27">
        <v>117.92307692307692</v>
      </c>
      <c r="Q104" t="s">
        <v>8328</v>
      </c>
      <c r="R104" t="s">
        <v>8313</v>
      </c>
      <c r="S104" s="15">
        <v>81070.262337962966</v>
      </c>
      <c r="T104" s="15">
        <v>40535.131168981483</v>
      </c>
    </row>
    <row r="105" spans="1:20" x14ac:dyDescent="0.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0">
        <v>105.15384615384616</v>
      </c>
      <c r="P105" s="27">
        <v>27.897959183673468</v>
      </c>
      <c r="Q105" t="s">
        <v>8328</v>
      </c>
      <c r="R105" t="s">
        <v>8313</v>
      </c>
      <c r="S105" s="15">
        <v>83411.611805555556</v>
      </c>
      <c r="T105" s="15">
        <v>41705.805902777778</v>
      </c>
    </row>
    <row r="106" spans="1:20" x14ac:dyDescent="0.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0">
        <v>120</v>
      </c>
      <c r="P106" s="27">
        <v>60</v>
      </c>
      <c r="Q106" t="s">
        <v>8328</v>
      </c>
      <c r="R106" t="s">
        <v>8313</v>
      </c>
      <c r="S106" s="15">
        <v>81272.083333333328</v>
      </c>
      <c r="T106" s="15">
        <v>40636.041666666664</v>
      </c>
    </row>
    <row r="107" spans="1:20" x14ac:dyDescent="0.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0">
        <v>107.40909090909089</v>
      </c>
      <c r="P107" s="27">
        <v>39.383333333333333</v>
      </c>
      <c r="Q107" t="s">
        <v>8328</v>
      </c>
      <c r="R107" t="s">
        <v>8313</v>
      </c>
      <c r="S107" s="15">
        <v>85008</v>
      </c>
      <c r="T107" s="15">
        <v>42504</v>
      </c>
    </row>
    <row r="108" spans="1:20" x14ac:dyDescent="0.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0">
        <v>100.49999999999999</v>
      </c>
      <c r="P108" s="27">
        <v>186.11111111111111</v>
      </c>
      <c r="Q108" t="s">
        <v>8328</v>
      </c>
      <c r="R108" t="s">
        <v>8313</v>
      </c>
      <c r="S108" s="15">
        <v>82003.553263888898</v>
      </c>
      <c r="T108" s="15">
        <v>41001.776631944449</v>
      </c>
    </row>
    <row r="109" spans="1:20" x14ac:dyDescent="0.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0">
        <v>102.46666666666667</v>
      </c>
      <c r="P109" s="27">
        <v>111.37681159420291</v>
      </c>
      <c r="Q109" t="s">
        <v>8328</v>
      </c>
      <c r="R109" t="s">
        <v>8313</v>
      </c>
      <c r="S109" s="15">
        <v>81315.964976851858</v>
      </c>
      <c r="T109" s="15">
        <v>40657.982488425929</v>
      </c>
    </row>
    <row r="110" spans="1:20" x14ac:dyDescent="0.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0">
        <v>246.66666666666669</v>
      </c>
      <c r="P110" s="27">
        <v>78.723404255319153</v>
      </c>
      <c r="Q110" t="s">
        <v>8328</v>
      </c>
      <c r="R110" t="s">
        <v>8313</v>
      </c>
      <c r="S110" s="15">
        <v>82851.226157407407</v>
      </c>
      <c r="T110" s="15">
        <v>41425.613078703704</v>
      </c>
    </row>
    <row r="111" spans="1:20" x14ac:dyDescent="0.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0">
        <v>219.49999999999997</v>
      </c>
      <c r="P111" s="27">
        <v>46.702127659574465</v>
      </c>
      <c r="Q111" t="s">
        <v>8328</v>
      </c>
      <c r="R111" t="s">
        <v>8313</v>
      </c>
      <c r="S111" s="15">
        <v>81200.051620370374</v>
      </c>
      <c r="T111" s="15">
        <v>40600.025810185187</v>
      </c>
    </row>
    <row r="112" spans="1:20" x14ac:dyDescent="0.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0">
        <v>130.76923076923077</v>
      </c>
      <c r="P112" s="27">
        <v>65.384615384615387</v>
      </c>
      <c r="Q112" t="s">
        <v>8328</v>
      </c>
      <c r="R112" t="s">
        <v>8313</v>
      </c>
      <c r="S112" s="15">
        <v>83184.498611111107</v>
      </c>
      <c r="T112" s="15">
        <v>41592.249305555553</v>
      </c>
    </row>
    <row r="113" spans="1:20" x14ac:dyDescent="0.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0">
        <v>154.57142857142858</v>
      </c>
      <c r="P113" s="27">
        <v>102.0754716981132</v>
      </c>
      <c r="Q113" t="s">
        <v>8328</v>
      </c>
      <c r="R113" t="s">
        <v>8313</v>
      </c>
      <c r="S113" s="15">
        <v>84310.666365740733</v>
      </c>
      <c r="T113" s="15">
        <v>42155.333182870367</v>
      </c>
    </row>
    <row r="114" spans="1:20" x14ac:dyDescent="0.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0">
        <v>104</v>
      </c>
      <c r="P114" s="27">
        <v>64.197530864197532</v>
      </c>
      <c r="Q114" t="s">
        <v>8328</v>
      </c>
      <c r="R114" t="s">
        <v>8313</v>
      </c>
      <c r="S114" s="15">
        <v>83484.166666666672</v>
      </c>
      <c r="T114" s="15">
        <v>41742.083333333336</v>
      </c>
    </row>
    <row r="115" spans="1:20" x14ac:dyDescent="0.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0">
        <v>141</v>
      </c>
      <c r="P115" s="27">
        <v>90.384615384615387</v>
      </c>
      <c r="Q115" t="s">
        <v>8328</v>
      </c>
      <c r="R115" t="s">
        <v>8313</v>
      </c>
      <c r="S115" s="15">
        <v>81523.25</v>
      </c>
      <c r="T115" s="15">
        <v>40761.625</v>
      </c>
    </row>
    <row r="116" spans="1:20" x14ac:dyDescent="0.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0">
        <v>103.33333333333334</v>
      </c>
      <c r="P116" s="27">
        <v>88.571428571428569</v>
      </c>
      <c r="Q116" t="s">
        <v>8328</v>
      </c>
      <c r="R116" t="s">
        <v>8313</v>
      </c>
      <c r="S116" s="15">
        <v>81842.54833333334</v>
      </c>
      <c r="T116" s="15">
        <v>40921.27416666667</v>
      </c>
    </row>
    <row r="117" spans="1:20" x14ac:dyDescent="0.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0">
        <v>140.44444444444443</v>
      </c>
      <c r="P117" s="27">
        <v>28.727272727272727</v>
      </c>
      <c r="Q117" t="s">
        <v>8328</v>
      </c>
      <c r="R117" t="s">
        <v>8313</v>
      </c>
      <c r="S117" s="15">
        <v>81887.477870370363</v>
      </c>
      <c r="T117" s="15">
        <v>40943.738935185182</v>
      </c>
    </row>
    <row r="118" spans="1:20" x14ac:dyDescent="0.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0">
        <v>113.65714285714286</v>
      </c>
      <c r="P118" s="27">
        <v>69.78947368421052</v>
      </c>
      <c r="Q118" t="s">
        <v>8328</v>
      </c>
      <c r="R118" t="s">
        <v>8313</v>
      </c>
      <c r="S118" s="15">
        <v>81282.910995370374</v>
      </c>
      <c r="T118" s="15">
        <v>40641.455497685187</v>
      </c>
    </row>
    <row r="119" spans="1:20" x14ac:dyDescent="0.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0">
        <v>100.49377777777779</v>
      </c>
      <c r="P119" s="27">
        <v>167.48962962962963</v>
      </c>
      <c r="Q119" t="s">
        <v>8328</v>
      </c>
      <c r="R119" t="s">
        <v>8313</v>
      </c>
      <c r="S119" s="15">
        <v>80677.583333333328</v>
      </c>
      <c r="T119" s="15">
        <v>40338.791666666664</v>
      </c>
    </row>
    <row r="120" spans="1:20" x14ac:dyDescent="0.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0">
        <v>113.03159999999998</v>
      </c>
      <c r="P120" s="27">
        <v>144.91230769230768</v>
      </c>
      <c r="Q120" t="s">
        <v>8328</v>
      </c>
      <c r="R120" t="s">
        <v>8313</v>
      </c>
      <c r="S120" s="15">
        <v>81506.107314814813</v>
      </c>
      <c r="T120" s="15">
        <v>40753.053657407407</v>
      </c>
    </row>
    <row r="121" spans="1:20" x14ac:dyDescent="0.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0">
        <v>104.55692307692308</v>
      </c>
      <c r="P121" s="27">
        <v>91.840540540540545</v>
      </c>
      <c r="Q121" t="s">
        <v>8328</v>
      </c>
      <c r="R121" t="s">
        <v>8313</v>
      </c>
      <c r="S121" s="15">
        <v>81537.916666666672</v>
      </c>
      <c r="T121" s="15">
        <v>40768.958333333336</v>
      </c>
    </row>
    <row r="122" spans="1:20" x14ac:dyDescent="0.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0">
        <v>1.4285714285714287E-2</v>
      </c>
      <c r="P122" s="27">
        <v>10</v>
      </c>
      <c r="Q122" t="s">
        <v>8327</v>
      </c>
      <c r="R122" t="s">
        <v>8313</v>
      </c>
      <c r="S122" s="15">
        <v>85292.099699074082</v>
      </c>
      <c r="T122" s="15">
        <v>42646.049849537041</v>
      </c>
    </row>
    <row r="123" spans="1:20" x14ac:dyDescent="0.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0">
        <v>3.3333333333333333E-2</v>
      </c>
      <c r="P123" s="27">
        <v>1</v>
      </c>
      <c r="Q123" t="s">
        <v>8327</v>
      </c>
      <c r="R123" t="s">
        <v>8313</v>
      </c>
      <c r="S123" s="15">
        <v>84224.85555555555</v>
      </c>
      <c r="T123" s="15">
        <v>42112.427777777775</v>
      </c>
    </row>
    <row r="124" spans="1:20" x14ac:dyDescent="0.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0">
        <v>0</v>
      </c>
      <c r="P124" s="27" t="e">
        <v>#DIV/0!</v>
      </c>
      <c r="Q124" t="s">
        <v>8327</v>
      </c>
      <c r="R124" t="s">
        <v>8313</v>
      </c>
      <c r="S124" s="15">
        <v>85306.863587962958</v>
      </c>
      <c r="T124" s="15">
        <v>42653.431793981479</v>
      </c>
    </row>
    <row r="125" spans="1:20" x14ac:dyDescent="0.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0">
        <v>0.27454545454545454</v>
      </c>
      <c r="P125" s="27">
        <v>25.166666666666668</v>
      </c>
      <c r="Q125" t="s">
        <v>8327</v>
      </c>
      <c r="R125" t="s">
        <v>8313</v>
      </c>
      <c r="S125" s="15">
        <v>83881.833333333328</v>
      </c>
      <c r="T125" s="15">
        <v>41940.916666666664</v>
      </c>
    </row>
    <row r="126" spans="1:20" x14ac:dyDescent="0.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0">
        <v>0</v>
      </c>
      <c r="P126" s="27" t="e">
        <v>#DIV/0!</v>
      </c>
      <c r="Q126" t="s">
        <v>8327</v>
      </c>
      <c r="R126" t="s">
        <v>8313</v>
      </c>
      <c r="S126" s="15">
        <v>84279.857453703706</v>
      </c>
      <c r="T126" s="15">
        <v>42139.928726851853</v>
      </c>
    </row>
    <row r="127" spans="1:20" x14ac:dyDescent="0.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0">
        <v>14.000000000000002</v>
      </c>
      <c r="P127" s="27">
        <v>11.666666666666666</v>
      </c>
      <c r="Q127" t="s">
        <v>8327</v>
      </c>
      <c r="R127" t="s">
        <v>8313</v>
      </c>
      <c r="S127" s="15">
        <v>85539.987962962972</v>
      </c>
      <c r="T127" s="15">
        <v>42769.993981481486</v>
      </c>
    </row>
    <row r="128" spans="1:20" x14ac:dyDescent="0.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0">
        <v>5.548</v>
      </c>
      <c r="P128" s="27">
        <v>106.69230769230769</v>
      </c>
      <c r="Q128" t="s">
        <v>8327</v>
      </c>
      <c r="R128" t="s">
        <v>8313</v>
      </c>
      <c r="S128" s="15">
        <v>84332.166666666657</v>
      </c>
      <c r="T128" s="15">
        <v>42166.083333333328</v>
      </c>
    </row>
    <row r="129" spans="1:20" x14ac:dyDescent="0.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0">
        <v>2.375</v>
      </c>
      <c r="P129" s="27">
        <v>47.5</v>
      </c>
      <c r="Q129" t="s">
        <v>8327</v>
      </c>
      <c r="R129" t="s">
        <v>8313</v>
      </c>
      <c r="S129" s="15">
        <v>84195.165300925932</v>
      </c>
      <c r="T129" s="15">
        <v>42097.582650462966</v>
      </c>
    </row>
    <row r="130" spans="1:20" x14ac:dyDescent="0.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0">
        <v>1.867</v>
      </c>
      <c r="P130" s="27">
        <v>311.16666666666669</v>
      </c>
      <c r="Q130" t="s">
        <v>8327</v>
      </c>
      <c r="R130" t="s">
        <v>8313</v>
      </c>
      <c r="S130" s="15">
        <v>85326.45585648148</v>
      </c>
      <c r="T130" s="15">
        <v>42663.22792824074</v>
      </c>
    </row>
    <row r="131" spans="1:20" x14ac:dyDescent="0.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0">
        <v>0</v>
      </c>
      <c r="P131" s="27" t="e">
        <v>#DIV/0!</v>
      </c>
      <c r="Q131" t="s">
        <v>8327</v>
      </c>
      <c r="R131" t="s">
        <v>8313</v>
      </c>
      <c r="S131" s="15">
        <v>83885.874606481477</v>
      </c>
      <c r="T131" s="15">
        <v>41942.937303240738</v>
      </c>
    </row>
    <row r="132" spans="1:20" x14ac:dyDescent="0.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0">
        <v>0</v>
      </c>
      <c r="P132" s="27" t="e">
        <v>#DIV/0!</v>
      </c>
      <c r="Q132" t="s">
        <v>8327</v>
      </c>
      <c r="R132" t="s">
        <v>8313</v>
      </c>
      <c r="S132" s="15">
        <v>83613.688888888893</v>
      </c>
      <c r="T132" s="15">
        <v>41806.844444444447</v>
      </c>
    </row>
    <row r="133" spans="1:20" x14ac:dyDescent="0.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0">
        <v>0</v>
      </c>
      <c r="P133" s="27" t="e">
        <v>#DIV/0!</v>
      </c>
      <c r="Q133" t="s">
        <v>8327</v>
      </c>
      <c r="R133" t="s">
        <v>8313</v>
      </c>
      <c r="S133" s="15">
        <v>85114</v>
      </c>
      <c r="T133" s="15">
        <v>42557</v>
      </c>
    </row>
    <row r="134" spans="1:20" x14ac:dyDescent="0.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0">
        <v>9.5687499999999996</v>
      </c>
      <c r="P134" s="27">
        <v>94.506172839506178</v>
      </c>
      <c r="Q134" t="s">
        <v>8327</v>
      </c>
      <c r="R134" t="s">
        <v>8313</v>
      </c>
      <c r="S134" s="15">
        <v>83901.708495370374</v>
      </c>
      <c r="T134" s="15">
        <v>41950.854247685187</v>
      </c>
    </row>
    <row r="135" spans="1:20" x14ac:dyDescent="0.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0">
        <v>0</v>
      </c>
      <c r="P135" s="27" t="e">
        <v>#DIV/0!</v>
      </c>
      <c r="Q135" t="s">
        <v>8327</v>
      </c>
      <c r="R135" t="s">
        <v>8313</v>
      </c>
      <c r="S135" s="15">
        <v>85043.459722222222</v>
      </c>
      <c r="T135" s="15">
        <v>42521.729861111111</v>
      </c>
    </row>
    <row r="136" spans="1:20" x14ac:dyDescent="0.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0">
        <v>0</v>
      </c>
      <c r="P136" s="27" t="e">
        <v>#DIV/0!</v>
      </c>
      <c r="Q136" t="s">
        <v>8327</v>
      </c>
      <c r="R136" t="s">
        <v>8313</v>
      </c>
      <c r="S136" s="15">
        <v>84503.416666666657</v>
      </c>
      <c r="T136" s="15">
        <v>42251.708333333328</v>
      </c>
    </row>
    <row r="137" spans="1:20" x14ac:dyDescent="0.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0">
        <v>13.433333333333334</v>
      </c>
      <c r="P137" s="27">
        <v>80.599999999999994</v>
      </c>
      <c r="Q137" t="s">
        <v>8327</v>
      </c>
      <c r="R137" t="s">
        <v>8313</v>
      </c>
      <c r="S137" s="15">
        <v>83643.583333333328</v>
      </c>
      <c r="T137" s="15">
        <v>41821.791666666664</v>
      </c>
    </row>
    <row r="138" spans="1:20" x14ac:dyDescent="0.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0">
        <v>0</v>
      </c>
      <c r="P138" s="27" t="e">
        <v>#DIV/0!</v>
      </c>
      <c r="Q138" t="s">
        <v>8327</v>
      </c>
      <c r="R138" t="s">
        <v>8313</v>
      </c>
      <c r="S138" s="15">
        <v>84280.85555555555</v>
      </c>
      <c r="T138" s="15">
        <v>42140.427777777775</v>
      </c>
    </row>
    <row r="139" spans="1:20" x14ac:dyDescent="0.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0">
        <v>0</v>
      </c>
      <c r="P139" s="27" t="e">
        <v>#DIV/0!</v>
      </c>
      <c r="Q139" t="s">
        <v>8327</v>
      </c>
      <c r="R139" t="s">
        <v>8313</v>
      </c>
      <c r="S139" s="15">
        <v>84579.147986111115</v>
      </c>
      <c r="T139" s="15">
        <v>42289.573993055557</v>
      </c>
    </row>
    <row r="140" spans="1:20" x14ac:dyDescent="0.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0">
        <v>3.1413333333333333</v>
      </c>
      <c r="P140" s="27">
        <v>81.241379310344826</v>
      </c>
      <c r="Q140" t="s">
        <v>8327</v>
      </c>
      <c r="R140" t="s">
        <v>8313</v>
      </c>
      <c r="S140" s="15">
        <v>84434.415277777778</v>
      </c>
      <c r="T140" s="15">
        <v>42217.207638888889</v>
      </c>
    </row>
    <row r="141" spans="1:20" x14ac:dyDescent="0.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0">
        <v>100</v>
      </c>
      <c r="P141" s="27">
        <v>500</v>
      </c>
      <c r="Q141" t="s">
        <v>8327</v>
      </c>
      <c r="R141" t="s">
        <v>8313</v>
      </c>
      <c r="S141" s="15">
        <v>84395.841944444444</v>
      </c>
      <c r="T141" s="15">
        <v>42197.920972222222</v>
      </c>
    </row>
    <row r="142" spans="1:20" x14ac:dyDescent="0.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0">
        <v>0</v>
      </c>
      <c r="P142" s="27" t="e">
        <v>#DIV/0!</v>
      </c>
      <c r="Q142" t="s">
        <v>8327</v>
      </c>
      <c r="R142" t="s">
        <v>8313</v>
      </c>
      <c r="S142" s="15">
        <v>84166.313240740739</v>
      </c>
      <c r="T142" s="15">
        <v>42083.15662037037</v>
      </c>
    </row>
    <row r="143" spans="1:20" x14ac:dyDescent="0.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0">
        <v>10.775</v>
      </c>
      <c r="P143" s="27">
        <v>46.178571428571431</v>
      </c>
      <c r="Q143" t="s">
        <v>8327</v>
      </c>
      <c r="R143" t="s">
        <v>8313</v>
      </c>
      <c r="S143" s="15">
        <v>84310.306087962963</v>
      </c>
      <c r="T143" s="15">
        <v>42155.153043981481</v>
      </c>
    </row>
    <row r="144" spans="1:20" x14ac:dyDescent="0.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0">
        <v>0.33333333333333337</v>
      </c>
      <c r="P144" s="27">
        <v>10</v>
      </c>
      <c r="Q144" t="s">
        <v>8327</v>
      </c>
      <c r="R144" t="s">
        <v>8313</v>
      </c>
      <c r="S144" s="15">
        <v>83919.869861111103</v>
      </c>
      <c r="T144" s="15">
        <v>41959.934930555552</v>
      </c>
    </row>
    <row r="145" spans="1:20" x14ac:dyDescent="0.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0">
        <v>0</v>
      </c>
      <c r="P145" s="27" t="e">
        <v>#DIV/0!</v>
      </c>
      <c r="Q145" t="s">
        <v>8327</v>
      </c>
      <c r="R145" t="s">
        <v>8313</v>
      </c>
      <c r="S145" s="15">
        <v>85232.493055555562</v>
      </c>
      <c r="T145" s="15">
        <v>42616.246527777781</v>
      </c>
    </row>
    <row r="146" spans="1:20" x14ac:dyDescent="0.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0">
        <v>27.6</v>
      </c>
      <c r="P146" s="27">
        <v>55.945945945945944</v>
      </c>
      <c r="Q146" t="s">
        <v>8327</v>
      </c>
      <c r="R146" t="s">
        <v>8313</v>
      </c>
      <c r="S146" s="15">
        <v>84215.441481481481</v>
      </c>
      <c r="T146" s="15">
        <v>42107.72074074074</v>
      </c>
    </row>
    <row r="147" spans="1:20" x14ac:dyDescent="0.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0">
        <v>7.5111111111111111</v>
      </c>
      <c r="P147" s="27">
        <v>37.555555555555557</v>
      </c>
      <c r="Q147" t="s">
        <v>8327</v>
      </c>
      <c r="R147" t="s">
        <v>8313</v>
      </c>
      <c r="S147" s="15">
        <v>84455.084537037037</v>
      </c>
      <c r="T147" s="15">
        <v>42227.542268518519</v>
      </c>
    </row>
    <row r="148" spans="1:20" x14ac:dyDescent="0.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0">
        <v>0.57499999999999996</v>
      </c>
      <c r="P148" s="27">
        <v>38.333333333333336</v>
      </c>
      <c r="Q148" t="s">
        <v>8327</v>
      </c>
      <c r="R148" t="s">
        <v>8313</v>
      </c>
      <c r="S148" s="15">
        <v>85506.032361111109</v>
      </c>
      <c r="T148" s="15">
        <v>42753.016180555554</v>
      </c>
    </row>
    <row r="149" spans="1:20" x14ac:dyDescent="0.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0">
        <v>0</v>
      </c>
      <c r="P149" s="27" t="e">
        <v>#DIV/0!</v>
      </c>
      <c r="Q149" t="s">
        <v>8327</v>
      </c>
      <c r="R149" t="s">
        <v>8313</v>
      </c>
      <c r="S149" s="15">
        <v>84025.524999999994</v>
      </c>
      <c r="T149" s="15">
        <v>42012.762499999997</v>
      </c>
    </row>
    <row r="150" spans="1:20" x14ac:dyDescent="0.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0">
        <v>0.08</v>
      </c>
      <c r="P150" s="27">
        <v>20</v>
      </c>
      <c r="Q150" t="s">
        <v>8327</v>
      </c>
      <c r="R150" t="s">
        <v>8313</v>
      </c>
      <c r="S150" s="15">
        <v>84854.563333333324</v>
      </c>
      <c r="T150" s="15">
        <v>42427.281666666662</v>
      </c>
    </row>
    <row r="151" spans="1:20" x14ac:dyDescent="0.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0">
        <v>0.91999999999999993</v>
      </c>
      <c r="P151" s="27">
        <v>15.333333333333334</v>
      </c>
      <c r="Q151" t="s">
        <v>8327</v>
      </c>
      <c r="R151" t="s">
        <v>8313</v>
      </c>
      <c r="S151" s="15">
        <v>83996.666666666657</v>
      </c>
      <c r="T151" s="15">
        <v>41998.333333333328</v>
      </c>
    </row>
    <row r="152" spans="1:20" x14ac:dyDescent="0.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0">
        <v>23.163076923076922</v>
      </c>
      <c r="P152" s="27">
        <v>449.43283582089555</v>
      </c>
      <c r="Q152" t="s">
        <v>8327</v>
      </c>
      <c r="R152" t="s">
        <v>8313</v>
      </c>
      <c r="S152" s="15">
        <v>84300.323657407411</v>
      </c>
      <c r="T152" s="15">
        <v>42150.161828703705</v>
      </c>
    </row>
    <row r="153" spans="1:20" x14ac:dyDescent="0.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0">
        <v>5.5999999999999994E-2</v>
      </c>
      <c r="P153" s="27">
        <v>28</v>
      </c>
      <c r="Q153" t="s">
        <v>8327</v>
      </c>
      <c r="R153" t="s">
        <v>8313</v>
      </c>
      <c r="S153" s="15">
        <v>84347.101643518516</v>
      </c>
      <c r="T153" s="15">
        <v>42173.550821759258</v>
      </c>
    </row>
    <row r="154" spans="1:20" x14ac:dyDescent="0.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0">
        <v>7.8947368421052634E-3</v>
      </c>
      <c r="P154" s="27">
        <v>15</v>
      </c>
      <c r="Q154" t="s">
        <v>8327</v>
      </c>
      <c r="R154" t="s">
        <v>8313</v>
      </c>
      <c r="S154" s="15">
        <v>83810.155092592599</v>
      </c>
      <c r="T154" s="15">
        <v>41905.077546296299</v>
      </c>
    </row>
    <row r="155" spans="1:20" x14ac:dyDescent="0.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0">
        <v>0.71799999999999997</v>
      </c>
      <c r="P155" s="27">
        <v>35.9</v>
      </c>
      <c r="Q155" t="s">
        <v>8327</v>
      </c>
      <c r="R155" t="s">
        <v>8313</v>
      </c>
      <c r="S155" s="15">
        <v>83951.255648148159</v>
      </c>
      <c r="T155" s="15">
        <v>41975.627824074079</v>
      </c>
    </row>
    <row r="156" spans="1:20" x14ac:dyDescent="0.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0">
        <v>2.666666666666667</v>
      </c>
      <c r="P156" s="27">
        <v>13.333333333333334</v>
      </c>
      <c r="Q156" t="s">
        <v>8327</v>
      </c>
      <c r="R156" t="s">
        <v>8313</v>
      </c>
      <c r="S156" s="15">
        <v>84317.094791666663</v>
      </c>
      <c r="T156" s="15">
        <v>42158.547395833331</v>
      </c>
    </row>
    <row r="157" spans="1:20" x14ac:dyDescent="0.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0">
        <v>6.0000000000000001E-3</v>
      </c>
      <c r="P157" s="27">
        <v>20.25</v>
      </c>
      <c r="Q157" t="s">
        <v>8327</v>
      </c>
      <c r="R157" t="s">
        <v>8313</v>
      </c>
      <c r="S157" s="15">
        <v>84417.118865740747</v>
      </c>
      <c r="T157" s="15">
        <v>42208.559432870374</v>
      </c>
    </row>
    <row r="158" spans="1:20" x14ac:dyDescent="0.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0">
        <v>5.0999999999999996</v>
      </c>
      <c r="P158" s="27">
        <v>119</v>
      </c>
      <c r="Q158" t="s">
        <v>8327</v>
      </c>
      <c r="R158" t="s">
        <v>8313</v>
      </c>
      <c r="S158" s="15">
        <v>83708.249907407415</v>
      </c>
      <c r="T158" s="15">
        <v>41854.124953703707</v>
      </c>
    </row>
    <row r="159" spans="1:20" x14ac:dyDescent="0.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0">
        <v>0.26711185308848079</v>
      </c>
      <c r="P159" s="27">
        <v>4</v>
      </c>
      <c r="Q159" t="s">
        <v>8327</v>
      </c>
      <c r="R159" t="s">
        <v>8313</v>
      </c>
      <c r="S159" s="15">
        <v>84853.823425925919</v>
      </c>
      <c r="T159" s="15">
        <v>42426.911712962959</v>
      </c>
    </row>
    <row r="160" spans="1:20" x14ac:dyDescent="0.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0">
        <v>0</v>
      </c>
      <c r="P160" s="27" t="e">
        <v>#DIV/0!</v>
      </c>
      <c r="Q160" t="s">
        <v>8327</v>
      </c>
      <c r="R160" t="s">
        <v>8313</v>
      </c>
      <c r="S160" s="15">
        <v>83868.153425925921</v>
      </c>
      <c r="T160" s="15">
        <v>41934.07671296296</v>
      </c>
    </row>
    <row r="161" spans="1:20" x14ac:dyDescent="0.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0">
        <v>2E-3</v>
      </c>
      <c r="P161" s="27">
        <v>10</v>
      </c>
      <c r="Q161" t="s">
        <v>8327</v>
      </c>
      <c r="R161" t="s">
        <v>8313</v>
      </c>
      <c r="S161" s="15">
        <v>85108.869097222225</v>
      </c>
      <c r="T161" s="15">
        <v>42554.434548611112</v>
      </c>
    </row>
    <row r="162" spans="1:20" x14ac:dyDescent="0.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0">
        <v>0</v>
      </c>
      <c r="P162" s="27" t="e">
        <v>#DIV/0!</v>
      </c>
      <c r="Q162" t="s">
        <v>8326</v>
      </c>
      <c r="R162" t="s">
        <v>8313</v>
      </c>
      <c r="S162" s="15">
        <v>84463.826180555567</v>
      </c>
      <c r="T162" s="15">
        <v>42231.913090277783</v>
      </c>
    </row>
    <row r="163" spans="1:20" x14ac:dyDescent="0.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0">
        <v>0.01</v>
      </c>
      <c r="P163" s="27">
        <v>5</v>
      </c>
      <c r="Q163" t="s">
        <v>8326</v>
      </c>
      <c r="R163" t="s">
        <v>8313</v>
      </c>
      <c r="S163" s="15">
        <v>83645.374884259261</v>
      </c>
      <c r="T163" s="15">
        <v>41822.687442129631</v>
      </c>
    </row>
    <row r="164" spans="1:20" x14ac:dyDescent="0.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0">
        <v>15.535714285714286</v>
      </c>
      <c r="P164" s="27">
        <v>43.5</v>
      </c>
      <c r="Q164" t="s">
        <v>8326</v>
      </c>
      <c r="R164" t="s">
        <v>8313</v>
      </c>
      <c r="S164" s="15">
        <v>83735.975000000006</v>
      </c>
      <c r="T164" s="15">
        <v>41867.987500000003</v>
      </c>
    </row>
    <row r="165" spans="1:20" x14ac:dyDescent="0.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0">
        <v>0</v>
      </c>
      <c r="P165" s="27" t="e">
        <v>#DIV/0!</v>
      </c>
      <c r="Q165" t="s">
        <v>8326</v>
      </c>
      <c r="R165" t="s">
        <v>8313</v>
      </c>
      <c r="S165" s="15">
        <v>84556</v>
      </c>
      <c r="T165" s="15">
        <v>42278</v>
      </c>
    </row>
    <row r="166" spans="1:20" x14ac:dyDescent="0.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0">
        <v>0.53333333333333333</v>
      </c>
      <c r="P166" s="27">
        <v>91.428571428571431</v>
      </c>
      <c r="Q166" t="s">
        <v>8326</v>
      </c>
      <c r="R166" t="s">
        <v>8313</v>
      </c>
      <c r="S166" s="15">
        <v>83803.525486111117</v>
      </c>
      <c r="T166" s="15">
        <v>41901.762743055559</v>
      </c>
    </row>
    <row r="167" spans="1:20" x14ac:dyDescent="0.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0">
        <v>0</v>
      </c>
      <c r="P167" s="27" t="e">
        <v>#DIV/0!</v>
      </c>
      <c r="Q167" t="s">
        <v>8326</v>
      </c>
      <c r="R167" t="s">
        <v>8313</v>
      </c>
      <c r="S167" s="15">
        <v>84763.317685185175</v>
      </c>
      <c r="T167" s="15">
        <v>42381.658842592587</v>
      </c>
    </row>
    <row r="168" spans="1:20" x14ac:dyDescent="0.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0">
        <v>60</v>
      </c>
      <c r="P168" s="27">
        <v>3000</v>
      </c>
      <c r="Q168" t="s">
        <v>8326</v>
      </c>
      <c r="R168" t="s">
        <v>8313</v>
      </c>
      <c r="S168" s="15">
        <v>85502.151898148149</v>
      </c>
      <c r="T168" s="15">
        <v>42751.075949074075</v>
      </c>
    </row>
    <row r="169" spans="1:20" x14ac:dyDescent="0.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0">
        <v>0.01</v>
      </c>
      <c r="P169" s="27">
        <v>5.5</v>
      </c>
      <c r="Q169" t="s">
        <v>8326</v>
      </c>
      <c r="R169" t="s">
        <v>8313</v>
      </c>
      <c r="S169" s="15">
        <v>84441.854976851842</v>
      </c>
      <c r="T169" s="15">
        <v>42220.927488425921</v>
      </c>
    </row>
    <row r="170" spans="1:20" x14ac:dyDescent="0.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0">
        <v>4.0625</v>
      </c>
      <c r="P170" s="27">
        <v>108.33333333333333</v>
      </c>
      <c r="Q170" t="s">
        <v>8326</v>
      </c>
      <c r="R170" t="s">
        <v>8313</v>
      </c>
      <c r="S170" s="15">
        <v>84165.587268518517</v>
      </c>
      <c r="T170" s="15">
        <v>42082.793634259258</v>
      </c>
    </row>
    <row r="171" spans="1:20" x14ac:dyDescent="0.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0">
        <v>22.400000000000002</v>
      </c>
      <c r="P171" s="27">
        <v>56</v>
      </c>
      <c r="Q171" t="s">
        <v>8326</v>
      </c>
      <c r="R171" t="s">
        <v>8313</v>
      </c>
      <c r="S171" s="15">
        <v>83861.010624999995</v>
      </c>
      <c r="T171" s="15">
        <v>41930.505312499998</v>
      </c>
    </row>
    <row r="172" spans="1:20" x14ac:dyDescent="0.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0">
        <v>3.25</v>
      </c>
      <c r="P172" s="27">
        <v>32.5</v>
      </c>
      <c r="Q172" t="s">
        <v>8326</v>
      </c>
      <c r="R172" t="s">
        <v>8313</v>
      </c>
      <c r="S172" s="15">
        <v>84492.455555555556</v>
      </c>
      <c r="T172" s="15">
        <v>42246.227777777778</v>
      </c>
    </row>
    <row r="173" spans="1:20" x14ac:dyDescent="0.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0">
        <v>2E-3</v>
      </c>
      <c r="P173" s="27">
        <v>1</v>
      </c>
      <c r="Q173" t="s">
        <v>8326</v>
      </c>
      <c r="R173" t="s">
        <v>8313</v>
      </c>
      <c r="S173" s="15">
        <v>85188.361435185187</v>
      </c>
      <c r="T173" s="15">
        <v>42594.180717592593</v>
      </c>
    </row>
    <row r="174" spans="1:20" x14ac:dyDescent="0.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0">
        <v>0</v>
      </c>
      <c r="P174" s="27" t="e">
        <v>#DIV/0!</v>
      </c>
      <c r="Q174" t="s">
        <v>8326</v>
      </c>
      <c r="R174" t="s">
        <v>8313</v>
      </c>
      <c r="S174" s="15">
        <v>84164.706550925912</v>
      </c>
      <c r="T174" s="15">
        <v>42082.353275462956</v>
      </c>
    </row>
    <row r="175" spans="1:20" x14ac:dyDescent="0.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0">
        <v>0</v>
      </c>
      <c r="P175" s="27" t="e">
        <v>#DIV/0!</v>
      </c>
      <c r="Q175" t="s">
        <v>8326</v>
      </c>
      <c r="R175" t="s">
        <v>8313</v>
      </c>
      <c r="S175" s="15">
        <v>84127.146018518513</v>
      </c>
      <c r="T175" s="15">
        <v>42063.573009259257</v>
      </c>
    </row>
    <row r="176" spans="1:20" x14ac:dyDescent="0.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0">
        <v>0</v>
      </c>
      <c r="P176" s="27" t="e">
        <v>#DIV/0!</v>
      </c>
      <c r="Q176" t="s">
        <v>8326</v>
      </c>
      <c r="R176" t="s">
        <v>8313</v>
      </c>
      <c r="S176" s="15">
        <v>84265.517962962971</v>
      </c>
      <c r="T176" s="15">
        <v>42132.758981481486</v>
      </c>
    </row>
    <row r="177" spans="1:20" x14ac:dyDescent="0.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0">
        <v>6.4850000000000003</v>
      </c>
      <c r="P177" s="27">
        <v>49.884615384615387</v>
      </c>
      <c r="Q177" t="s">
        <v>8326</v>
      </c>
      <c r="R177" t="s">
        <v>8313</v>
      </c>
      <c r="S177" s="15">
        <v>83761.555810185178</v>
      </c>
      <c r="T177" s="15">
        <v>41880.777905092589</v>
      </c>
    </row>
    <row r="178" spans="1:20" x14ac:dyDescent="0.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0">
        <v>0</v>
      </c>
      <c r="P178" s="27" t="e">
        <v>#DIV/0!</v>
      </c>
      <c r="Q178" t="s">
        <v>8326</v>
      </c>
      <c r="R178" t="s">
        <v>8313</v>
      </c>
      <c r="S178" s="15">
        <v>84443.648125000007</v>
      </c>
      <c r="T178" s="15">
        <v>42221.824062500003</v>
      </c>
    </row>
    <row r="179" spans="1:20" x14ac:dyDescent="0.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0">
        <v>40</v>
      </c>
      <c r="P179" s="27">
        <v>25.714285714285715</v>
      </c>
      <c r="Q179" t="s">
        <v>8326</v>
      </c>
      <c r="R179" t="s">
        <v>8313</v>
      </c>
      <c r="S179" s="15">
        <v>84174.01217592592</v>
      </c>
      <c r="T179" s="15">
        <v>42087.00608796296</v>
      </c>
    </row>
    <row r="180" spans="1:20" x14ac:dyDescent="0.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0">
        <v>0</v>
      </c>
      <c r="P180" s="27" t="e">
        <v>#DIV/0!</v>
      </c>
      <c r="Q180" t="s">
        <v>8326</v>
      </c>
      <c r="R180" t="s">
        <v>8313</v>
      </c>
      <c r="S180" s="15">
        <v>84669.994097222225</v>
      </c>
      <c r="T180" s="15">
        <v>42334.997048611112</v>
      </c>
    </row>
    <row r="181" spans="1:20" x14ac:dyDescent="0.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0">
        <v>20</v>
      </c>
      <c r="P181" s="27">
        <v>100</v>
      </c>
      <c r="Q181" t="s">
        <v>8326</v>
      </c>
      <c r="R181" t="s">
        <v>8313</v>
      </c>
      <c r="S181" s="15">
        <v>84866.160995370374</v>
      </c>
      <c r="T181" s="15">
        <v>42433.080497685187</v>
      </c>
    </row>
    <row r="182" spans="1:20" x14ac:dyDescent="0.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0">
        <v>33.416666666666664</v>
      </c>
      <c r="P182" s="27">
        <v>30.846153846153847</v>
      </c>
      <c r="Q182" t="s">
        <v>8326</v>
      </c>
      <c r="R182" t="s">
        <v>8313</v>
      </c>
      <c r="S182" s="15">
        <v>84215.583333333343</v>
      </c>
      <c r="T182" s="15">
        <v>42107.791666666672</v>
      </c>
    </row>
    <row r="183" spans="1:20" x14ac:dyDescent="0.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0">
        <v>21.092608822670172</v>
      </c>
      <c r="P183" s="27">
        <v>180.5</v>
      </c>
      <c r="Q183" t="s">
        <v>8326</v>
      </c>
      <c r="R183" t="s">
        <v>8313</v>
      </c>
      <c r="S183" s="15">
        <v>84355.483680555553</v>
      </c>
      <c r="T183" s="15">
        <v>42177.741840277777</v>
      </c>
    </row>
    <row r="184" spans="1:20" x14ac:dyDescent="0.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0">
        <v>0</v>
      </c>
      <c r="P184" s="27" t="e">
        <v>#DIV/0!</v>
      </c>
      <c r="Q184" t="s">
        <v>8326</v>
      </c>
      <c r="R184" t="s">
        <v>8313</v>
      </c>
      <c r="S184" s="15">
        <v>85484.023888888885</v>
      </c>
      <c r="T184" s="15">
        <v>42742.011944444443</v>
      </c>
    </row>
    <row r="185" spans="1:20" x14ac:dyDescent="0.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0">
        <v>35.856000000000002</v>
      </c>
      <c r="P185" s="27">
        <v>373.5</v>
      </c>
      <c r="Q185" t="s">
        <v>8326</v>
      </c>
      <c r="R185" t="s">
        <v>8313</v>
      </c>
      <c r="S185" s="15">
        <v>83939.703935185185</v>
      </c>
      <c r="T185" s="15">
        <v>41969.851967592593</v>
      </c>
    </row>
    <row r="186" spans="1:20" x14ac:dyDescent="0.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0">
        <v>3.4000000000000004</v>
      </c>
      <c r="P186" s="27">
        <v>25.5</v>
      </c>
      <c r="Q186" t="s">
        <v>8326</v>
      </c>
      <c r="R186" t="s">
        <v>8313</v>
      </c>
      <c r="S186" s="15">
        <v>83766.33194444445</v>
      </c>
      <c r="T186" s="15">
        <v>41883.165972222225</v>
      </c>
    </row>
    <row r="187" spans="1:20" x14ac:dyDescent="0.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0">
        <v>5.5</v>
      </c>
      <c r="P187" s="27">
        <v>220</v>
      </c>
      <c r="Q187" t="s">
        <v>8326</v>
      </c>
      <c r="R187" t="s">
        <v>8313</v>
      </c>
      <c r="S187" s="15">
        <v>85201.822662037041</v>
      </c>
      <c r="T187" s="15">
        <v>42600.91133101852</v>
      </c>
    </row>
    <row r="188" spans="1:20" x14ac:dyDescent="0.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0">
        <v>0</v>
      </c>
      <c r="P188" s="27" t="e">
        <v>#DIV/0!</v>
      </c>
      <c r="Q188" t="s">
        <v>8326</v>
      </c>
      <c r="R188" t="s">
        <v>8313</v>
      </c>
      <c r="S188" s="15">
        <v>85595.666666666657</v>
      </c>
      <c r="T188" s="15">
        <v>42797.833333333328</v>
      </c>
    </row>
    <row r="189" spans="1:20" x14ac:dyDescent="0.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0">
        <v>16</v>
      </c>
      <c r="P189" s="27">
        <v>160</v>
      </c>
      <c r="Q189" t="s">
        <v>8326</v>
      </c>
      <c r="R189" t="s">
        <v>8313</v>
      </c>
      <c r="S189" s="15">
        <v>84412.58194444445</v>
      </c>
      <c r="T189" s="15">
        <v>42206.290972222225</v>
      </c>
    </row>
    <row r="190" spans="1:20" x14ac:dyDescent="0.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0">
        <v>0</v>
      </c>
      <c r="P190" s="27" t="e">
        <v>#DIV/0!</v>
      </c>
      <c r="Q190" t="s">
        <v>8326</v>
      </c>
      <c r="R190" t="s">
        <v>8313</v>
      </c>
      <c r="S190" s="15">
        <v>83774.366087962961</v>
      </c>
      <c r="T190" s="15">
        <v>41887.18304398148</v>
      </c>
    </row>
    <row r="191" spans="1:20" x14ac:dyDescent="0.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0">
        <v>6.8999999999999992E-2</v>
      </c>
      <c r="P191" s="27">
        <v>69</v>
      </c>
      <c r="Q191" t="s">
        <v>8326</v>
      </c>
      <c r="R191" t="s">
        <v>8313</v>
      </c>
      <c r="S191" s="15">
        <v>85233.381412037037</v>
      </c>
      <c r="T191" s="15">
        <v>42616.690706018519</v>
      </c>
    </row>
    <row r="192" spans="1:20" x14ac:dyDescent="0.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0">
        <v>0.41666666666666669</v>
      </c>
      <c r="P192" s="27">
        <v>50</v>
      </c>
      <c r="Q192" t="s">
        <v>8326</v>
      </c>
      <c r="R192" t="s">
        <v>8313</v>
      </c>
      <c r="S192" s="15">
        <v>85075.301990740743</v>
      </c>
      <c r="T192" s="15">
        <v>42537.650995370372</v>
      </c>
    </row>
    <row r="193" spans="1:20" x14ac:dyDescent="0.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0">
        <v>5</v>
      </c>
      <c r="P193" s="27">
        <v>83.333333333333329</v>
      </c>
      <c r="Q193" t="s">
        <v>8326</v>
      </c>
      <c r="R193" t="s">
        <v>8313</v>
      </c>
      <c r="S193" s="15">
        <v>84558.88282407407</v>
      </c>
      <c r="T193" s="15">
        <v>42279.441412037035</v>
      </c>
    </row>
    <row r="194" spans="1:20" x14ac:dyDescent="0.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0">
        <v>1.6999999999999999E-3</v>
      </c>
      <c r="P194" s="27">
        <v>5.666666666666667</v>
      </c>
      <c r="Q194" t="s">
        <v>8326</v>
      </c>
      <c r="R194" t="s">
        <v>8313</v>
      </c>
      <c r="S194" s="15">
        <v>83859.584074074082</v>
      </c>
      <c r="T194" s="15">
        <v>41929.792037037041</v>
      </c>
    </row>
    <row r="195" spans="1:20" x14ac:dyDescent="0.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0">
        <v>0</v>
      </c>
      <c r="P195" s="27" t="e">
        <v>#DIV/0!</v>
      </c>
      <c r="Q195" t="s">
        <v>8326</v>
      </c>
      <c r="R195" t="s">
        <v>8313</v>
      </c>
      <c r="S195" s="15">
        <v>83943.952916666662</v>
      </c>
      <c r="T195" s="15">
        <v>41971.976458333331</v>
      </c>
    </row>
    <row r="196" spans="1:20" x14ac:dyDescent="0.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0">
        <v>0.12</v>
      </c>
      <c r="P196" s="27">
        <v>1</v>
      </c>
      <c r="Q196" t="s">
        <v>8326</v>
      </c>
      <c r="R196" t="s">
        <v>8313</v>
      </c>
      <c r="S196" s="15">
        <v>84871.993773148148</v>
      </c>
      <c r="T196" s="15">
        <v>42435.996886574074</v>
      </c>
    </row>
    <row r="197" spans="1:20" x14ac:dyDescent="0.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0">
        <v>0</v>
      </c>
      <c r="P197" s="27" t="e">
        <v>#DIV/0!</v>
      </c>
      <c r="Q197" t="s">
        <v>8326</v>
      </c>
      <c r="R197" t="s">
        <v>8313</v>
      </c>
      <c r="S197" s="15">
        <v>84391.34101851852</v>
      </c>
      <c r="T197" s="15">
        <v>42195.67050925926</v>
      </c>
    </row>
    <row r="198" spans="1:20" x14ac:dyDescent="0.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0">
        <v>41.857142857142861</v>
      </c>
      <c r="P198" s="27">
        <v>77.10526315789474</v>
      </c>
      <c r="Q198" t="s">
        <v>8326</v>
      </c>
      <c r="R198" t="s">
        <v>8313</v>
      </c>
      <c r="S198" s="15">
        <v>84575.75</v>
      </c>
      <c r="T198" s="15">
        <v>42287.875</v>
      </c>
    </row>
    <row r="199" spans="1:20" x14ac:dyDescent="0.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0">
        <v>10.48</v>
      </c>
      <c r="P199" s="27">
        <v>32.75</v>
      </c>
      <c r="Q199" t="s">
        <v>8326</v>
      </c>
      <c r="R199" t="s">
        <v>8313</v>
      </c>
      <c r="S199" s="15">
        <v>85567.75</v>
      </c>
      <c r="T199" s="15">
        <v>42783.875</v>
      </c>
    </row>
    <row r="200" spans="1:20" x14ac:dyDescent="0.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0">
        <v>1.1159999999999999</v>
      </c>
      <c r="P200" s="27">
        <v>46.5</v>
      </c>
      <c r="Q200" t="s">
        <v>8326</v>
      </c>
      <c r="R200" t="s">
        <v>8313</v>
      </c>
      <c r="S200" s="15">
        <v>83834.76671296297</v>
      </c>
      <c r="T200" s="15">
        <v>41917.383356481485</v>
      </c>
    </row>
    <row r="201" spans="1:20" x14ac:dyDescent="0.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0">
        <v>0</v>
      </c>
      <c r="P201" s="27" t="e">
        <v>#DIV/0!</v>
      </c>
      <c r="Q201" t="s">
        <v>8326</v>
      </c>
      <c r="R201" t="s">
        <v>8313</v>
      </c>
      <c r="S201" s="15">
        <v>85228.247731481475</v>
      </c>
      <c r="T201" s="15">
        <v>42614.123865740738</v>
      </c>
    </row>
    <row r="202" spans="1:20" x14ac:dyDescent="0.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0">
        <v>26.192500000000003</v>
      </c>
      <c r="P202" s="27">
        <v>87.308333333333337</v>
      </c>
      <c r="Q202" t="s">
        <v>8326</v>
      </c>
      <c r="R202" t="s">
        <v>8313</v>
      </c>
      <c r="S202" s="15">
        <v>83794.166736111118</v>
      </c>
      <c r="T202" s="15">
        <v>41897.083368055559</v>
      </c>
    </row>
    <row r="203" spans="1:20" x14ac:dyDescent="0.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0">
        <v>58.461538461538467</v>
      </c>
      <c r="P203" s="27">
        <v>54.285714285714285</v>
      </c>
      <c r="Q203" t="s">
        <v>8326</v>
      </c>
      <c r="R203" t="s">
        <v>8313</v>
      </c>
      <c r="S203" s="15">
        <v>84087.637245370366</v>
      </c>
      <c r="T203" s="15">
        <v>42043.818622685183</v>
      </c>
    </row>
    <row r="204" spans="1:20" x14ac:dyDescent="0.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0">
        <v>0</v>
      </c>
      <c r="P204" s="27" t="e">
        <v>#DIV/0!</v>
      </c>
      <c r="Q204" t="s">
        <v>8326</v>
      </c>
      <c r="R204" t="s">
        <v>8313</v>
      </c>
      <c r="S204" s="15">
        <v>84571.748611111107</v>
      </c>
      <c r="T204" s="15">
        <v>42285.874305555553</v>
      </c>
    </row>
    <row r="205" spans="1:20" x14ac:dyDescent="0.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0">
        <v>29.84</v>
      </c>
      <c r="P205" s="27">
        <v>93.25</v>
      </c>
      <c r="Q205" t="s">
        <v>8326</v>
      </c>
      <c r="R205" t="s">
        <v>8313</v>
      </c>
      <c r="S205" s="15">
        <v>84067.695925925917</v>
      </c>
      <c r="T205" s="15">
        <v>42033.847962962958</v>
      </c>
    </row>
    <row r="206" spans="1:20" x14ac:dyDescent="0.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0">
        <v>50.721666666666664</v>
      </c>
      <c r="P206" s="27">
        <v>117.68368136117556</v>
      </c>
      <c r="Q206" t="s">
        <v>8326</v>
      </c>
      <c r="R206" t="s">
        <v>8313</v>
      </c>
      <c r="S206" s="15">
        <v>85173.166736111103</v>
      </c>
      <c r="T206" s="15">
        <v>42586.583368055552</v>
      </c>
    </row>
    <row r="207" spans="1:20" x14ac:dyDescent="0.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0">
        <v>16.25</v>
      </c>
      <c r="P207" s="27">
        <v>76.470588235294116</v>
      </c>
      <c r="Q207" t="s">
        <v>8326</v>
      </c>
      <c r="R207" t="s">
        <v>8313</v>
      </c>
      <c r="S207" s="15">
        <v>84567.264398148138</v>
      </c>
      <c r="T207" s="15">
        <v>42283.632199074069</v>
      </c>
    </row>
    <row r="208" spans="1:20" x14ac:dyDescent="0.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0">
        <v>0</v>
      </c>
      <c r="P208" s="27" t="e">
        <v>#DIV/0!</v>
      </c>
      <c r="Q208" t="s">
        <v>8326</v>
      </c>
      <c r="R208" t="s">
        <v>8313</v>
      </c>
      <c r="S208" s="15">
        <v>85176.008865740732</v>
      </c>
      <c r="T208" s="15">
        <v>42588.004432870366</v>
      </c>
    </row>
    <row r="209" spans="1:20" x14ac:dyDescent="0.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0">
        <v>15.214285714285714</v>
      </c>
      <c r="P209" s="27">
        <v>163.84615384615384</v>
      </c>
      <c r="Q209" t="s">
        <v>8326</v>
      </c>
      <c r="R209" t="s">
        <v>8313</v>
      </c>
      <c r="S209" s="15">
        <v>84016.394398148142</v>
      </c>
      <c r="T209" s="15">
        <v>42008.197199074071</v>
      </c>
    </row>
    <row r="210" spans="1:20" x14ac:dyDescent="0.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0">
        <v>0</v>
      </c>
      <c r="P210" s="27" t="e">
        <v>#DIV/0!</v>
      </c>
      <c r="Q210" t="s">
        <v>8326</v>
      </c>
      <c r="R210" t="s">
        <v>8313</v>
      </c>
      <c r="S210" s="15">
        <v>83978.739976851852</v>
      </c>
      <c r="T210" s="15">
        <v>41989.369988425926</v>
      </c>
    </row>
    <row r="211" spans="1:20" x14ac:dyDescent="0.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0">
        <v>0</v>
      </c>
      <c r="P211" s="27" t="e">
        <v>#DIV/0!</v>
      </c>
      <c r="Q211" t="s">
        <v>8326</v>
      </c>
      <c r="R211" t="s">
        <v>8313</v>
      </c>
      <c r="S211" s="15">
        <v>84391.845717592601</v>
      </c>
      <c r="T211" s="15">
        <v>42195.922858796301</v>
      </c>
    </row>
    <row r="212" spans="1:20" x14ac:dyDescent="0.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0">
        <v>25.25</v>
      </c>
      <c r="P212" s="27">
        <v>91.818181818181813</v>
      </c>
      <c r="Q212" t="s">
        <v>8326</v>
      </c>
      <c r="R212" t="s">
        <v>8313</v>
      </c>
      <c r="S212" s="15">
        <v>84556.416666666657</v>
      </c>
      <c r="T212" s="15">
        <v>42278.208333333328</v>
      </c>
    </row>
    <row r="213" spans="1:20" x14ac:dyDescent="0.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0">
        <v>44.6</v>
      </c>
      <c r="P213" s="27">
        <v>185.83333333333334</v>
      </c>
      <c r="Q213" t="s">
        <v>8326</v>
      </c>
      <c r="R213" t="s">
        <v>8313</v>
      </c>
      <c r="S213" s="15">
        <v>84532.319837962976</v>
      </c>
      <c r="T213" s="15">
        <v>42266.159918981488</v>
      </c>
    </row>
    <row r="214" spans="1:20" x14ac:dyDescent="0.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0">
        <v>1.5873015873015872E-2</v>
      </c>
      <c r="P214" s="27">
        <v>1</v>
      </c>
      <c r="Q214" t="s">
        <v>8326</v>
      </c>
      <c r="R214" t="s">
        <v>8313</v>
      </c>
      <c r="S214" s="15">
        <v>84953.678703703714</v>
      </c>
      <c r="T214" s="15">
        <v>42476.839351851857</v>
      </c>
    </row>
    <row r="215" spans="1:20" x14ac:dyDescent="0.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0">
        <v>0.04</v>
      </c>
      <c r="P215" s="27">
        <v>20</v>
      </c>
      <c r="Q215" t="s">
        <v>8326</v>
      </c>
      <c r="R215" t="s">
        <v>8313</v>
      </c>
      <c r="S215" s="15">
        <v>84465.175949074066</v>
      </c>
      <c r="T215" s="15">
        <v>42232.587974537033</v>
      </c>
    </row>
    <row r="216" spans="1:20" x14ac:dyDescent="0.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0">
        <v>8.0000000000000002E-3</v>
      </c>
      <c r="P216" s="27">
        <v>1</v>
      </c>
      <c r="Q216" t="s">
        <v>8326</v>
      </c>
      <c r="R216" t="s">
        <v>8313</v>
      </c>
      <c r="S216" s="15">
        <v>84139.281226851861</v>
      </c>
      <c r="T216" s="15">
        <v>42069.64061342593</v>
      </c>
    </row>
    <row r="217" spans="1:20" x14ac:dyDescent="0.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0">
        <v>0.22727272727272727</v>
      </c>
      <c r="P217" s="27">
        <v>10</v>
      </c>
      <c r="Q217" t="s">
        <v>8326</v>
      </c>
      <c r="R217" t="s">
        <v>8313</v>
      </c>
      <c r="S217" s="15">
        <v>84835.998611111107</v>
      </c>
      <c r="T217" s="15">
        <v>42417.999305555553</v>
      </c>
    </row>
    <row r="218" spans="1:20" x14ac:dyDescent="0.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0">
        <v>55.698440000000005</v>
      </c>
      <c r="P218" s="27">
        <v>331.53833333333336</v>
      </c>
      <c r="Q218" t="s">
        <v>8326</v>
      </c>
      <c r="R218" t="s">
        <v>8313</v>
      </c>
      <c r="S218" s="15">
        <v>84233.834189814806</v>
      </c>
      <c r="T218" s="15">
        <v>42116.917094907403</v>
      </c>
    </row>
    <row r="219" spans="1:20" x14ac:dyDescent="0.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0">
        <v>11.943</v>
      </c>
      <c r="P219" s="27">
        <v>314.28947368421052</v>
      </c>
      <c r="Q219" t="s">
        <v>8326</v>
      </c>
      <c r="R219" t="s">
        <v>8313</v>
      </c>
      <c r="S219" s="15">
        <v>84003.281226851861</v>
      </c>
      <c r="T219" s="15">
        <v>42001.64061342593</v>
      </c>
    </row>
    <row r="220" spans="1:20" x14ac:dyDescent="0.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0">
        <v>2</v>
      </c>
      <c r="P220" s="27">
        <v>100</v>
      </c>
      <c r="Q220" t="s">
        <v>8326</v>
      </c>
      <c r="R220" t="s">
        <v>8313</v>
      </c>
      <c r="S220" s="15">
        <v>84279.256689814822</v>
      </c>
      <c r="T220" s="15">
        <v>42139.628344907411</v>
      </c>
    </row>
    <row r="221" spans="1:20" x14ac:dyDescent="0.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0">
        <v>17.630000000000003</v>
      </c>
      <c r="P221" s="27">
        <v>115.98684210526316</v>
      </c>
      <c r="Q221" t="s">
        <v>8326</v>
      </c>
      <c r="R221" t="s">
        <v>8313</v>
      </c>
      <c r="S221" s="15">
        <v>84922.58194444445</v>
      </c>
      <c r="T221" s="15">
        <v>42461.290972222225</v>
      </c>
    </row>
    <row r="222" spans="1:20" x14ac:dyDescent="0.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0">
        <v>0.72</v>
      </c>
      <c r="P222" s="27">
        <v>120</v>
      </c>
      <c r="Q222" t="s">
        <v>8326</v>
      </c>
      <c r="R222" t="s">
        <v>8313</v>
      </c>
      <c r="S222" s="15">
        <v>84473.674999999988</v>
      </c>
      <c r="T222" s="15">
        <v>42236.837499999994</v>
      </c>
    </row>
    <row r="223" spans="1:20" x14ac:dyDescent="0.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0">
        <v>0</v>
      </c>
      <c r="P223" s="27" t="e">
        <v>#DIV/0!</v>
      </c>
      <c r="Q223" t="s">
        <v>8326</v>
      </c>
      <c r="R223" t="s">
        <v>8313</v>
      </c>
      <c r="S223" s="15">
        <v>84183.59175925926</v>
      </c>
      <c r="T223" s="15">
        <v>42091.79587962963</v>
      </c>
    </row>
    <row r="224" spans="1:20" x14ac:dyDescent="0.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0">
        <v>13</v>
      </c>
      <c r="P224" s="27">
        <v>65</v>
      </c>
      <c r="Q224" t="s">
        <v>8326</v>
      </c>
      <c r="R224" t="s">
        <v>8313</v>
      </c>
      <c r="S224" s="15">
        <v>84180.220833333326</v>
      </c>
      <c r="T224" s="15">
        <v>42090.110416666663</v>
      </c>
    </row>
    <row r="225" spans="1:20" x14ac:dyDescent="0.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0">
        <v>0</v>
      </c>
      <c r="P225" s="27" t="e">
        <v>#DIV/0!</v>
      </c>
      <c r="Q225" t="s">
        <v>8326</v>
      </c>
      <c r="R225" t="s">
        <v>8313</v>
      </c>
      <c r="S225" s="15">
        <v>85024.090277777781</v>
      </c>
      <c r="T225" s="15">
        <v>42512.045138888891</v>
      </c>
    </row>
    <row r="226" spans="1:20" x14ac:dyDescent="0.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0">
        <v>0</v>
      </c>
      <c r="P226" s="27" t="e">
        <v>#DIV/0!</v>
      </c>
      <c r="Q226" t="s">
        <v>8326</v>
      </c>
      <c r="R226" t="s">
        <v>8313</v>
      </c>
      <c r="S226" s="15">
        <v>84390.470509259263</v>
      </c>
      <c r="T226" s="15">
        <v>42195.235254629632</v>
      </c>
    </row>
    <row r="227" spans="1:20" x14ac:dyDescent="0.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0">
        <v>0</v>
      </c>
      <c r="P227" s="27" t="e">
        <v>#DIV/0!</v>
      </c>
      <c r="Q227" t="s">
        <v>8326</v>
      </c>
      <c r="R227" t="s">
        <v>8313</v>
      </c>
      <c r="S227" s="15">
        <v>84937.839212962965</v>
      </c>
      <c r="T227" s="15">
        <v>42468.919606481482</v>
      </c>
    </row>
    <row r="228" spans="1:20" x14ac:dyDescent="0.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0">
        <v>0.86206896551724133</v>
      </c>
      <c r="P228" s="27">
        <v>125</v>
      </c>
      <c r="Q228" t="s">
        <v>8326</v>
      </c>
      <c r="R228" t="s">
        <v>8313</v>
      </c>
      <c r="S228" s="15">
        <v>84310.790277777778</v>
      </c>
      <c r="T228" s="15">
        <v>42155.395138888889</v>
      </c>
    </row>
    <row r="229" spans="1:20" x14ac:dyDescent="0.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0">
        <v>0</v>
      </c>
      <c r="P229" s="27" t="e">
        <v>#DIV/0!</v>
      </c>
      <c r="Q229" t="s">
        <v>8326</v>
      </c>
      <c r="R229" t="s">
        <v>8313</v>
      </c>
      <c r="S229" s="15">
        <v>84389.787986111114</v>
      </c>
      <c r="T229" s="15">
        <v>42194.893993055557</v>
      </c>
    </row>
    <row r="230" spans="1:20" x14ac:dyDescent="0.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0">
        <v>0</v>
      </c>
      <c r="P230" s="27" t="e">
        <v>#DIV/0!</v>
      </c>
      <c r="Q230" t="s">
        <v>8326</v>
      </c>
      <c r="R230" t="s">
        <v>8313</v>
      </c>
      <c r="S230" s="15">
        <v>84313.372800925921</v>
      </c>
      <c r="T230" s="15">
        <v>42156.686400462961</v>
      </c>
    </row>
    <row r="231" spans="1:20" x14ac:dyDescent="0.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0">
        <v>0</v>
      </c>
      <c r="P231" s="27" t="e">
        <v>#DIV/0!</v>
      </c>
      <c r="Q231" t="s">
        <v>8326</v>
      </c>
      <c r="R231" t="s">
        <v>8313</v>
      </c>
      <c r="S231" s="15">
        <v>84827.867986111116</v>
      </c>
      <c r="T231" s="15">
        <v>42413.933993055558</v>
      </c>
    </row>
    <row r="232" spans="1:20" x14ac:dyDescent="0.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0">
        <v>0.4</v>
      </c>
      <c r="P232" s="27">
        <v>30</v>
      </c>
      <c r="Q232" t="s">
        <v>8326</v>
      </c>
      <c r="R232" t="s">
        <v>8313</v>
      </c>
      <c r="S232" s="15">
        <v>84319.554421296285</v>
      </c>
      <c r="T232" s="15">
        <v>42159.777210648142</v>
      </c>
    </row>
    <row r="233" spans="1:20" x14ac:dyDescent="0.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0">
        <v>0</v>
      </c>
      <c r="P233" s="27" t="e">
        <v>#DIV/0!</v>
      </c>
      <c r="Q233" t="s">
        <v>8326</v>
      </c>
      <c r="R233" t="s">
        <v>8313</v>
      </c>
      <c r="S233" s="15">
        <v>84743.917847222227</v>
      </c>
      <c r="T233" s="15">
        <v>42371.958923611113</v>
      </c>
    </row>
    <row r="234" spans="1:20" x14ac:dyDescent="0.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0">
        <v>2.75</v>
      </c>
      <c r="P234" s="27">
        <v>15.714285714285714</v>
      </c>
      <c r="Q234" t="s">
        <v>8326</v>
      </c>
      <c r="R234" t="s">
        <v>8313</v>
      </c>
      <c r="S234" s="15">
        <v>84125.65152777778</v>
      </c>
      <c r="T234" s="15">
        <v>42062.82576388889</v>
      </c>
    </row>
    <row r="235" spans="1:20" x14ac:dyDescent="0.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0">
        <v>0</v>
      </c>
      <c r="P235" s="27" t="e">
        <v>#DIV/0!</v>
      </c>
      <c r="Q235" t="s">
        <v>8326</v>
      </c>
      <c r="R235" t="s">
        <v>8313</v>
      </c>
      <c r="S235" s="15">
        <v>85285.823425925919</v>
      </c>
      <c r="T235" s="15">
        <v>42642.911712962959</v>
      </c>
    </row>
    <row r="236" spans="1:20" x14ac:dyDescent="0.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0">
        <v>40.1</v>
      </c>
      <c r="P236" s="27">
        <v>80.2</v>
      </c>
      <c r="Q236" t="s">
        <v>8326</v>
      </c>
      <c r="R236" t="s">
        <v>8313</v>
      </c>
      <c r="S236" s="15">
        <v>84352.070810185192</v>
      </c>
      <c r="T236" s="15">
        <v>42176.035405092596</v>
      </c>
    </row>
    <row r="237" spans="1:20" x14ac:dyDescent="0.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0">
        <v>0</v>
      </c>
      <c r="P237" s="27" t="e">
        <v>#DIV/0!</v>
      </c>
      <c r="Q237" t="s">
        <v>8326</v>
      </c>
      <c r="R237" t="s">
        <v>8313</v>
      </c>
      <c r="S237" s="15">
        <v>84389.817060185189</v>
      </c>
      <c r="T237" s="15">
        <v>42194.908530092594</v>
      </c>
    </row>
    <row r="238" spans="1:20" x14ac:dyDescent="0.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0">
        <v>0</v>
      </c>
      <c r="P238" s="27" t="e">
        <v>#DIV/0!</v>
      </c>
      <c r="Q238" t="s">
        <v>8326</v>
      </c>
      <c r="R238" t="s">
        <v>8313</v>
      </c>
      <c r="S238" s="15">
        <v>84748</v>
      </c>
      <c r="T238" s="15">
        <v>42374</v>
      </c>
    </row>
    <row r="239" spans="1:20" x14ac:dyDescent="0.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0">
        <v>0.33333333333333337</v>
      </c>
      <c r="P239" s="27">
        <v>50</v>
      </c>
      <c r="Q239" t="s">
        <v>8326</v>
      </c>
      <c r="R239" t="s">
        <v>8313</v>
      </c>
      <c r="S239" s="15">
        <v>84875.154374999998</v>
      </c>
      <c r="T239" s="15">
        <v>42437.577187499999</v>
      </c>
    </row>
    <row r="240" spans="1:20" x14ac:dyDescent="0.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0">
        <v>0</v>
      </c>
      <c r="P240" s="27" t="e">
        <v>#DIV/0!</v>
      </c>
      <c r="Q240" t="s">
        <v>8326</v>
      </c>
      <c r="R240" t="s">
        <v>8313</v>
      </c>
      <c r="S240" s="15">
        <v>85468.75</v>
      </c>
      <c r="T240" s="15">
        <v>42734.375</v>
      </c>
    </row>
    <row r="241" spans="1:20" x14ac:dyDescent="0.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0">
        <v>25</v>
      </c>
      <c r="P241" s="27">
        <v>50</v>
      </c>
      <c r="Q241" t="s">
        <v>8326</v>
      </c>
      <c r="R241" t="s">
        <v>8313</v>
      </c>
      <c r="S241" s="15">
        <v>84633</v>
      </c>
      <c r="T241" s="15">
        <v>42316.5</v>
      </c>
    </row>
    <row r="242" spans="1:20" x14ac:dyDescent="0.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0">
        <v>107.63413333333334</v>
      </c>
      <c r="P242" s="27">
        <v>117.84759124087591</v>
      </c>
      <c r="Q242" t="s">
        <v>8325</v>
      </c>
      <c r="R242" t="s">
        <v>8313</v>
      </c>
      <c r="S242" s="15">
        <v>82799.416921296302</v>
      </c>
      <c r="T242" s="15">
        <v>41399.708460648151</v>
      </c>
    </row>
    <row r="243" spans="1:20" x14ac:dyDescent="0.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0">
        <v>112.63736263736264</v>
      </c>
      <c r="P243" s="27">
        <v>109.04255319148936</v>
      </c>
      <c r="Q243" t="s">
        <v>8325</v>
      </c>
      <c r="R243" t="s">
        <v>8313</v>
      </c>
      <c r="S243" s="15">
        <v>83989.395925925928</v>
      </c>
      <c r="T243" s="15">
        <v>41994.697962962964</v>
      </c>
    </row>
    <row r="244" spans="1:20" x14ac:dyDescent="0.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0">
        <v>113.46153846153845</v>
      </c>
      <c r="P244" s="27">
        <v>73.019801980198025</v>
      </c>
      <c r="Q244" t="s">
        <v>8325</v>
      </c>
      <c r="R244" t="s">
        <v>8313</v>
      </c>
      <c r="S244" s="15">
        <v>81794.985879629632</v>
      </c>
      <c r="T244" s="15">
        <v>40897.492939814816</v>
      </c>
    </row>
    <row r="245" spans="1:20" x14ac:dyDescent="0.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0">
        <v>102.592</v>
      </c>
      <c r="P245" s="27">
        <v>78.195121951219505</v>
      </c>
      <c r="Q245" t="s">
        <v>8325</v>
      </c>
      <c r="R245" t="s">
        <v>8313</v>
      </c>
      <c r="S245" s="15">
        <v>83384.095000000001</v>
      </c>
      <c r="T245" s="15">
        <v>41692.047500000001</v>
      </c>
    </row>
    <row r="246" spans="1:20" x14ac:dyDescent="0.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0">
        <v>113.75714285714287</v>
      </c>
      <c r="P246" s="27">
        <v>47.398809523809526</v>
      </c>
      <c r="Q246" t="s">
        <v>8325</v>
      </c>
      <c r="R246" t="s">
        <v>8313</v>
      </c>
      <c r="S246" s="15">
        <v>80506.59166666666</v>
      </c>
      <c r="T246" s="15">
        <v>40253.29583333333</v>
      </c>
    </row>
    <row r="247" spans="1:20" x14ac:dyDescent="0.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0">
        <v>103.71999999999998</v>
      </c>
      <c r="P247" s="27">
        <v>54.020833333333336</v>
      </c>
      <c r="Q247" t="s">
        <v>8325</v>
      </c>
      <c r="R247" t="s">
        <v>8313</v>
      </c>
      <c r="S247" s="15">
        <v>82274.106134259258</v>
      </c>
      <c r="T247" s="15">
        <v>41137.053067129629</v>
      </c>
    </row>
    <row r="248" spans="1:20" x14ac:dyDescent="0.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0">
        <v>305.46000000000004</v>
      </c>
      <c r="P248" s="27">
        <v>68.488789237668158</v>
      </c>
      <c r="Q248" t="s">
        <v>8325</v>
      </c>
      <c r="R248" t="s">
        <v>8313</v>
      </c>
      <c r="S248" s="15">
        <v>81060.810300925921</v>
      </c>
      <c r="T248" s="15">
        <v>40530.405150462961</v>
      </c>
    </row>
    <row r="249" spans="1:20" x14ac:dyDescent="0.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0">
        <v>134.1</v>
      </c>
      <c r="P249" s="27">
        <v>108.14516129032258</v>
      </c>
      <c r="Q249" t="s">
        <v>8325</v>
      </c>
      <c r="R249" t="s">
        <v>8313</v>
      </c>
      <c r="S249" s="15">
        <v>80934.304166666669</v>
      </c>
      <c r="T249" s="15">
        <v>40467.152083333334</v>
      </c>
    </row>
    <row r="250" spans="1:20" x14ac:dyDescent="0.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0">
        <v>101.33294117647058</v>
      </c>
      <c r="P250" s="27">
        <v>589.95205479452056</v>
      </c>
      <c r="Q250" t="s">
        <v>8325</v>
      </c>
      <c r="R250" t="s">
        <v>8313</v>
      </c>
      <c r="S250" s="15">
        <v>81831.548819444448</v>
      </c>
      <c r="T250" s="15">
        <v>40915.774409722224</v>
      </c>
    </row>
    <row r="251" spans="1:20" x14ac:dyDescent="0.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0">
        <v>112.92</v>
      </c>
      <c r="P251" s="27">
        <v>48.051063829787232</v>
      </c>
      <c r="Q251" t="s">
        <v>8325</v>
      </c>
      <c r="R251" t="s">
        <v>8313</v>
      </c>
      <c r="S251" s="15">
        <v>80825.472222222219</v>
      </c>
      <c r="T251" s="15">
        <v>40412.736111111109</v>
      </c>
    </row>
    <row r="252" spans="1:20" x14ac:dyDescent="0.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0">
        <v>105.58333333333334</v>
      </c>
      <c r="P252" s="27">
        <v>72.482837528604122</v>
      </c>
      <c r="Q252" t="s">
        <v>8325</v>
      </c>
      <c r="R252" t="s">
        <v>8313</v>
      </c>
      <c r="S252" s="15">
        <v>82863.131736111114</v>
      </c>
      <c r="T252" s="15">
        <v>41431.565868055557</v>
      </c>
    </row>
    <row r="253" spans="1:20" x14ac:dyDescent="0.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0">
        <v>125.57142857142858</v>
      </c>
      <c r="P253" s="27">
        <v>57.077922077922075</v>
      </c>
      <c r="Q253" t="s">
        <v>8325</v>
      </c>
      <c r="R253" t="s">
        <v>8313</v>
      </c>
      <c r="S253" s="15">
        <v>82091.583333333328</v>
      </c>
      <c r="T253" s="15">
        <v>41045.791666666664</v>
      </c>
    </row>
    <row r="254" spans="1:20" x14ac:dyDescent="0.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0">
        <v>184.56</v>
      </c>
      <c r="P254" s="27">
        <v>85.444444444444443</v>
      </c>
      <c r="Q254" t="s">
        <v>8325</v>
      </c>
      <c r="R254" t="s">
        <v>8313</v>
      </c>
      <c r="S254" s="15">
        <v>80660.33194444445</v>
      </c>
      <c r="T254" s="15">
        <v>40330.165972222225</v>
      </c>
    </row>
    <row r="255" spans="1:20" x14ac:dyDescent="0.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0">
        <v>100.73333333333335</v>
      </c>
      <c r="P255" s="27">
        <v>215.85714285714286</v>
      </c>
      <c r="Q255" t="s">
        <v>8325</v>
      </c>
      <c r="R255" t="s">
        <v>8313</v>
      </c>
      <c r="S255" s="15">
        <v>81909.301736111112</v>
      </c>
      <c r="T255" s="15">
        <v>40954.650868055556</v>
      </c>
    </row>
    <row r="256" spans="1:20" x14ac:dyDescent="0.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0">
        <v>116.94725</v>
      </c>
      <c r="P256" s="27">
        <v>89.38643312101911</v>
      </c>
      <c r="Q256" t="s">
        <v>8325</v>
      </c>
      <c r="R256" t="s">
        <v>8313</v>
      </c>
      <c r="S256" s="15">
        <v>84588.166666666657</v>
      </c>
      <c r="T256" s="15">
        <v>42294.083333333328</v>
      </c>
    </row>
    <row r="257" spans="1:20" x14ac:dyDescent="0.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0">
        <v>106.73325</v>
      </c>
      <c r="P257" s="27">
        <v>45.418404255319146</v>
      </c>
      <c r="Q257" t="s">
        <v>8325</v>
      </c>
      <c r="R257" t="s">
        <v>8313</v>
      </c>
      <c r="S257" s="15">
        <v>81236.969490740739</v>
      </c>
      <c r="T257" s="15">
        <v>40618.48474537037</v>
      </c>
    </row>
    <row r="258" spans="1:20" x14ac:dyDescent="0.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0">
        <v>139.1</v>
      </c>
      <c r="P258" s="27">
        <v>65.756363636363631</v>
      </c>
      <c r="Q258" t="s">
        <v>8325</v>
      </c>
      <c r="R258" t="s">
        <v>8313</v>
      </c>
      <c r="S258" s="15">
        <v>82699.538587962961</v>
      </c>
      <c r="T258" s="15">
        <v>41349.769293981481</v>
      </c>
    </row>
    <row r="259" spans="1:20" x14ac:dyDescent="0.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0">
        <v>106.72648571428572</v>
      </c>
      <c r="P259" s="27">
        <v>66.70405357142856</v>
      </c>
      <c r="Q259" t="s">
        <v>8325</v>
      </c>
      <c r="R259" t="s">
        <v>8313</v>
      </c>
      <c r="S259" s="15">
        <v>85019.253750000003</v>
      </c>
      <c r="T259" s="15">
        <v>42509.626875000002</v>
      </c>
    </row>
    <row r="260" spans="1:20" x14ac:dyDescent="0.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0">
        <v>191.14</v>
      </c>
      <c r="P260" s="27">
        <v>83.345930232558146</v>
      </c>
      <c r="Q260" t="s">
        <v>8325</v>
      </c>
      <c r="R260" t="s">
        <v>8313</v>
      </c>
      <c r="S260" s="15">
        <v>81424.103379629625</v>
      </c>
      <c r="T260" s="15">
        <v>40712.051689814813</v>
      </c>
    </row>
    <row r="261" spans="1:20" x14ac:dyDescent="0.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0">
        <v>131.93789333333334</v>
      </c>
      <c r="P261" s="27">
        <v>105.04609341825902</v>
      </c>
      <c r="Q261" t="s">
        <v>8325</v>
      </c>
      <c r="R261" t="s">
        <v>8313</v>
      </c>
      <c r="S261" s="15">
        <v>84205.476134259254</v>
      </c>
      <c r="T261" s="15">
        <v>42102.738067129627</v>
      </c>
    </row>
    <row r="262" spans="1:20" x14ac:dyDescent="0.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0">
        <v>106.4</v>
      </c>
      <c r="P262" s="27">
        <v>120.90909090909091</v>
      </c>
      <c r="Q262" t="s">
        <v>8325</v>
      </c>
      <c r="R262" t="s">
        <v>8313</v>
      </c>
      <c r="S262" s="15">
        <v>80752.83194444445</v>
      </c>
      <c r="T262" s="15">
        <v>40376.415972222225</v>
      </c>
    </row>
    <row r="263" spans="1:20" x14ac:dyDescent="0.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0">
        <v>107.4</v>
      </c>
      <c r="P263" s="27">
        <v>97.63636363636364</v>
      </c>
      <c r="Q263" t="s">
        <v>8325</v>
      </c>
      <c r="R263" t="s">
        <v>8313</v>
      </c>
      <c r="S263" s="15">
        <v>82135.243055555562</v>
      </c>
      <c r="T263" s="15">
        <v>41067.621527777781</v>
      </c>
    </row>
    <row r="264" spans="1:20" x14ac:dyDescent="0.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0">
        <v>240</v>
      </c>
      <c r="P264" s="27">
        <v>41.379310344827587</v>
      </c>
      <c r="Q264" t="s">
        <v>8325</v>
      </c>
      <c r="R264" t="s">
        <v>8313</v>
      </c>
      <c r="S264" s="15">
        <v>81200.496018518519</v>
      </c>
      <c r="T264" s="15">
        <v>40600.24800925926</v>
      </c>
    </row>
    <row r="265" spans="1:20" x14ac:dyDescent="0.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0">
        <v>118.08108</v>
      </c>
      <c r="P265" s="27">
        <v>30.654485981308412</v>
      </c>
      <c r="Q265" t="s">
        <v>8325</v>
      </c>
      <c r="R265" t="s">
        <v>8313</v>
      </c>
      <c r="S265" s="15">
        <v>82359.909583333327</v>
      </c>
      <c r="T265" s="15">
        <v>41179.954791666663</v>
      </c>
    </row>
    <row r="266" spans="1:20" x14ac:dyDescent="0.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0">
        <v>118.19999999999999</v>
      </c>
      <c r="P266" s="27">
        <v>64.945054945054949</v>
      </c>
      <c r="Q266" t="s">
        <v>8325</v>
      </c>
      <c r="R266" t="s">
        <v>8313</v>
      </c>
      <c r="S266" s="15">
        <v>82081.240625000006</v>
      </c>
      <c r="T266" s="15">
        <v>41040.620312500003</v>
      </c>
    </row>
    <row r="267" spans="1:20" x14ac:dyDescent="0.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0">
        <v>111.1</v>
      </c>
      <c r="P267" s="27">
        <v>95.775862068965523</v>
      </c>
      <c r="Q267" t="s">
        <v>8325</v>
      </c>
      <c r="R267" t="s">
        <v>8313</v>
      </c>
      <c r="S267" s="15">
        <v>80617.688888888893</v>
      </c>
      <c r="T267" s="15">
        <v>40308.844444444447</v>
      </c>
    </row>
    <row r="268" spans="1:20" x14ac:dyDescent="0.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0">
        <v>145.5</v>
      </c>
      <c r="P268" s="27">
        <v>40.416666666666664</v>
      </c>
      <c r="Q268" t="s">
        <v>8325</v>
      </c>
      <c r="R268" t="s">
        <v>8313</v>
      </c>
      <c r="S268" s="15">
        <v>80582.320833333331</v>
      </c>
      <c r="T268" s="15">
        <v>40291.160416666666</v>
      </c>
    </row>
    <row r="269" spans="1:20" x14ac:dyDescent="0.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0">
        <v>131.62883248730967</v>
      </c>
      <c r="P269" s="27">
        <v>78.578424242424248</v>
      </c>
      <c r="Q269" t="s">
        <v>8325</v>
      </c>
      <c r="R269" t="s">
        <v>8313</v>
      </c>
      <c r="S269" s="15">
        <v>83630.905069444445</v>
      </c>
      <c r="T269" s="15">
        <v>41815.452534722222</v>
      </c>
    </row>
    <row r="270" spans="1:20" x14ac:dyDescent="0.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0">
        <v>111.4</v>
      </c>
      <c r="P270" s="27">
        <v>50.18018018018018</v>
      </c>
      <c r="Q270" t="s">
        <v>8325</v>
      </c>
      <c r="R270" t="s">
        <v>8313</v>
      </c>
      <c r="S270" s="15">
        <v>81708.388379629629</v>
      </c>
      <c r="T270" s="15">
        <v>40854.194189814814</v>
      </c>
    </row>
    <row r="271" spans="1:20" x14ac:dyDescent="0.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0">
        <v>147.23376999999999</v>
      </c>
      <c r="P271" s="27">
        <v>92.251735588972423</v>
      </c>
      <c r="Q271" t="s">
        <v>8325</v>
      </c>
      <c r="R271" t="s">
        <v>8313</v>
      </c>
      <c r="S271" s="15">
        <v>85576.394027777773</v>
      </c>
      <c r="T271" s="15">
        <v>42788.197013888886</v>
      </c>
    </row>
    <row r="272" spans="1:20" x14ac:dyDescent="0.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0">
        <v>152.60869565217391</v>
      </c>
      <c r="P272" s="27">
        <v>57.540983606557376</v>
      </c>
      <c r="Q272" t="s">
        <v>8325</v>
      </c>
      <c r="R272" t="s">
        <v>8313</v>
      </c>
      <c r="S272" s="15">
        <v>81376.333333333328</v>
      </c>
      <c r="T272" s="15">
        <v>40688.166666666664</v>
      </c>
    </row>
    <row r="273" spans="1:20" x14ac:dyDescent="0.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0">
        <v>104.67999999999999</v>
      </c>
      <c r="P273" s="27">
        <v>109.42160278745645</v>
      </c>
      <c r="Q273" t="s">
        <v>8325</v>
      </c>
      <c r="R273" t="s">
        <v>8313</v>
      </c>
      <c r="S273" s="15">
        <v>83282.666666666672</v>
      </c>
      <c r="T273" s="15">
        <v>41641.333333333336</v>
      </c>
    </row>
    <row r="274" spans="1:20" x14ac:dyDescent="0.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0">
        <v>177.43366666666668</v>
      </c>
      <c r="P274" s="27">
        <v>81.892461538461546</v>
      </c>
      <c r="Q274" t="s">
        <v>8325</v>
      </c>
      <c r="R274" t="s">
        <v>8313</v>
      </c>
      <c r="S274" s="15">
        <v>80593.568055555559</v>
      </c>
      <c r="T274" s="15">
        <v>40296.78402777778</v>
      </c>
    </row>
    <row r="275" spans="1:20" x14ac:dyDescent="0.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0">
        <v>107.7758</v>
      </c>
      <c r="P275" s="27">
        <v>45.667711864406776</v>
      </c>
      <c r="Q275" t="s">
        <v>8325</v>
      </c>
      <c r="R275" t="s">
        <v>8313</v>
      </c>
      <c r="S275" s="15">
        <v>81454.996898148151</v>
      </c>
      <c r="T275" s="15">
        <v>40727.498449074075</v>
      </c>
    </row>
    <row r="276" spans="1:20" x14ac:dyDescent="0.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0">
        <v>156</v>
      </c>
      <c r="P276" s="27">
        <v>55.221238938053098</v>
      </c>
      <c r="Q276" t="s">
        <v>8325</v>
      </c>
      <c r="R276" t="s">
        <v>8313</v>
      </c>
      <c r="S276" s="15">
        <v>82008.58194444445</v>
      </c>
      <c r="T276" s="15">
        <v>41004.290972222225</v>
      </c>
    </row>
    <row r="277" spans="1:20" x14ac:dyDescent="0.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0">
        <v>108.395</v>
      </c>
      <c r="P277" s="27">
        <v>65.298192771084331</v>
      </c>
      <c r="Q277" t="s">
        <v>8325</v>
      </c>
      <c r="R277" t="s">
        <v>8313</v>
      </c>
      <c r="S277" s="15">
        <v>82446.147361111114</v>
      </c>
      <c r="T277" s="15">
        <v>41223.073680555557</v>
      </c>
    </row>
    <row r="278" spans="1:20" x14ac:dyDescent="0.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0">
        <v>147.6</v>
      </c>
      <c r="P278" s="27">
        <v>95.225806451612897</v>
      </c>
      <c r="Q278" t="s">
        <v>8325</v>
      </c>
      <c r="R278" t="s">
        <v>8313</v>
      </c>
      <c r="S278" s="15">
        <v>82054.080416666664</v>
      </c>
      <c r="T278" s="15">
        <v>41027.040208333332</v>
      </c>
    </row>
    <row r="279" spans="1:20" x14ac:dyDescent="0.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0">
        <v>110.38153846153847</v>
      </c>
      <c r="P279" s="27">
        <v>75.444794952681391</v>
      </c>
      <c r="Q279" t="s">
        <v>8325</v>
      </c>
      <c r="R279" t="s">
        <v>8313</v>
      </c>
      <c r="S279" s="15">
        <v>84295.782847222232</v>
      </c>
      <c r="T279" s="15">
        <v>42147.891423611116</v>
      </c>
    </row>
    <row r="280" spans="1:20" x14ac:dyDescent="0.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0">
        <v>150.34814814814814</v>
      </c>
      <c r="P280" s="27">
        <v>97.816867469879512</v>
      </c>
      <c r="Q280" t="s">
        <v>8325</v>
      </c>
      <c r="R280" t="s">
        <v>8313</v>
      </c>
      <c r="S280" s="15">
        <v>82388.081921296296</v>
      </c>
      <c r="T280" s="15">
        <v>41194.040960648148</v>
      </c>
    </row>
    <row r="281" spans="1:20" x14ac:dyDescent="0.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0">
        <v>157.31829411764707</v>
      </c>
      <c r="P281" s="27">
        <v>87.685606557377056</v>
      </c>
      <c r="Q281" t="s">
        <v>8325</v>
      </c>
      <c r="R281" t="s">
        <v>8313</v>
      </c>
      <c r="S281" s="15">
        <v>85586.16805555555</v>
      </c>
      <c r="T281" s="15">
        <v>42793.084027777775</v>
      </c>
    </row>
    <row r="282" spans="1:20" x14ac:dyDescent="0.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0">
        <v>156.14400000000001</v>
      </c>
      <c r="P282" s="27">
        <v>54.748948106591868</v>
      </c>
      <c r="Q282" t="s">
        <v>8325</v>
      </c>
      <c r="R282" t="s">
        <v>8313</v>
      </c>
      <c r="S282" s="15">
        <v>83579.181365740733</v>
      </c>
      <c r="T282" s="15">
        <v>41789.590682870366</v>
      </c>
    </row>
    <row r="283" spans="1:20" x14ac:dyDescent="0.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0">
        <v>120.58763636363636</v>
      </c>
      <c r="P283" s="27">
        <v>83.953417721518989</v>
      </c>
      <c r="Q283" t="s">
        <v>8325</v>
      </c>
      <c r="R283" t="s">
        <v>8313</v>
      </c>
      <c r="S283" s="15">
        <v>80071.619444444441</v>
      </c>
      <c r="T283" s="15">
        <v>40035.80972222222</v>
      </c>
    </row>
    <row r="284" spans="1:20" x14ac:dyDescent="0.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0">
        <v>101.18888888888888</v>
      </c>
      <c r="P284" s="27">
        <v>254.38547486033519</v>
      </c>
      <c r="Q284" t="s">
        <v>8325</v>
      </c>
      <c r="R284" t="s">
        <v>8313</v>
      </c>
      <c r="S284" s="15">
        <v>80463.833333333328</v>
      </c>
      <c r="T284" s="15">
        <v>40231.916666666664</v>
      </c>
    </row>
    <row r="285" spans="1:20" x14ac:dyDescent="0.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0">
        <v>114.27249999999999</v>
      </c>
      <c r="P285" s="27">
        <v>101.8269801980198</v>
      </c>
      <c r="Q285" t="s">
        <v>8325</v>
      </c>
      <c r="R285" t="s">
        <v>8313</v>
      </c>
      <c r="S285" s="15">
        <v>81390.415277777778</v>
      </c>
      <c r="T285" s="15">
        <v>40695.207638888889</v>
      </c>
    </row>
    <row r="286" spans="1:20" x14ac:dyDescent="0.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0">
        <v>104.62615</v>
      </c>
      <c r="P286" s="27">
        <v>55.066394736842106</v>
      </c>
      <c r="Q286" t="s">
        <v>8325</v>
      </c>
      <c r="R286" t="s">
        <v>8313</v>
      </c>
      <c r="S286" s="15">
        <v>81859.476388888885</v>
      </c>
      <c r="T286" s="15">
        <v>40929.738194444442</v>
      </c>
    </row>
    <row r="287" spans="1:20" x14ac:dyDescent="0.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0">
        <v>228.82507142857142</v>
      </c>
      <c r="P287" s="27">
        <v>56.901438721136763</v>
      </c>
      <c r="Q287" t="s">
        <v>8325</v>
      </c>
      <c r="R287" t="s">
        <v>8313</v>
      </c>
      <c r="S287" s="15">
        <v>83073.512222222227</v>
      </c>
      <c r="T287" s="15">
        <v>41536.756111111114</v>
      </c>
    </row>
    <row r="288" spans="1:20" x14ac:dyDescent="0.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0">
        <v>109.15333333333332</v>
      </c>
      <c r="P288" s="27">
        <v>121.28148148148148</v>
      </c>
      <c r="Q288" t="s">
        <v>8325</v>
      </c>
      <c r="R288" t="s">
        <v>8313</v>
      </c>
      <c r="S288" s="15">
        <v>82717.549166666664</v>
      </c>
      <c r="T288" s="15">
        <v>41358.774583333332</v>
      </c>
    </row>
    <row r="289" spans="1:20" x14ac:dyDescent="0.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0">
        <v>176.29999999999998</v>
      </c>
      <c r="P289" s="27">
        <v>91.189655172413794</v>
      </c>
      <c r="Q289" t="s">
        <v>8325</v>
      </c>
      <c r="R289" t="s">
        <v>8313</v>
      </c>
      <c r="S289" s="15">
        <v>82430.333333333328</v>
      </c>
      <c r="T289" s="15">
        <v>41215.166666666664</v>
      </c>
    </row>
    <row r="290" spans="1:20" x14ac:dyDescent="0.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0">
        <v>103.21061999999999</v>
      </c>
      <c r="P290" s="27">
        <v>115.44812080536913</v>
      </c>
      <c r="Q290" t="s">
        <v>8325</v>
      </c>
      <c r="R290" t="s">
        <v>8313</v>
      </c>
      <c r="S290" s="15">
        <v>82172.337800925918</v>
      </c>
      <c r="T290" s="15">
        <v>41086.168900462959</v>
      </c>
    </row>
    <row r="291" spans="1:20" x14ac:dyDescent="0.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0">
        <v>104.82000000000001</v>
      </c>
      <c r="P291" s="27">
        <v>67.771551724137936</v>
      </c>
      <c r="Q291" t="s">
        <v>8325</v>
      </c>
      <c r="R291" t="s">
        <v>8313</v>
      </c>
      <c r="S291" s="15">
        <v>83160.912824074068</v>
      </c>
      <c r="T291" s="15">
        <v>41580.456412037034</v>
      </c>
    </row>
    <row r="292" spans="1:20" x14ac:dyDescent="0.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0">
        <v>106.68444444444445</v>
      </c>
      <c r="P292" s="27">
        <v>28.576190476190476</v>
      </c>
      <c r="Q292" t="s">
        <v>8325</v>
      </c>
      <c r="R292" t="s">
        <v>8313</v>
      </c>
      <c r="S292" s="15">
        <v>81152.665277777778</v>
      </c>
      <c r="T292" s="15">
        <v>40576.332638888889</v>
      </c>
    </row>
    <row r="293" spans="1:20" x14ac:dyDescent="0.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0">
        <v>120.02</v>
      </c>
      <c r="P293" s="27">
        <v>46.8828125</v>
      </c>
      <c r="Q293" t="s">
        <v>8325</v>
      </c>
      <c r="R293" t="s">
        <v>8313</v>
      </c>
      <c r="S293" s="15">
        <v>82790.001388888893</v>
      </c>
      <c r="T293" s="15">
        <v>41395.000694444447</v>
      </c>
    </row>
    <row r="294" spans="1:20" x14ac:dyDescent="0.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0">
        <v>101.50693333333334</v>
      </c>
      <c r="P294" s="27">
        <v>154.42231237322514</v>
      </c>
      <c r="Q294" t="s">
        <v>8325</v>
      </c>
      <c r="R294" t="s">
        <v>8313</v>
      </c>
      <c r="S294" s="15">
        <v>81690.33194444445</v>
      </c>
      <c r="T294" s="15">
        <v>40845.165972222225</v>
      </c>
    </row>
    <row r="295" spans="1:20" x14ac:dyDescent="0.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0">
        <v>101.38461538461539</v>
      </c>
      <c r="P295" s="27">
        <v>201.22137404580153</v>
      </c>
      <c r="Q295" t="s">
        <v>8325</v>
      </c>
      <c r="R295" t="s">
        <v>8313</v>
      </c>
      <c r="S295" s="15">
        <v>83499.335972222223</v>
      </c>
      <c r="T295" s="15">
        <v>41749.667986111112</v>
      </c>
    </row>
    <row r="296" spans="1:20" x14ac:dyDescent="0.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0">
        <v>100</v>
      </c>
      <c r="P296" s="27">
        <v>100</v>
      </c>
      <c r="Q296" t="s">
        <v>8325</v>
      </c>
      <c r="R296" t="s">
        <v>8313</v>
      </c>
      <c r="S296" s="15">
        <v>80757.333333333328</v>
      </c>
      <c r="T296" s="15">
        <v>40378.666666666664</v>
      </c>
    </row>
    <row r="297" spans="1:20" x14ac:dyDescent="0.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0">
        <v>133.10911999999999</v>
      </c>
      <c r="P297" s="27">
        <v>100.08204511278196</v>
      </c>
      <c r="Q297" t="s">
        <v>8325</v>
      </c>
      <c r="R297" t="s">
        <v>8313</v>
      </c>
      <c r="S297" s="15">
        <v>83158</v>
      </c>
      <c r="T297" s="15">
        <v>41579</v>
      </c>
    </row>
    <row r="298" spans="1:20" x14ac:dyDescent="0.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0">
        <v>118.72620000000001</v>
      </c>
      <c r="P298" s="27">
        <v>230.08953488372092</v>
      </c>
      <c r="Q298" t="s">
        <v>8325</v>
      </c>
      <c r="R298" t="s">
        <v>8313</v>
      </c>
      <c r="S298" s="15">
        <v>82318.950995370367</v>
      </c>
      <c r="T298" s="15">
        <v>41159.475497685184</v>
      </c>
    </row>
    <row r="299" spans="1:20" x14ac:dyDescent="0.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0">
        <v>100.64</v>
      </c>
      <c r="P299" s="27">
        <v>141.74647887323943</v>
      </c>
      <c r="Q299" t="s">
        <v>8325</v>
      </c>
      <c r="R299" t="s">
        <v>8313</v>
      </c>
      <c r="S299" s="15">
        <v>84250.33194444445</v>
      </c>
      <c r="T299" s="15">
        <v>42125.165972222225</v>
      </c>
    </row>
    <row r="300" spans="1:20" x14ac:dyDescent="0.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0">
        <v>108.93241269841269</v>
      </c>
      <c r="P300" s="27">
        <v>56.344351395730705</v>
      </c>
      <c r="Q300" t="s">
        <v>8325</v>
      </c>
      <c r="R300" t="s">
        <v>8313</v>
      </c>
      <c r="S300" s="15">
        <v>83537.75</v>
      </c>
      <c r="T300" s="15">
        <v>41768.875</v>
      </c>
    </row>
    <row r="301" spans="1:20" x14ac:dyDescent="0.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0">
        <v>178.95250000000001</v>
      </c>
      <c r="P301" s="27">
        <v>73.341188524590166</v>
      </c>
      <c r="Q301" t="s">
        <v>8325</v>
      </c>
      <c r="R301" t="s">
        <v>8313</v>
      </c>
      <c r="S301" s="15">
        <v>80998.533796296295</v>
      </c>
      <c r="T301" s="15">
        <v>40499.266898148147</v>
      </c>
    </row>
    <row r="302" spans="1:20" x14ac:dyDescent="0.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0">
        <v>101.72264</v>
      </c>
      <c r="P302" s="27">
        <v>85.337785234899329</v>
      </c>
      <c r="Q302" t="s">
        <v>8325</v>
      </c>
      <c r="R302" t="s">
        <v>8313</v>
      </c>
      <c r="S302" s="15">
        <v>81315.919861111106</v>
      </c>
      <c r="T302" s="15">
        <v>40657.959930555553</v>
      </c>
    </row>
    <row r="303" spans="1:20" x14ac:dyDescent="0.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0">
        <v>118.73499999999999</v>
      </c>
      <c r="P303" s="27">
        <v>61.496215139442228</v>
      </c>
      <c r="Q303" t="s">
        <v>8325</v>
      </c>
      <c r="R303" t="s">
        <v>8313</v>
      </c>
      <c r="S303" s="15">
        <v>82705.392013888893</v>
      </c>
      <c r="T303" s="15">
        <v>41352.696006944447</v>
      </c>
    </row>
    <row r="304" spans="1:20" x14ac:dyDescent="0.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0">
        <v>100.46</v>
      </c>
      <c r="P304" s="27">
        <v>93.018518518518519</v>
      </c>
      <c r="Q304" t="s">
        <v>8325</v>
      </c>
      <c r="R304" t="s">
        <v>8313</v>
      </c>
      <c r="S304" s="15">
        <v>81927.713842592595</v>
      </c>
      <c r="T304" s="15">
        <v>40963.856921296298</v>
      </c>
    </row>
    <row r="305" spans="1:20" x14ac:dyDescent="0.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0">
        <v>137.46666666666667</v>
      </c>
      <c r="P305" s="27">
        <v>50.292682926829265</v>
      </c>
      <c r="Q305" t="s">
        <v>8325</v>
      </c>
      <c r="R305" t="s">
        <v>8313</v>
      </c>
      <c r="S305" s="15">
        <v>82124.142268518524</v>
      </c>
      <c r="T305" s="15">
        <v>41062.071134259262</v>
      </c>
    </row>
    <row r="306" spans="1:20" x14ac:dyDescent="0.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0">
        <v>231.64705882352939</v>
      </c>
      <c r="P306" s="27">
        <v>106.43243243243244</v>
      </c>
      <c r="Q306" t="s">
        <v>8325</v>
      </c>
      <c r="R306" t="s">
        <v>8313</v>
      </c>
      <c r="S306" s="15">
        <v>82306.166666666672</v>
      </c>
      <c r="T306" s="15">
        <v>41153.083333333336</v>
      </c>
    </row>
    <row r="307" spans="1:20" x14ac:dyDescent="0.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0">
        <v>130.33333333333331</v>
      </c>
      <c r="P307" s="27">
        <v>51.719576719576722</v>
      </c>
      <c r="Q307" t="s">
        <v>8325</v>
      </c>
      <c r="R307" t="s">
        <v>8313</v>
      </c>
      <c r="S307" s="15">
        <v>81957.260393518518</v>
      </c>
      <c r="T307" s="15">
        <v>40978.630196759259</v>
      </c>
    </row>
    <row r="308" spans="1:20" x14ac:dyDescent="0.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0">
        <v>292.89999999999998</v>
      </c>
      <c r="P308" s="27">
        <v>36.612499999999997</v>
      </c>
      <c r="Q308" t="s">
        <v>8325</v>
      </c>
      <c r="R308" t="s">
        <v>8313</v>
      </c>
      <c r="S308" s="15">
        <v>82707.591041666674</v>
      </c>
      <c r="T308" s="15">
        <v>41353.795520833337</v>
      </c>
    </row>
    <row r="309" spans="1:20" x14ac:dyDescent="0.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0">
        <v>111.31818181818183</v>
      </c>
      <c r="P309" s="27">
        <v>42.517361111111114</v>
      </c>
      <c r="Q309" t="s">
        <v>8325</v>
      </c>
      <c r="R309" t="s">
        <v>8313</v>
      </c>
      <c r="S309" s="15">
        <v>82625.88891203703</v>
      </c>
      <c r="T309" s="15">
        <v>41312.944456018515</v>
      </c>
    </row>
    <row r="310" spans="1:20" x14ac:dyDescent="0.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0">
        <v>105.56666666666668</v>
      </c>
      <c r="P310" s="27">
        <v>62.712871287128714</v>
      </c>
      <c r="Q310" t="s">
        <v>8325</v>
      </c>
      <c r="R310" t="s">
        <v>8313</v>
      </c>
      <c r="S310" s="15">
        <v>81225.389120370368</v>
      </c>
      <c r="T310" s="15">
        <v>40612.694560185184</v>
      </c>
    </row>
    <row r="311" spans="1:20" x14ac:dyDescent="0.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0">
        <v>118.94444444444446</v>
      </c>
      <c r="P311" s="27">
        <v>89.957983193277315</v>
      </c>
      <c r="Q311" t="s">
        <v>8325</v>
      </c>
      <c r="R311" t="s">
        <v>8313</v>
      </c>
      <c r="S311" s="15">
        <v>82311.503101851849</v>
      </c>
      <c r="T311" s="15">
        <v>41155.751550925925</v>
      </c>
    </row>
    <row r="312" spans="1:20" x14ac:dyDescent="0.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0">
        <v>104.129</v>
      </c>
      <c r="P312" s="27">
        <v>28.924722222222222</v>
      </c>
      <c r="Q312" t="s">
        <v>8325</v>
      </c>
      <c r="R312" t="s">
        <v>8313</v>
      </c>
      <c r="S312" s="15">
        <v>81672.166666666672</v>
      </c>
      <c r="T312" s="15">
        <v>40836.083333333336</v>
      </c>
    </row>
    <row r="313" spans="1:20" x14ac:dyDescent="0.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0">
        <v>104.10165000000001</v>
      </c>
      <c r="P313" s="27">
        <v>138.8022</v>
      </c>
      <c r="Q313" t="s">
        <v>8325</v>
      </c>
      <c r="R313" t="s">
        <v>8313</v>
      </c>
      <c r="S313" s="15">
        <v>81818.665277777778</v>
      </c>
      <c r="T313" s="15">
        <v>40909.332638888889</v>
      </c>
    </row>
    <row r="314" spans="1:20" x14ac:dyDescent="0.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0">
        <v>111.87499999999999</v>
      </c>
      <c r="P314" s="27">
        <v>61.301369863013697</v>
      </c>
      <c r="Q314" t="s">
        <v>8325</v>
      </c>
      <c r="R314" t="s">
        <v>8313</v>
      </c>
      <c r="S314" s="15">
        <v>82757.755370370374</v>
      </c>
      <c r="T314" s="15">
        <v>41378.877685185187</v>
      </c>
    </row>
    <row r="315" spans="1:20" x14ac:dyDescent="0.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0">
        <v>104.73529411764706</v>
      </c>
      <c r="P315" s="27">
        <v>80.202702702702709</v>
      </c>
      <c r="Q315" t="s">
        <v>8325</v>
      </c>
      <c r="R315" t="s">
        <v>8313</v>
      </c>
      <c r="S315" s="15">
        <v>80803.33194444445</v>
      </c>
      <c r="T315" s="15">
        <v>40401.665972222225</v>
      </c>
    </row>
    <row r="316" spans="1:20" x14ac:dyDescent="0.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0">
        <v>385.15000000000003</v>
      </c>
      <c r="P316" s="27">
        <v>32.095833333333331</v>
      </c>
      <c r="Q316" t="s">
        <v>8325</v>
      </c>
      <c r="R316" t="s">
        <v>8313</v>
      </c>
      <c r="S316" s="15">
        <v>82669.666388888887</v>
      </c>
      <c r="T316" s="15">
        <v>41334.833194444444</v>
      </c>
    </row>
    <row r="317" spans="1:20" x14ac:dyDescent="0.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0">
        <v>101.248</v>
      </c>
      <c r="P317" s="27">
        <v>200.88888888888889</v>
      </c>
      <c r="Q317" t="s">
        <v>8325</v>
      </c>
      <c r="R317" t="s">
        <v>8313</v>
      </c>
      <c r="S317" s="15">
        <v>82287.544768518521</v>
      </c>
      <c r="T317" s="15">
        <v>41143.77238425926</v>
      </c>
    </row>
    <row r="318" spans="1:20" x14ac:dyDescent="0.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0">
        <v>113.77333333333333</v>
      </c>
      <c r="P318" s="27">
        <v>108.01265822784811</v>
      </c>
      <c r="Q318" t="s">
        <v>8325</v>
      </c>
      <c r="R318" t="s">
        <v>8313</v>
      </c>
      <c r="S318" s="15">
        <v>83968.415277777778</v>
      </c>
      <c r="T318" s="15">
        <v>41984.207638888889</v>
      </c>
    </row>
    <row r="319" spans="1:20" x14ac:dyDescent="0.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0">
        <v>100.80333333333333</v>
      </c>
      <c r="P319" s="27">
        <v>95.699367088607602</v>
      </c>
      <c r="Q319" t="s">
        <v>8325</v>
      </c>
      <c r="R319" t="s">
        <v>8313</v>
      </c>
      <c r="S319" s="15">
        <v>83239.353773148148</v>
      </c>
      <c r="T319" s="15">
        <v>41619.676886574074</v>
      </c>
    </row>
    <row r="320" spans="1:20" x14ac:dyDescent="0.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0">
        <v>283.32</v>
      </c>
      <c r="P320" s="27">
        <v>49.880281690140848</v>
      </c>
      <c r="Q320" t="s">
        <v>8325</v>
      </c>
      <c r="R320" t="s">
        <v>8313</v>
      </c>
      <c r="S320" s="15">
        <v>82719.994236111117</v>
      </c>
      <c r="T320" s="15">
        <v>41359.997118055559</v>
      </c>
    </row>
    <row r="321" spans="1:20" x14ac:dyDescent="0.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0">
        <v>112.68</v>
      </c>
      <c r="P321" s="27">
        <v>110.47058823529412</v>
      </c>
      <c r="Q321" t="s">
        <v>8325</v>
      </c>
      <c r="R321" t="s">
        <v>8313</v>
      </c>
      <c r="S321" s="15">
        <v>80422.665277777778</v>
      </c>
      <c r="T321" s="15">
        <v>40211.332638888889</v>
      </c>
    </row>
    <row r="322" spans="1:20" x14ac:dyDescent="0.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0">
        <v>106.58000000000001</v>
      </c>
      <c r="P322" s="27">
        <v>134.91139240506328</v>
      </c>
      <c r="Q322" t="s">
        <v>8325</v>
      </c>
      <c r="R322" t="s">
        <v>8313</v>
      </c>
      <c r="S322" s="15">
        <v>84721.916666666657</v>
      </c>
      <c r="T322" s="15">
        <v>42360.958333333328</v>
      </c>
    </row>
    <row r="323" spans="1:20" x14ac:dyDescent="0.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0">
        <v>102.66285714285715</v>
      </c>
      <c r="P323" s="27">
        <v>106.62314540059347</v>
      </c>
      <c r="Q323" t="s">
        <v>8325</v>
      </c>
      <c r="R323" t="s">
        <v>8313</v>
      </c>
      <c r="S323" s="15">
        <v>85364.976527777791</v>
      </c>
      <c r="T323" s="15">
        <v>42682.488263888896</v>
      </c>
    </row>
    <row r="324" spans="1:20" x14ac:dyDescent="0.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0">
        <v>107.91200000000001</v>
      </c>
      <c r="P324" s="27">
        <v>145.04301075268816</v>
      </c>
      <c r="Q324" t="s">
        <v>8325</v>
      </c>
      <c r="R324" t="s">
        <v>8313</v>
      </c>
      <c r="S324" s="15">
        <v>85007.14</v>
      </c>
      <c r="T324" s="15">
        <v>42503.57</v>
      </c>
    </row>
    <row r="325" spans="1:20" x14ac:dyDescent="0.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0">
        <v>123.07407407407408</v>
      </c>
      <c r="P325" s="27">
        <v>114.58620689655173</v>
      </c>
      <c r="Q325" t="s">
        <v>8325</v>
      </c>
      <c r="R325" t="s">
        <v>8313</v>
      </c>
      <c r="S325" s="15">
        <v>85450.665277777778</v>
      </c>
      <c r="T325" s="15">
        <v>42725.332638888889</v>
      </c>
    </row>
    <row r="326" spans="1:20" x14ac:dyDescent="0.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0">
        <v>101.6</v>
      </c>
      <c r="P326" s="27">
        <v>105.3170731707317</v>
      </c>
      <c r="Q326" t="s">
        <v>8325</v>
      </c>
      <c r="R326" t="s">
        <v>8313</v>
      </c>
      <c r="S326" s="15">
        <v>84435.252500000002</v>
      </c>
      <c r="T326" s="15">
        <v>42217.626250000001</v>
      </c>
    </row>
    <row r="327" spans="1:20" x14ac:dyDescent="0.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0">
        <v>104.396</v>
      </c>
      <c r="P327" s="27">
        <v>70.921195652173907</v>
      </c>
      <c r="Q327" t="s">
        <v>8325</v>
      </c>
      <c r="R327" t="s">
        <v>8313</v>
      </c>
      <c r="S327" s="15">
        <v>85448.375763888878</v>
      </c>
      <c r="T327" s="15">
        <v>42724.187881944439</v>
      </c>
    </row>
    <row r="328" spans="1:20" x14ac:dyDescent="0.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0">
        <v>112.92973333333333</v>
      </c>
      <c r="P328" s="27">
        <v>147.17167680278018</v>
      </c>
      <c r="Q328" t="s">
        <v>8325</v>
      </c>
      <c r="R328" t="s">
        <v>8313</v>
      </c>
      <c r="S328" s="15">
        <v>85617.912500000006</v>
      </c>
      <c r="T328" s="15">
        <v>42808.956250000003</v>
      </c>
    </row>
    <row r="329" spans="1:20" x14ac:dyDescent="0.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0">
        <v>136.4</v>
      </c>
      <c r="P329" s="27">
        <v>160.47058823529412</v>
      </c>
      <c r="Q329" t="s">
        <v>8325</v>
      </c>
      <c r="R329" t="s">
        <v>8313</v>
      </c>
      <c r="S329" s="15">
        <v>84170.666666666657</v>
      </c>
      <c r="T329" s="15">
        <v>42085.333333333328</v>
      </c>
    </row>
    <row r="330" spans="1:20" x14ac:dyDescent="0.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0">
        <v>103.61439999999999</v>
      </c>
      <c r="P330" s="27">
        <v>156.04578313253012</v>
      </c>
      <c r="Q330" t="s">
        <v>8325</v>
      </c>
      <c r="R330" t="s">
        <v>8313</v>
      </c>
      <c r="S330" s="15">
        <v>84618.333333333343</v>
      </c>
      <c r="T330" s="15">
        <v>42309.166666666672</v>
      </c>
    </row>
    <row r="331" spans="1:20" x14ac:dyDescent="0.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0">
        <v>105.5</v>
      </c>
      <c r="P331" s="27">
        <v>63.17365269461078</v>
      </c>
      <c r="Q331" t="s">
        <v>8325</v>
      </c>
      <c r="R331" t="s">
        <v>8313</v>
      </c>
      <c r="S331" s="15">
        <v>84630.333333333343</v>
      </c>
      <c r="T331" s="15">
        <v>42315.166666666672</v>
      </c>
    </row>
    <row r="332" spans="1:20" x14ac:dyDescent="0.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0">
        <v>101.82857142857142</v>
      </c>
      <c r="P332" s="27">
        <v>104.82352941176471</v>
      </c>
      <c r="Q332" t="s">
        <v>8325</v>
      </c>
      <c r="R332" t="s">
        <v>8313</v>
      </c>
      <c r="S332" s="15">
        <v>82822.33194444445</v>
      </c>
      <c r="T332" s="15">
        <v>41411.165972222225</v>
      </c>
    </row>
    <row r="333" spans="1:20" x14ac:dyDescent="0.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0">
        <v>106.60499999999999</v>
      </c>
      <c r="P333" s="27">
        <v>97.356164383561648</v>
      </c>
      <c r="Q333" t="s">
        <v>8325</v>
      </c>
      <c r="R333" t="s">
        <v>8313</v>
      </c>
      <c r="S333" s="15">
        <v>85077.162824074068</v>
      </c>
      <c r="T333" s="15">
        <v>42538.581412037034</v>
      </c>
    </row>
    <row r="334" spans="1:20" x14ac:dyDescent="0.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0">
        <v>113.015</v>
      </c>
      <c r="P334" s="27">
        <v>203.63063063063063</v>
      </c>
      <c r="Q334" t="s">
        <v>8325</v>
      </c>
      <c r="R334" t="s">
        <v>8313</v>
      </c>
      <c r="S334" s="15">
        <v>84610.666666666657</v>
      </c>
      <c r="T334" s="15">
        <v>42305.333333333328</v>
      </c>
    </row>
    <row r="335" spans="1:20" x14ac:dyDescent="0.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0">
        <v>125.22750000000001</v>
      </c>
      <c r="P335" s="27">
        <v>188.31203007518798</v>
      </c>
      <c r="Q335" t="s">
        <v>8325</v>
      </c>
      <c r="R335" t="s">
        <v>8313</v>
      </c>
      <c r="S335" s="15">
        <v>84935.189606481479</v>
      </c>
      <c r="T335" s="15">
        <v>42467.59480324074</v>
      </c>
    </row>
    <row r="336" spans="1:20" x14ac:dyDescent="0.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0">
        <v>101.19</v>
      </c>
      <c r="P336" s="27">
        <v>146.65217391304347</v>
      </c>
      <c r="Q336" t="s">
        <v>8325</v>
      </c>
      <c r="R336" t="s">
        <v>8313</v>
      </c>
      <c r="S336" s="15">
        <v>84279.583333333343</v>
      </c>
      <c r="T336" s="15">
        <v>42139.791666666672</v>
      </c>
    </row>
    <row r="337" spans="1:20" x14ac:dyDescent="0.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0">
        <v>102.76470588235294</v>
      </c>
      <c r="P337" s="27">
        <v>109.1875</v>
      </c>
      <c r="Q337" t="s">
        <v>8325</v>
      </c>
      <c r="R337" t="s">
        <v>8313</v>
      </c>
      <c r="S337" s="15">
        <v>84265.833333333343</v>
      </c>
      <c r="T337" s="15">
        <v>42132.916666666672</v>
      </c>
    </row>
    <row r="338" spans="1:20" x14ac:dyDescent="0.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0">
        <v>116.83911999999998</v>
      </c>
      <c r="P338" s="27">
        <v>59.249046653144013</v>
      </c>
      <c r="Q338" t="s">
        <v>8325</v>
      </c>
      <c r="R338" t="s">
        <v>8313</v>
      </c>
      <c r="S338" s="15">
        <v>84643.275879629626</v>
      </c>
      <c r="T338" s="15">
        <v>42321.637939814813</v>
      </c>
    </row>
    <row r="339" spans="1:20" x14ac:dyDescent="0.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0">
        <v>101.16833333333335</v>
      </c>
      <c r="P339" s="27">
        <v>97.904838709677421</v>
      </c>
      <c r="Q339" t="s">
        <v>8325</v>
      </c>
      <c r="R339" t="s">
        <v>8313</v>
      </c>
      <c r="S339" s="15">
        <v>84154.173796296294</v>
      </c>
      <c r="T339" s="15">
        <v>42077.086898148147</v>
      </c>
    </row>
    <row r="340" spans="1:20" x14ac:dyDescent="0.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0">
        <v>110.13360000000002</v>
      </c>
      <c r="P340" s="27">
        <v>70.000169491525426</v>
      </c>
      <c r="Q340" t="s">
        <v>8325</v>
      </c>
      <c r="R340" t="s">
        <v>8313</v>
      </c>
      <c r="S340" s="15">
        <v>85232.083333333343</v>
      </c>
      <c r="T340" s="15">
        <v>42616.041666666672</v>
      </c>
    </row>
    <row r="341" spans="1:20" x14ac:dyDescent="0.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0">
        <v>108.08333333333333</v>
      </c>
      <c r="P341" s="27">
        <v>72.865168539325836</v>
      </c>
      <c r="Q341" t="s">
        <v>8325</v>
      </c>
      <c r="R341" t="s">
        <v>8313</v>
      </c>
      <c r="S341" s="15">
        <v>84247.520092592589</v>
      </c>
      <c r="T341" s="15">
        <v>42123.760046296295</v>
      </c>
    </row>
    <row r="342" spans="1:20" x14ac:dyDescent="0.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0">
        <v>125.02285714285715</v>
      </c>
      <c r="P342" s="27">
        <v>146.34782608695653</v>
      </c>
      <c r="Q342" t="s">
        <v>8325</v>
      </c>
      <c r="R342" t="s">
        <v>8313</v>
      </c>
      <c r="S342" s="15">
        <v>85605.75</v>
      </c>
      <c r="T342" s="15">
        <v>42802.875</v>
      </c>
    </row>
    <row r="343" spans="1:20" x14ac:dyDescent="0.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0">
        <v>106.71428571428572</v>
      </c>
      <c r="P343" s="27">
        <v>67.909090909090907</v>
      </c>
      <c r="Q343" t="s">
        <v>8325</v>
      </c>
      <c r="R343" t="s">
        <v>8313</v>
      </c>
      <c r="S343" s="15">
        <v>83826.33194444445</v>
      </c>
      <c r="T343" s="15">
        <v>41913.165972222225</v>
      </c>
    </row>
    <row r="344" spans="1:20" x14ac:dyDescent="0.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0">
        <v>100.36639999999998</v>
      </c>
      <c r="P344" s="27">
        <v>169.85083076923075</v>
      </c>
      <c r="Q344" t="s">
        <v>8325</v>
      </c>
      <c r="R344" t="s">
        <v>8313</v>
      </c>
      <c r="S344" s="15">
        <v>84979.561689814815</v>
      </c>
      <c r="T344" s="15">
        <v>42489.780844907407</v>
      </c>
    </row>
    <row r="345" spans="1:20" x14ac:dyDescent="0.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0">
        <v>102.02863333333335</v>
      </c>
      <c r="P345" s="27">
        <v>58.413339694656486</v>
      </c>
      <c r="Q345" t="s">
        <v>8325</v>
      </c>
      <c r="R345" t="s">
        <v>8313</v>
      </c>
      <c r="S345" s="15">
        <v>83914.25</v>
      </c>
      <c r="T345" s="15">
        <v>41957.125</v>
      </c>
    </row>
    <row r="346" spans="1:20" x14ac:dyDescent="0.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0">
        <v>102.08358208955224</v>
      </c>
      <c r="P346" s="27">
        <v>119.99298245614035</v>
      </c>
      <c r="Q346" t="s">
        <v>8325</v>
      </c>
      <c r="R346" t="s">
        <v>8313</v>
      </c>
      <c r="S346" s="15">
        <v>84312.194444444438</v>
      </c>
      <c r="T346" s="15">
        <v>42156.097222222219</v>
      </c>
    </row>
    <row r="347" spans="1:20" x14ac:dyDescent="0.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0">
        <v>123.27586206896552</v>
      </c>
      <c r="P347" s="27">
        <v>99.860335195530723</v>
      </c>
      <c r="Q347" t="s">
        <v>8325</v>
      </c>
      <c r="R347" t="s">
        <v>8313</v>
      </c>
      <c r="S347" s="15">
        <v>84289.888657407399</v>
      </c>
      <c r="T347" s="15">
        <v>42144.944328703699</v>
      </c>
    </row>
    <row r="348" spans="1:20" x14ac:dyDescent="0.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0">
        <v>170.28880000000001</v>
      </c>
      <c r="P348" s="27">
        <v>90.579148936170213</v>
      </c>
      <c r="Q348" t="s">
        <v>8325</v>
      </c>
      <c r="R348" t="s">
        <v>8313</v>
      </c>
      <c r="S348" s="15">
        <v>84583.000486111123</v>
      </c>
      <c r="T348" s="15">
        <v>42291.500243055561</v>
      </c>
    </row>
    <row r="349" spans="1:20" x14ac:dyDescent="0.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0">
        <v>111.59049999999999</v>
      </c>
      <c r="P349" s="27">
        <v>117.77361477572559</v>
      </c>
      <c r="Q349" t="s">
        <v>8325</v>
      </c>
      <c r="R349" t="s">
        <v>8313</v>
      </c>
      <c r="S349" s="15">
        <v>84645.074282407411</v>
      </c>
      <c r="T349" s="15">
        <v>42322.537141203706</v>
      </c>
    </row>
    <row r="350" spans="1:20" x14ac:dyDescent="0.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0">
        <v>103</v>
      </c>
      <c r="P350" s="27">
        <v>86.554621848739501</v>
      </c>
      <c r="Q350" t="s">
        <v>8325</v>
      </c>
      <c r="R350" t="s">
        <v>8313</v>
      </c>
      <c r="S350" s="15">
        <v>84475.173981481479</v>
      </c>
      <c r="T350" s="15">
        <v>42237.58699074074</v>
      </c>
    </row>
    <row r="351" spans="1:20" x14ac:dyDescent="0.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0">
        <v>106.63570159857905</v>
      </c>
      <c r="P351" s="27">
        <v>71.899281437125751</v>
      </c>
      <c r="Q351" t="s">
        <v>8325</v>
      </c>
      <c r="R351" t="s">
        <v>8313</v>
      </c>
      <c r="S351" s="15">
        <v>85580.997870370367</v>
      </c>
      <c r="T351" s="15">
        <v>42790.498935185184</v>
      </c>
    </row>
    <row r="352" spans="1:20" x14ac:dyDescent="0.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0">
        <v>114.75999999999999</v>
      </c>
      <c r="P352" s="27">
        <v>129.81900452488688</v>
      </c>
      <c r="Q352" t="s">
        <v>8325</v>
      </c>
      <c r="R352" t="s">
        <v>8313</v>
      </c>
      <c r="S352" s="15">
        <v>85248.33194444445</v>
      </c>
      <c r="T352" s="15">
        <v>42624.165972222225</v>
      </c>
    </row>
    <row r="353" spans="1:20" x14ac:dyDescent="0.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0">
        <v>127.34117647058822</v>
      </c>
      <c r="P353" s="27">
        <v>44.912863070539416</v>
      </c>
      <c r="Q353" t="s">
        <v>8325</v>
      </c>
      <c r="R353" t="s">
        <v>8313</v>
      </c>
      <c r="S353" s="15">
        <v>84935.846157407417</v>
      </c>
      <c r="T353" s="15">
        <v>42467.923078703709</v>
      </c>
    </row>
    <row r="354" spans="1:20" x14ac:dyDescent="0.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0">
        <v>116.56</v>
      </c>
      <c r="P354" s="27">
        <v>40.755244755244753</v>
      </c>
      <c r="Q354" t="s">
        <v>8325</v>
      </c>
      <c r="R354" t="s">
        <v>8313</v>
      </c>
      <c r="S354" s="15">
        <v>83840.334907407407</v>
      </c>
      <c r="T354" s="15">
        <v>41920.167453703703</v>
      </c>
    </row>
    <row r="355" spans="1:20" x14ac:dyDescent="0.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0">
        <v>108.61819426615318</v>
      </c>
      <c r="P355" s="27">
        <v>103.52394779771615</v>
      </c>
      <c r="Q355" t="s">
        <v>8325</v>
      </c>
      <c r="R355" t="s">
        <v>8313</v>
      </c>
      <c r="S355" s="15">
        <v>84655.667106481473</v>
      </c>
      <c r="T355" s="15">
        <v>42327.833553240736</v>
      </c>
    </row>
    <row r="356" spans="1:20" x14ac:dyDescent="0.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0">
        <v>103.94285714285714</v>
      </c>
      <c r="P356" s="27">
        <v>125.44827586206897</v>
      </c>
      <c r="Q356" t="s">
        <v>8325</v>
      </c>
      <c r="R356" t="s">
        <v>8313</v>
      </c>
      <c r="S356" s="15">
        <v>84937.572245370364</v>
      </c>
      <c r="T356" s="15">
        <v>42468.786122685182</v>
      </c>
    </row>
    <row r="357" spans="1:20" x14ac:dyDescent="0.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0">
        <v>116.25714285714285</v>
      </c>
      <c r="P357" s="27">
        <v>246.60606060606059</v>
      </c>
      <c r="Q357" t="s">
        <v>8325</v>
      </c>
      <c r="R357" t="s">
        <v>8313</v>
      </c>
      <c r="S357" s="15">
        <v>83948.6711574074</v>
      </c>
      <c r="T357" s="15">
        <v>41974.3355787037</v>
      </c>
    </row>
    <row r="358" spans="1:20" x14ac:dyDescent="0.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0">
        <v>102.69239999999999</v>
      </c>
      <c r="P358" s="27">
        <v>79.401340206185566</v>
      </c>
      <c r="Q358" t="s">
        <v>8325</v>
      </c>
      <c r="R358" t="s">
        <v>8313</v>
      </c>
      <c r="S358" s="15">
        <v>84891.522986111115</v>
      </c>
      <c r="T358" s="15">
        <v>42445.761493055557</v>
      </c>
    </row>
    <row r="359" spans="1:20" x14ac:dyDescent="0.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0">
        <v>174</v>
      </c>
      <c r="P359" s="27">
        <v>86.138613861386133</v>
      </c>
      <c r="Q359" t="s">
        <v>8325</v>
      </c>
      <c r="R359" t="s">
        <v>8313</v>
      </c>
      <c r="S359" s="15">
        <v>84236.444374999992</v>
      </c>
      <c r="T359" s="15">
        <v>42118.222187499996</v>
      </c>
    </row>
    <row r="360" spans="1:20" x14ac:dyDescent="0.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0">
        <v>103.08800000000001</v>
      </c>
      <c r="P360" s="27">
        <v>193.04868913857678</v>
      </c>
      <c r="Q360" t="s">
        <v>8325</v>
      </c>
      <c r="R360" t="s">
        <v>8313</v>
      </c>
      <c r="S360" s="15">
        <v>85073.25</v>
      </c>
      <c r="T360" s="15">
        <v>42536.625</v>
      </c>
    </row>
    <row r="361" spans="1:20" x14ac:dyDescent="0.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0">
        <v>104.85537190082646</v>
      </c>
      <c r="P361" s="27">
        <v>84.023178807947019</v>
      </c>
      <c r="Q361" t="s">
        <v>8325</v>
      </c>
      <c r="R361" t="s">
        <v>8313</v>
      </c>
      <c r="S361" s="15">
        <v>83914.433333333334</v>
      </c>
      <c r="T361" s="15">
        <v>41957.216666666667</v>
      </c>
    </row>
    <row r="362" spans="1:20" x14ac:dyDescent="0.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0">
        <v>101.375</v>
      </c>
      <c r="P362" s="27">
        <v>139.82758620689654</v>
      </c>
      <c r="Q362" t="s">
        <v>8325</v>
      </c>
      <c r="R362" t="s">
        <v>8313</v>
      </c>
      <c r="S362" s="15">
        <v>84416.265277777769</v>
      </c>
      <c r="T362" s="15">
        <v>42208.132638888885</v>
      </c>
    </row>
    <row r="363" spans="1:20" x14ac:dyDescent="0.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0">
        <v>111.07699999999998</v>
      </c>
      <c r="P363" s="27">
        <v>109.82189265536722</v>
      </c>
      <c r="Q363" t="s">
        <v>8325</v>
      </c>
      <c r="R363" t="s">
        <v>8313</v>
      </c>
      <c r="S363" s="15">
        <v>83932.085787037038</v>
      </c>
      <c r="T363" s="15">
        <v>41966.042893518519</v>
      </c>
    </row>
    <row r="364" spans="1:20" x14ac:dyDescent="0.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0">
        <v>124.15933781686496</v>
      </c>
      <c r="P364" s="27">
        <v>139.53488372093022</v>
      </c>
      <c r="Q364" t="s">
        <v>8325</v>
      </c>
      <c r="R364" t="s">
        <v>8313</v>
      </c>
      <c r="S364" s="15">
        <v>83718</v>
      </c>
      <c r="T364" s="15">
        <v>41859</v>
      </c>
    </row>
    <row r="365" spans="1:20" x14ac:dyDescent="0.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0">
        <v>101.33333333333334</v>
      </c>
      <c r="P365" s="27">
        <v>347.84615384615387</v>
      </c>
      <c r="Q365" t="s">
        <v>8325</v>
      </c>
      <c r="R365" t="s">
        <v>8313</v>
      </c>
      <c r="S365" s="15">
        <v>80601.613888888882</v>
      </c>
      <c r="T365" s="15">
        <v>40300.806944444441</v>
      </c>
    </row>
    <row r="366" spans="1:20" x14ac:dyDescent="0.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0">
        <v>110.16142857142856</v>
      </c>
      <c r="P366" s="27">
        <v>68.24159292035398</v>
      </c>
      <c r="Q366" t="s">
        <v>8325</v>
      </c>
      <c r="R366" t="s">
        <v>8313</v>
      </c>
      <c r="S366" s="15">
        <v>83622.33194444445</v>
      </c>
      <c r="T366" s="15">
        <v>41811.165972222225</v>
      </c>
    </row>
    <row r="367" spans="1:20" x14ac:dyDescent="0.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0">
        <v>103.97333333333334</v>
      </c>
      <c r="P367" s="27">
        <v>239.93846153846152</v>
      </c>
      <c r="Q367" t="s">
        <v>8325</v>
      </c>
      <c r="R367" t="s">
        <v>8313</v>
      </c>
      <c r="S367" s="15">
        <v>83397.21293981481</v>
      </c>
      <c r="T367" s="15">
        <v>41698.606469907405</v>
      </c>
    </row>
    <row r="368" spans="1:20" x14ac:dyDescent="0.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0">
        <v>101.31578947368421</v>
      </c>
      <c r="P368" s="27">
        <v>287.31343283582089</v>
      </c>
      <c r="Q368" t="s">
        <v>8325</v>
      </c>
      <c r="R368" t="s">
        <v>8313</v>
      </c>
      <c r="S368" s="15">
        <v>82099.586064814808</v>
      </c>
      <c r="T368" s="15">
        <v>41049.793032407404</v>
      </c>
    </row>
    <row r="369" spans="1:20" x14ac:dyDescent="0.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0">
        <v>103.3501</v>
      </c>
      <c r="P369" s="27">
        <v>86.84882352941176</v>
      </c>
      <c r="Q369" t="s">
        <v>8325</v>
      </c>
      <c r="R369" t="s">
        <v>8313</v>
      </c>
      <c r="S369" s="15">
        <v>82790.415277777778</v>
      </c>
      <c r="T369" s="15">
        <v>41395.207638888889</v>
      </c>
    </row>
    <row r="370" spans="1:20" x14ac:dyDescent="0.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0">
        <v>104.11200000000001</v>
      </c>
      <c r="P370" s="27">
        <v>81.84905660377359</v>
      </c>
      <c r="Q370" t="s">
        <v>8325</v>
      </c>
      <c r="R370" t="s">
        <v>8313</v>
      </c>
      <c r="S370" s="15">
        <v>84157.127824074065</v>
      </c>
      <c r="T370" s="15">
        <v>42078.563912037032</v>
      </c>
    </row>
    <row r="371" spans="1:20" x14ac:dyDescent="0.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0">
        <v>110.15569230769231</v>
      </c>
      <c r="P371" s="27">
        <v>42.874970059880241</v>
      </c>
      <c r="Q371" t="s">
        <v>8325</v>
      </c>
      <c r="R371" t="s">
        <v>8313</v>
      </c>
      <c r="S371" s="15">
        <v>81847.103449074071</v>
      </c>
      <c r="T371" s="15">
        <v>40923.551724537036</v>
      </c>
    </row>
    <row r="372" spans="1:20" x14ac:dyDescent="0.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0">
        <v>122.02</v>
      </c>
      <c r="P372" s="27">
        <v>709.41860465116281</v>
      </c>
      <c r="Q372" t="s">
        <v>8325</v>
      </c>
      <c r="R372" t="s">
        <v>8313</v>
      </c>
      <c r="S372" s="15">
        <v>85483.590277777781</v>
      </c>
      <c r="T372" s="15">
        <v>42741.795138888891</v>
      </c>
    </row>
    <row r="373" spans="1:20" x14ac:dyDescent="0.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0">
        <v>114.16866666666667</v>
      </c>
      <c r="P373" s="27">
        <v>161.25517890772127</v>
      </c>
      <c r="Q373" t="s">
        <v>8325</v>
      </c>
      <c r="R373" t="s">
        <v>8313</v>
      </c>
      <c r="S373" s="15">
        <v>82613.535625000004</v>
      </c>
      <c r="T373" s="15">
        <v>41306.767812500002</v>
      </c>
    </row>
    <row r="374" spans="1:20" x14ac:dyDescent="0.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0">
        <v>125.33333333333334</v>
      </c>
      <c r="P374" s="27">
        <v>41.777777777777779</v>
      </c>
      <c r="Q374" t="s">
        <v>8325</v>
      </c>
      <c r="R374" t="s">
        <v>8313</v>
      </c>
      <c r="S374" s="15">
        <v>84931.333333333343</v>
      </c>
      <c r="T374" s="15">
        <v>42465.666666666672</v>
      </c>
    </row>
    <row r="375" spans="1:20" x14ac:dyDescent="0.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0">
        <v>106.66666666666667</v>
      </c>
      <c r="P375" s="27">
        <v>89.887640449438209</v>
      </c>
      <c r="Q375" t="s">
        <v>8325</v>
      </c>
      <c r="R375" t="s">
        <v>8313</v>
      </c>
      <c r="S375" s="15">
        <v>82217.82402777778</v>
      </c>
      <c r="T375" s="15">
        <v>41108.91201388889</v>
      </c>
    </row>
    <row r="376" spans="1:20" x14ac:dyDescent="0.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0">
        <v>130.65</v>
      </c>
      <c r="P376" s="27">
        <v>45.051724137931032</v>
      </c>
      <c r="Q376" t="s">
        <v>8325</v>
      </c>
      <c r="R376" t="s">
        <v>8313</v>
      </c>
      <c r="S376" s="15">
        <v>81605.778495370367</v>
      </c>
      <c r="T376" s="15">
        <v>40802.889247685183</v>
      </c>
    </row>
    <row r="377" spans="1:20" x14ac:dyDescent="0.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0">
        <v>120</v>
      </c>
      <c r="P377" s="27">
        <v>42.857142857142854</v>
      </c>
      <c r="Q377" t="s">
        <v>8325</v>
      </c>
      <c r="R377" t="s">
        <v>8313</v>
      </c>
      <c r="S377" s="15">
        <v>83399.441666666666</v>
      </c>
      <c r="T377" s="15">
        <v>41699.720833333333</v>
      </c>
    </row>
    <row r="378" spans="1:20" x14ac:dyDescent="0.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0">
        <v>105.9591836734694</v>
      </c>
      <c r="P378" s="27">
        <v>54.083333333333336</v>
      </c>
      <c r="Q378" t="s">
        <v>8325</v>
      </c>
      <c r="R378" t="s">
        <v>8313</v>
      </c>
      <c r="S378" s="15">
        <v>85214.905462962954</v>
      </c>
      <c r="T378" s="15">
        <v>42607.452731481477</v>
      </c>
    </row>
    <row r="379" spans="1:20" x14ac:dyDescent="0.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0">
        <v>114.39999999999999</v>
      </c>
      <c r="P379" s="27">
        <v>103.21804511278195</v>
      </c>
      <c r="Q379" t="s">
        <v>8325</v>
      </c>
      <c r="R379" t="s">
        <v>8313</v>
      </c>
      <c r="S379" s="15">
        <v>84644.584722222222</v>
      </c>
      <c r="T379" s="15">
        <v>42322.292361111111</v>
      </c>
    </row>
    <row r="380" spans="1:20" x14ac:dyDescent="0.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0">
        <v>111.76666666666665</v>
      </c>
      <c r="P380" s="27">
        <v>40.397590361445786</v>
      </c>
      <c r="Q380" t="s">
        <v>8325</v>
      </c>
      <c r="R380" t="s">
        <v>8313</v>
      </c>
      <c r="S380" s="15">
        <v>84789.988888888882</v>
      </c>
      <c r="T380" s="15">
        <v>42394.994444444441</v>
      </c>
    </row>
    <row r="381" spans="1:20" x14ac:dyDescent="0.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0">
        <v>116.08000000000001</v>
      </c>
      <c r="P381" s="27">
        <v>116.85906040268456</v>
      </c>
      <c r="Q381" t="s">
        <v>8325</v>
      </c>
      <c r="R381" t="s">
        <v>8313</v>
      </c>
      <c r="S381" s="15">
        <v>82065.376666666663</v>
      </c>
      <c r="T381" s="15">
        <v>41032.688333333332</v>
      </c>
    </row>
    <row r="382" spans="1:20" x14ac:dyDescent="0.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0">
        <v>141.5</v>
      </c>
      <c r="P382" s="27">
        <v>115.51020408163265</v>
      </c>
      <c r="Q382" t="s">
        <v>8325</v>
      </c>
      <c r="R382" t="s">
        <v>8313</v>
      </c>
      <c r="S382" s="15">
        <v>84785.439629629633</v>
      </c>
      <c r="T382" s="15">
        <v>42392.719814814816</v>
      </c>
    </row>
    <row r="383" spans="1:20" x14ac:dyDescent="0.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0">
        <v>104.72999999999999</v>
      </c>
      <c r="P383" s="27">
        <v>104.31274900398407</v>
      </c>
      <c r="Q383" t="s">
        <v>8325</v>
      </c>
      <c r="R383" t="s">
        <v>8313</v>
      </c>
      <c r="S383" s="15">
        <v>82240.416666666672</v>
      </c>
      <c r="T383" s="15">
        <v>41120.208333333336</v>
      </c>
    </row>
    <row r="384" spans="1:20" x14ac:dyDescent="0.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0">
        <v>255.83333333333331</v>
      </c>
      <c r="P384" s="27">
        <v>69.772727272727266</v>
      </c>
      <c r="Q384" t="s">
        <v>8325</v>
      </c>
      <c r="R384" t="s">
        <v>8313</v>
      </c>
      <c r="S384" s="15">
        <v>82317.418981481489</v>
      </c>
      <c r="T384" s="15">
        <v>41158.709490740745</v>
      </c>
    </row>
    <row r="385" spans="1:20" x14ac:dyDescent="0.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0">
        <v>206.70670670670671</v>
      </c>
      <c r="P385" s="27">
        <v>43.020833333333336</v>
      </c>
      <c r="Q385" t="s">
        <v>8325</v>
      </c>
      <c r="R385" t="s">
        <v>8313</v>
      </c>
      <c r="S385" s="15">
        <v>83556.235162037032</v>
      </c>
      <c r="T385" s="15">
        <v>41778.117581018516</v>
      </c>
    </row>
    <row r="386" spans="1:20" x14ac:dyDescent="0.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0">
        <v>112.105</v>
      </c>
      <c r="P386" s="27">
        <v>58.540469973890339</v>
      </c>
      <c r="Q386" t="s">
        <v>8325</v>
      </c>
      <c r="R386" t="s">
        <v>8313</v>
      </c>
      <c r="S386" s="15">
        <v>84021.56358796297</v>
      </c>
      <c r="T386" s="15">
        <v>42010.781793981485</v>
      </c>
    </row>
    <row r="387" spans="1:20" x14ac:dyDescent="0.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0">
        <v>105.982</v>
      </c>
      <c r="P387" s="27">
        <v>111.79535864978902</v>
      </c>
      <c r="Q387" t="s">
        <v>8325</v>
      </c>
      <c r="R387" t="s">
        <v>8313</v>
      </c>
      <c r="S387" s="15">
        <v>83929.252337962971</v>
      </c>
      <c r="T387" s="15">
        <v>41964.626168981486</v>
      </c>
    </row>
    <row r="388" spans="1:20" x14ac:dyDescent="0.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0">
        <v>100.16666666666667</v>
      </c>
      <c r="P388" s="27">
        <v>46.230769230769234</v>
      </c>
      <c r="Q388" t="s">
        <v>8325</v>
      </c>
      <c r="R388" t="s">
        <v>8313</v>
      </c>
      <c r="S388" s="15">
        <v>84453.902569444443</v>
      </c>
      <c r="T388" s="15">
        <v>42226.951284722221</v>
      </c>
    </row>
    <row r="389" spans="1:20" x14ac:dyDescent="0.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0">
        <v>213.98947368421051</v>
      </c>
      <c r="P389" s="27">
        <v>144.69039145907473</v>
      </c>
      <c r="Q389" t="s">
        <v>8325</v>
      </c>
      <c r="R389" t="s">
        <v>8313</v>
      </c>
      <c r="S389" s="15">
        <v>84462.5</v>
      </c>
      <c r="T389" s="15">
        <v>42231.25</v>
      </c>
    </row>
    <row r="390" spans="1:20" x14ac:dyDescent="0.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0">
        <v>126.16000000000001</v>
      </c>
      <c r="P390" s="27">
        <v>88.845070422535215</v>
      </c>
      <c r="Q390" t="s">
        <v>8325</v>
      </c>
      <c r="R390" t="s">
        <v>8313</v>
      </c>
      <c r="S390" s="15">
        <v>85158.152314814826</v>
      </c>
      <c r="T390" s="15">
        <v>42579.076157407413</v>
      </c>
    </row>
    <row r="391" spans="1:20" x14ac:dyDescent="0.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0">
        <v>181.53547058823528</v>
      </c>
      <c r="P391" s="27">
        <v>81.75107284768211</v>
      </c>
      <c r="Q391" t="s">
        <v>8325</v>
      </c>
      <c r="R391" t="s">
        <v>8313</v>
      </c>
      <c r="S391" s="15">
        <v>83411.915277777778</v>
      </c>
      <c r="T391" s="15">
        <v>41705.957638888889</v>
      </c>
    </row>
    <row r="392" spans="1:20" x14ac:dyDescent="0.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0">
        <v>100</v>
      </c>
      <c r="P392" s="27">
        <v>71.428571428571431</v>
      </c>
      <c r="Q392" t="s">
        <v>8325</v>
      </c>
      <c r="R392" t="s">
        <v>8313</v>
      </c>
      <c r="S392" s="15">
        <v>84264.073425925919</v>
      </c>
      <c r="T392" s="15">
        <v>42132.036712962959</v>
      </c>
    </row>
    <row r="393" spans="1:20" x14ac:dyDescent="0.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0">
        <v>100.61</v>
      </c>
      <c r="P393" s="27">
        <v>104.25906735751295</v>
      </c>
      <c r="Q393" t="s">
        <v>8325</v>
      </c>
      <c r="R393" t="s">
        <v>8313</v>
      </c>
      <c r="S393" s="15">
        <v>81790.08194444445</v>
      </c>
      <c r="T393" s="15">
        <v>40895.040972222225</v>
      </c>
    </row>
    <row r="394" spans="1:20" x14ac:dyDescent="0.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0">
        <v>100.9027027027027</v>
      </c>
      <c r="P394" s="27">
        <v>90.616504854368927</v>
      </c>
      <c r="Q394" t="s">
        <v>8325</v>
      </c>
      <c r="R394" t="s">
        <v>8313</v>
      </c>
      <c r="S394" s="15">
        <v>81588.25</v>
      </c>
      <c r="T394" s="15">
        <v>40794.125</v>
      </c>
    </row>
    <row r="395" spans="1:20" x14ac:dyDescent="0.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0">
        <v>110.446</v>
      </c>
      <c r="P395" s="27">
        <v>157.33048433048432</v>
      </c>
      <c r="Q395" t="s">
        <v>8325</v>
      </c>
      <c r="R395" t="s">
        <v>8313</v>
      </c>
      <c r="S395" s="15">
        <v>83115.417870370366</v>
      </c>
      <c r="T395" s="15">
        <v>41557.708935185183</v>
      </c>
    </row>
    <row r="396" spans="1:20" x14ac:dyDescent="0.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0">
        <v>111.8936170212766</v>
      </c>
      <c r="P396" s="27">
        <v>105.18</v>
      </c>
      <c r="Q396" t="s">
        <v>8325</v>
      </c>
      <c r="R396" t="s">
        <v>8313</v>
      </c>
      <c r="S396" s="15">
        <v>84955.552824074082</v>
      </c>
      <c r="T396" s="15">
        <v>42477.776412037041</v>
      </c>
    </row>
    <row r="397" spans="1:20" x14ac:dyDescent="0.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0">
        <v>108.04450000000001</v>
      </c>
      <c r="P397" s="27">
        <v>58.719836956521746</v>
      </c>
      <c r="Q397" t="s">
        <v>8325</v>
      </c>
      <c r="R397" t="s">
        <v>8313</v>
      </c>
      <c r="S397" s="15">
        <v>82053.794444444444</v>
      </c>
      <c r="T397" s="15">
        <v>41026.897222222222</v>
      </c>
    </row>
    <row r="398" spans="1:20" x14ac:dyDescent="0.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0">
        <v>106.66666666666667</v>
      </c>
      <c r="P398" s="27">
        <v>81.632653061224488</v>
      </c>
      <c r="Q398" t="s">
        <v>8325</v>
      </c>
      <c r="R398" t="s">
        <v>8313</v>
      </c>
      <c r="S398" s="15">
        <v>82195.129768518513</v>
      </c>
      <c r="T398" s="15">
        <v>41097.564884259256</v>
      </c>
    </row>
    <row r="399" spans="1:20" x14ac:dyDescent="0.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0">
        <v>103.90027322404372</v>
      </c>
      <c r="P399" s="27">
        <v>56.460043668122275</v>
      </c>
      <c r="Q399" t="s">
        <v>8325</v>
      </c>
      <c r="R399" t="s">
        <v>8313</v>
      </c>
      <c r="S399" s="15">
        <v>80844.311111111107</v>
      </c>
      <c r="T399" s="15">
        <v>40422.155555555553</v>
      </c>
    </row>
    <row r="400" spans="1:20" x14ac:dyDescent="0.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0">
        <v>125.16000000000001</v>
      </c>
      <c r="P400" s="27">
        <v>140.1044776119403</v>
      </c>
      <c r="Q400" t="s">
        <v>8325</v>
      </c>
      <c r="R400" t="s">
        <v>8313</v>
      </c>
      <c r="S400" s="15">
        <v>84247.586249999993</v>
      </c>
      <c r="T400" s="15">
        <v>42123.793124999997</v>
      </c>
    </row>
    <row r="401" spans="1:20" x14ac:dyDescent="0.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0">
        <v>106.80499999999999</v>
      </c>
      <c r="P401" s="27">
        <v>224.85263157894738</v>
      </c>
      <c r="Q401" t="s">
        <v>8325</v>
      </c>
      <c r="R401" t="s">
        <v>8313</v>
      </c>
      <c r="S401" s="15">
        <v>85437</v>
      </c>
      <c r="T401" s="15">
        <v>42718.5</v>
      </c>
    </row>
    <row r="402" spans="1:20" x14ac:dyDescent="0.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0">
        <v>112.30249999999999</v>
      </c>
      <c r="P402" s="27">
        <v>181.13306451612902</v>
      </c>
      <c r="Q402" t="s">
        <v>8325</v>
      </c>
      <c r="R402" t="s">
        <v>8313</v>
      </c>
      <c r="S402" s="15">
        <v>83552.291666666672</v>
      </c>
      <c r="T402" s="15">
        <v>41776.145833333336</v>
      </c>
    </row>
    <row r="403" spans="1:20" x14ac:dyDescent="0.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0">
        <v>103.812</v>
      </c>
      <c r="P403" s="27">
        <v>711.04109589041093</v>
      </c>
      <c r="Q403" t="s">
        <v>8325</v>
      </c>
      <c r="R403" t="s">
        <v>8313</v>
      </c>
      <c r="S403" s="15">
        <v>81525.684490740736</v>
      </c>
      <c r="T403" s="15">
        <v>40762.842245370368</v>
      </c>
    </row>
    <row r="404" spans="1:20" x14ac:dyDescent="0.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0">
        <v>141.65</v>
      </c>
      <c r="P404" s="27">
        <v>65.883720930232556</v>
      </c>
      <c r="Q404" t="s">
        <v>8325</v>
      </c>
      <c r="R404" t="s">
        <v>8313</v>
      </c>
      <c r="S404" s="15">
        <v>84627.16243055556</v>
      </c>
      <c r="T404" s="15">
        <v>42313.58121527778</v>
      </c>
    </row>
    <row r="405" spans="1:20" x14ac:dyDescent="0.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0">
        <v>105.25999999999999</v>
      </c>
      <c r="P405" s="27">
        <v>75.185714285714283</v>
      </c>
      <c r="Q405" t="s">
        <v>8325</v>
      </c>
      <c r="R405" t="s">
        <v>8313</v>
      </c>
      <c r="S405" s="15">
        <v>81530.594444444447</v>
      </c>
      <c r="T405" s="15">
        <v>40765.297222222223</v>
      </c>
    </row>
    <row r="406" spans="1:20" x14ac:dyDescent="0.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0">
        <v>103.09142857142857</v>
      </c>
      <c r="P406" s="27">
        <v>133.14391143911439</v>
      </c>
      <c r="Q406" t="s">
        <v>8325</v>
      </c>
      <c r="R406" t="s">
        <v>8313</v>
      </c>
      <c r="S406" s="15">
        <v>83351.922222222216</v>
      </c>
      <c r="T406" s="15">
        <v>41675.961111111108</v>
      </c>
    </row>
    <row r="407" spans="1:20" x14ac:dyDescent="0.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0">
        <v>107.65957446808511</v>
      </c>
      <c r="P407" s="27">
        <v>55.2</v>
      </c>
      <c r="Q407" t="s">
        <v>8325</v>
      </c>
      <c r="R407" t="s">
        <v>8313</v>
      </c>
      <c r="S407" s="15">
        <v>83408.16988425926</v>
      </c>
      <c r="T407" s="15">
        <v>41704.08494212963</v>
      </c>
    </row>
    <row r="408" spans="1:20" x14ac:dyDescent="0.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0">
        <v>107.70464285714286</v>
      </c>
      <c r="P408" s="27">
        <v>86.163714285714292</v>
      </c>
      <c r="Q408" t="s">
        <v>8325</v>
      </c>
      <c r="R408" t="s">
        <v>8313</v>
      </c>
      <c r="S408" s="15">
        <v>81344.498611111107</v>
      </c>
      <c r="T408" s="15">
        <v>40672.249305555553</v>
      </c>
    </row>
    <row r="409" spans="1:20" x14ac:dyDescent="0.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0">
        <v>101.55000000000001</v>
      </c>
      <c r="P409" s="27">
        <v>92.318181818181813</v>
      </c>
      <c r="Q409" t="s">
        <v>8325</v>
      </c>
      <c r="R409" t="s">
        <v>8313</v>
      </c>
      <c r="S409" s="15">
        <v>81733.825231481489</v>
      </c>
      <c r="T409" s="15">
        <v>40866.912615740745</v>
      </c>
    </row>
    <row r="410" spans="1:20" x14ac:dyDescent="0.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0">
        <v>101.43766666666667</v>
      </c>
      <c r="P410" s="27">
        <v>160.16473684210527</v>
      </c>
      <c r="Q410" t="s">
        <v>8325</v>
      </c>
      <c r="R410" t="s">
        <v>8313</v>
      </c>
      <c r="S410" s="15">
        <v>83167.55532407407</v>
      </c>
      <c r="T410" s="15">
        <v>41583.777662037035</v>
      </c>
    </row>
    <row r="411" spans="1:20" x14ac:dyDescent="0.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0">
        <v>136.80000000000001</v>
      </c>
      <c r="P411" s="27">
        <v>45.6</v>
      </c>
      <c r="Q411" t="s">
        <v>8325</v>
      </c>
      <c r="R411" t="s">
        <v>8313</v>
      </c>
      <c r="S411" s="15">
        <v>85147.725555555546</v>
      </c>
      <c r="T411" s="15">
        <v>42573.862777777773</v>
      </c>
    </row>
    <row r="412" spans="1:20" x14ac:dyDescent="0.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0">
        <v>128.29999999999998</v>
      </c>
      <c r="P412" s="27">
        <v>183.28571428571428</v>
      </c>
      <c r="Q412" t="s">
        <v>8325</v>
      </c>
      <c r="R412" t="s">
        <v>8313</v>
      </c>
      <c r="S412" s="15">
        <v>84347.962893518532</v>
      </c>
      <c r="T412" s="15">
        <v>42173.981446759266</v>
      </c>
    </row>
    <row r="413" spans="1:20" x14ac:dyDescent="0.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0">
        <v>101.05</v>
      </c>
      <c r="P413" s="27">
        <v>125.78838174273859</v>
      </c>
      <c r="Q413" t="s">
        <v>8325</v>
      </c>
      <c r="R413" t="s">
        <v>8313</v>
      </c>
      <c r="S413" s="15">
        <v>83260.416666666672</v>
      </c>
      <c r="T413" s="15">
        <v>41630.208333333336</v>
      </c>
    </row>
    <row r="414" spans="1:20" x14ac:dyDescent="0.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0">
        <v>126.84</v>
      </c>
      <c r="P414" s="27">
        <v>57.654545454545456</v>
      </c>
      <c r="Q414" t="s">
        <v>8325</v>
      </c>
      <c r="R414" t="s">
        <v>8313</v>
      </c>
      <c r="S414" s="15">
        <v>82231.485601851848</v>
      </c>
      <c r="T414" s="15">
        <v>41115.742800925924</v>
      </c>
    </row>
    <row r="415" spans="1:20" x14ac:dyDescent="0.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0">
        <v>105.0859375</v>
      </c>
      <c r="P415" s="27">
        <v>78.660818713450297</v>
      </c>
      <c r="Q415" t="s">
        <v>8325</v>
      </c>
      <c r="R415" t="s">
        <v>8313</v>
      </c>
      <c r="S415" s="15">
        <v>82219.754884259251</v>
      </c>
      <c r="T415" s="15">
        <v>41109.877442129626</v>
      </c>
    </row>
    <row r="416" spans="1:20" x14ac:dyDescent="0.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0">
        <v>102.85405405405406</v>
      </c>
      <c r="P416" s="27">
        <v>91.480769230769226</v>
      </c>
      <c r="Q416" t="s">
        <v>8325</v>
      </c>
      <c r="R416" t="s">
        <v>8313</v>
      </c>
      <c r="S416" s="15">
        <v>83118.126504629632</v>
      </c>
      <c r="T416" s="15">
        <v>41559.063252314816</v>
      </c>
    </row>
    <row r="417" spans="1:20" x14ac:dyDescent="0.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0">
        <v>102.14714285714285</v>
      </c>
      <c r="P417" s="27">
        <v>68.09809523809524</v>
      </c>
      <c r="Q417" t="s">
        <v>8325</v>
      </c>
      <c r="R417" t="s">
        <v>8313</v>
      </c>
      <c r="S417" s="15">
        <v>83859</v>
      </c>
      <c r="T417" s="15">
        <v>41929.5</v>
      </c>
    </row>
    <row r="418" spans="1:20" x14ac:dyDescent="0.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0">
        <v>120.21700000000001</v>
      </c>
      <c r="P418" s="27">
        <v>48.086800000000004</v>
      </c>
      <c r="Q418" t="s">
        <v>8325</v>
      </c>
      <c r="R418" t="s">
        <v>8313</v>
      </c>
      <c r="S418" s="15">
        <v>83356.792384259257</v>
      </c>
      <c r="T418" s="15">
        <v>41678.396192129629</v>
      </c>
    </row>
    <row r="419" spans="1:20" x14ac:dyDescent="0.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0">
        <v>100.24761904761905</v>
      </c>
      <c r="P419" s="27">
        <v>202.42307692307693</v>
      </c>
      <c r="Q419" t="s">
        <v>8325</v>
      </c>
      <c r="R419" t="s">
        <v>8313</v>
      </c>
      <c r="S419" s="15">
        <v>82744.379166666666</v>
      </c>
      <c r="T419" s="15">
        <v>41372.189583333333</v>
      </c>
    </row>
    <row r="420" spans="1:20" x14ac:dyDescent="0.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0">
        <v>100.63392857142857</v>
      </c>
      <c r="P420" s="27">
        <v>216.75</v>
      </c>
      <c r="Q420" t="s">
        <v>8325</v>
      </c>
      <c r="R420" t="s">
        <v>8313</v>
      </c>
      <c r="S420" s="15">
        <v>84416.564745370371</v>
      </c>
      <c r="T420" s="15">
        <v>42208.282372685186</v>
      </c>
    </row>
    <row r="421" spans="1:20" x14ac:dyDescent="0.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0">
        <v>100.4375</v>
      </c>
      <c r="P421" s="27">
        <v>110.06849315068493</v>
      </c>
      <c r="Q421" t="s">
        <v>8325</v>
      </c>
      <c r="R421" t="s">
        <v>8313</v>
      </c>
      <c r="S421" s="15">
        <v>82909.684884259259</v>
      </c>
      <c r="T421" s="15">
        <v>41454.842442129629</v>
      </c>
    </row>
    <row r="422" spans="1:20" x14ac:dyDescent="0.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0">
        <v>0.43939393939393934</v>
      </c>
      <c r="P422" s="27">
        <v>4.833333333333333</v>
      </c>
      <c r="Q422" t="s">
        <v>8324</v>
      </c>
      <c r="R422" t="s">
        <v>8313</v>
      </c>
      <c r="S422" s="15">
        <v>83424.389606481476</v>
      </c>
      <c r="T422" s="15">
        <v>41712.194803240738</v>
      </c>
    </row>
    <row r="423" spans="1:20" x14ac:dyDescent="0.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0">
        <v>2.0066666666666668</v>
      </c>
      <c r="P423" s="27">
        <v>50.166666666666664</v>
      </c>
      <c r="Q423" t="s">
        <v>8324</v>
      </c>
      <c r="R423" t="s">
        <v>8313</v>
      </c>
      <c r="S423" s="15">
        <v>84474.982777777768</v>
      </c>
      <c r="T423" s="15">
        <v>42237.491388888884</v>
      </c>
    </row>
    <row r="424" spans="1:20" x14ac:dyDescent="0.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0">
        <v>1.075</v>
      </c>
      <c r="P424" s="27">
        <v>35.833333333333336</v>
      </c>
      <c r="Q424" t="s">
        <v>8324</v>
      </c>
      <c r="R424" t="s">
        <v>8313</v>
      </c>
      <c r="S424" s="15">
        <v>83786.520763888882</v>
      </c>
      <c r="T424" s="15">
        <v>41893.260381944441</v>
      </c>
    </row>
    <row r="425" spans="1:20" x14ac:dyDescent="0.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0">
        <v>0.76500000000000001</v>
      </c>
      <c r="P425" s="27">
        <v>11.76923076923077</v>
      </c>
      <c r="Q425" t="s">
        <v>8324</v>
      </c>
      <c r="R425" t="s">
        <v>8313</v>
      </c>
      <c r="S425" s="15">
        <v>82861.852546296301</v>
      </c>
      <c r="T425" s="15">
        <v>41430.92627314815</v>
      </c>
    </row>
    <row r="426" spans="1:20" x14ac:dyDescent="0.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0">
        <v>6.7966666666666677</v>
      </c>
      <c r="P426" s="27">
        <v>40.78</v>
      </c>
      <c r="Q426" t="s">
        <v>8324</v>
      </c>
      <c r="R426" t="s">
        <v>8313</v>
      </c>
      <c r="S426" s="15">
        <v>81988.668958333335</v>
      </c>
      <c r="T426" s="15">
        <v>40994.334479166668</v>
      </c>
    </row>
    <row r="427" spans="1:20" x14ac:dyDescent="0.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0">
        <v>1.2E-2</v>
      </c>
      <c r="P427" s="27">
        <v>3</v>
      </c>
      <c r="Q427" t="s">
        <v>8324</v>
      </c>
      <c r="R427" t="s">
        <v>8313</v>
      </c>
      <c r="S427" s="15">
        <v>84671.805648148147</v>
      </c>
      <c r="T427" s="15">
        <v>42335.902824074074</v>
      </c>
    </row>
    <row r="428" spans="1:20" x14ac:dyDescent="0.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0">
        <v>1.3299999999999998</v>
      </c>
      <c r="P428" s="27">
        <v>16.625</v>
      </c>
      <c r="Q428" t="s">
        <v>8324</v>
      </c>
      <c r="R428" t="s">
        <v>8313</v>
      </c>
      <c r="S428" s="15">
        <v>84861.423935185187</v>
      </c>
      <c r="T428" s="15">
        <v>42430.711967592593</v>
      </c>
    </row>
    <row r="429" spans="1:20" x14ac:dyDescent="0.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0">
        <v>0</v>
      </c>
      <c r="P429" s="27" t="e">
        <v>#DIV/0!</v>
      </c>
      <c r="Q429" t="s">
        <v>8324</v>
      </c>
      <c r="R429" t="s">
        <v>8313</v>
      </c>
      <c r="S429" s="15">
        <v>84599.58194444445</v>
      </c>
      <c r="T429" s="15">
        <v>42299.790972222225</v>
      </c>
    </row>
    <row r="430" spans="1:20" x14ac:dyDescent="0.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0">
        <v>5.6333333333333329</v>
      </c>
      <c r="P430" s="27">
        <v>52</v>
      </c>
      <c r="Q430" t="s">
        <v>8324</v>
      </c>
      <c r="R430" t="s">
        <v>8313</v>
      </c>
      <c r="S430" s="15">
        <v>83613.833333333328</v>
      </c>
      <c r="T430" s="15">
        <v>41806.916666666664</v>
      </c>
    </row>
    <row r="431" spans="1:20" x14ac:dyDescent="0.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0">
        <v>0</v>
      </c>
      <c r="P431" s="27" t="e">
        <v>#DIV/0!</v>
      </c>
      <c r="Q431" t="s">
        <v>8324</v>
      </c>
      <c r="R431" t="s">
        <v>8313</v>
      </c>
      <c r="S431" s="15">
        <v>80288.415277777778</v>
      </c>
      <c r="T431" s="15">
        <v>40144.207638888889</v>
      </c>
    </row>
    <row r="432" spans="1:20" x14ac:dyDescent="0.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0">
        <v>2.4</v>
      </c>
      <c r="P432" s="27">
        <v>4.8</v>
      </c>
      <c r="Q432" t="s">
        <v>8324</v>
      </c>
      <c r="R432" t="s">
        <v>8313</v>
      </c>
      <c r="S432" s="15">
        <v>83056.214513888888</v>
      </c>
      <c r="T432" s="15">
        <v>41528.107256944444</v>
      </c>
    </row>
    <row r="433" spans="1:20" x14ac:dyDescent="0.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0">
        <v>13.833333333333334</v>
      </c>
      <c r="P433" s="27">
        <v>51.875</v>
      </c>
      <c r="Q433" t="s">
        <v>8324</v>
      </c>
      <c r="R433" t="s">
        <v>8313</v>
      </c>
      <c r="S433" s="15">
        <v>85113.742662037024</v>
      </c>
      <c r="T433" s="15">
        <v>42556.871331018512</v>
      </c>
    </row>
    <row r="434" spans="1:20" x14ac:dyDescent="0.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0">
        <v>9.5</v>
      </c>
      <c r="P434" s="27">
        <v>71.25</v>
      </c>
      <c r="Q434" t="s">
        <v>8324</v>
      </c>
      <c r="R434" t="s">
        <v>8313</v>
      </c>
      <c r="S434" s="15">
        <v>84597.453263888892</v>
      </c>
      <c r="T434" s="15">
        <v>42298.726631944446</v>
      </c>
    </row>
    <row r="435" spans="1:20" x14ac:dyDescent="0.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0">
        <v>0</v>
      </c>
      <c r="P435" s="27" t="e">
        <v>#DIV/0!</v>
      </c>
      <c r="Q435" t="s">
        <v>8324</v>
      </c>
      <c r="R435" t="s">
        <v>8313</v>
      </c>
      <c r="S435" s="15">
        <v>84577.259768518532</v>
      </c>
      <c r="T435" s="15">
        <v>42288.629884259266</v>
      </c>
    </row>
    <row r="436" spans="1:20" x14ac:dyDescent="0.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0">
        <v>5</v>
      </c>
      <c r="P436" s="27">
        <v>62.5</v>
      </c>
      <c r="Q436" t="s">
        <v>8324</v>
      </c>
      <c r="R436" t="s">
        <v>8313</v>
      </c>
      <c r="S436" s="15">
        <v>83219.75236111111</v>
      </c>
      <c r="T436" s="15">
        <v>41609.876180555555</v>
      </c>
    </row>
    <row r="437" spans="1:20" x14ac:dyDescent="0.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0">
        <v>2.7272727272727275E-3</v>
      </c>
      <c r="P437" s="27">
        <v>1</v>
      </c>
      <c r="Q437" t="s">
        <v>8324</v>
      </c>
      <c r="R437" t="s">
        <v>8313</v>
      </c>
      <c r="S437" s="15">
        <v>83061.49490740741</v>
      </c>
      <c r="T437" s="15">
        <v>41530.747453703705</v>
      </c>
    </row>
    <row r="438" spans="1:20" x14ac:dyDescent="0.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0">
        <v>0</v>
      </c>
      <c r="P438" s="27" t="e">
        <v>#DIV/0!</v>
      </c>
      <c r="Q438" t="s">
        <v>8324</v>
      </c>
      <c r="R438" t="s">
        <v>8313</v>
      </c>
      <c r="S438" s="15">
        <v>82972.72483796296</v>
      </c>
      <c r="T438" s="15">
        <v>41486.36241898148</v>
      </c>
    </row>
    <row r="439" spans="1:20" x14ac:dyDescent="0.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0">
        <v>0</v>
      </c>
      <c r="P439" s="27" t="e">
        <v>#DIV/0!</v>
      </c>
      <c r="Q439" t="s">
        <v>8324</v>
      </c>
      <c r="R439" t="s">
        <v>8313</v>
      </c>
      <c r="S439" s="15">
        <v>85302.63717592592</v>
      </c>
      <c r="T439" s="15">
        <v>42651.31858796296</v>
      </c>
    </row>
    <row r="440" spans="1:20" x14ac:dyDescent="0.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0">
        <v>9.379999999999999</v>
      </c>
      <c r="P440" s="27">
        <v>170.54545454545453</v>
      </c>
      <c r="Q440" t="s">
        <v>8324</v>
      </c>
      <c r="R440" t="s">
        <v>8313</v>
      </c>
      <c r="S440" s="15">
        <v>84652.605509259258</v>
      </c>
      <c r="T440" s="15">
        <v>42326.302754629629</v>
      </c>
    </row>
    <row r="441" spans="1:20" x14ac:dyDescent="0.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0">
        <v>0</v>
      </c>
      <c r="P441" s="27" t="e">
        <v>#DIV/0!</v>
      </c>
      <c r="Q441" t="s">
        <v>8324</v>
      </c>
      <c r="R441" t="s">
        <v>8313</v>
      </c>
      <c r="S441" s="15">
        <v>83859.523564814808</v>
      </c>
      <c r="T441" s="15">
        <v>41929.761782407404</v>
      </c>
    </row>
    <row r="442" spans="1:20" x14ac:dyDescent="0.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0">
        <v>0.1</v>
      </c>
      <c r="P442" s="27">
        <v>5</v>
      </c>
      <c r="Q442" t="s">
        <v>8324</v>
      </c>
      <c r="R442" t="s">
        <v>8313</v>
      </c>
      <c r="S442" s="15">
        <v>84907.887800925935</v>
      </c>
      <c r="T442" s="15">
        <v>42453.943900462968</v>
      </c>
    </row>
    <row r="443" spans="1:20" x14ac:dyDescent="0.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0">
        <v>0</v>
      </c>
      <c r="P443" s="27" t="e">
        <v>#DIV/0!</v>
      </c>
      <c r="Q443" t="s">
        <v>8324</v>
      </c>
      <c r="R443" t="s">
        <v>8313</v>
      </c>
      <c r="S443" s="15">
        <v>83161.587870370364</v>
      </c>
      <c r="T443" s="15">
        <v>41580.793935185182</v>
      </c>
    </row>
    <row r="444" spans="1:20" x14ac:dyDescent="0.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0">
        <v>39.358823529411765</v>
      </c>
      <c r="P444" s="27">
        <v>393.58823529411762</v>
      </c>
      <c r="Q444" t="s">
        <v>8324</v>
      </c>
      <c r="R444" t="s">
        <v>8313</v>
      </c>
      <c r="S444" s="15">
        <v>84109.777384259258</v>
      </c>
      <c r="T444" s="15">
        <v>42054.888692129629</v>
      </c>
    </row>
    <row r="445" spans="1:20" x14ac:dyDescent="0.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0">
        <v>0.1</v>
      </c>
      <c r="P445" s="27">
        <v>5</v>
      </c>
      <c r="Q445" t="s">
        <v>8324</v>
      </c>
      <c r="R445" t="s">
        <v>8313</v>
      </c>
      <c r="S445" s="15">
        <v>83360.030115740738</v>
      </c>
      <c r="T445" s="15">
        <v>41680.015057870369</v>
      </c>
    </row>
    <row r="446" spans="1:20" x14ac:dyDescent="0.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0">
        <v>5</v>
      </c>
      <c r="P446" s="27">
        <v>50</v>
      </c>
      <c r="Q446" t="s">
        <v>8324</v>
      </c>
      <c r="R446" t="s">
        <v>8313</v>
      </c>
      <c r="S446" s="15">
        <v>81909.813912037032</v>
      </c>
      <c r="T446" s="15">
        <v>40954.906956018516</v>
      </c>
    </row>
    <row r="447" spans="1:20" x14ac:dyDescent="0.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0">
        <v>3.3333333333333335E-3</v>
      </c>
      <c r="P447" s="27">
        <v>1</v>
      </c>
      <c r="Q447" t="s">
        <v>8324</v>
      </c>
      <c r="R447" t="s">
        <v>8313</v>
      </c>
      <c r="S447" s="15">
        <v>84290.670717592584</v>
      </c>
      <c r="T447" s="15">
        <v>42145.335358796292</v>
      </c>
    </row>
    <row r="448" spans="1:20" x14ac:dyDescent="0.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0">
        <v>7.2952380952380951</v>
      </c>
      <c r="P448" s="27">
        <v>47.875</v>
      </c>
      <c r="Q448" t="s">
        <v>8324</v>
      </c>
      <c r="R448" t="s">
        <v>8313</v>
      </c>
      <c r="S448" s="15">
        <v>84134.167129629626</v>
      </c>
      <c r="T448" s="15">
        <v>42067.083564814813</v>
      </c>
    </row>
    <row r="449" spans="1:20" x14ac:dyDescent="0.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0">
        <v>1.6666666666666666E-2</v>
      </c>
      <c r="P449" s="27">
        <v>5</v>
      </c>
      <c r="Q449" t="s">
        <v>8324</v>
      </c>
      <c r="R449" t="s">
        <v>8313</v>
      </c>
      <c r="S449" s="15">
        <v>82713.026921296288</v>
      </c>
      <c r="T449" s="15">
        <v>41356.513460648144</v>
      </c>
    </row>
    <row r="450" spans="1:20" x14ac:dyDescent="0.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0">
        <v>3.2804000000000002</v>
      </c>
      <c r="P450" s="27">
        <v>20.502500000000001</v>
      </c>
      <c r="Q450" t="s">
        <v>8324</v>
      </c>
      <c r="R450" t="s">
        <v>8313</v>
      </c>
      <c r="S450" s="15">
        <v>83547.516087962955</v>
      </c>
      <c r="T450" s="15">
        <v>41773.758043981477</v>
      </c>
    </row>
    <row r="451" spans="1:20" x14ac:dyDescent="0.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0">
        <v>2.25</v>
      </c>
      <c r="P451" s="27">
        <v>9</v>
      </c>
      <c r="Q451" t="s">
        <v>8324</v>
      </c>
      <c r="R451" t="s">
        <v>8313</v>
      </c>
      <c r="S451" s="15">
        <v>83129.136226851857</v>
      </c>
      <c r="T451" s="15">
        <v>41564.568113425928</v>
      </c>
    </row>
    <row r="452" spans="1:20" x14ac:dyDescent="0.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0">
        <v>0.79200000000000004</v>
      </c>
      <c r="P452" s="27">
        <v>56.571428571428569</v>
      </c>
      <c r="Q452" t="s">
        <v>8324</v>
      </c>
      <c r="R452" t="s">
        <v>8313</v>
      </c>
      <c r="S452" s="15">
        <v>83369.893518518511</v>
      </c>
      <c r="T452" s="15">
        <v>41684.946759259255</v>
      </c>
    </row>
    <row r="453" spans="1:20" x14ac:dyDescent="0.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0">
        <v>0</v>
      </c>
      <c r="P453" s="27" t="e">
        <v>#DIV/0!</v>
      </c>
      <c r="Q453" t="s">
        <v>8324</v>
      </c>
      <c r="R453" t="s">
        <v>8313</v>
      </c>
      <c r="S453" s="15">
        <v>83329.430347222224</v>
      </c>
      <c r="T453" s="15">
        <v>41664.715173611112</v>
      </c>
    </row>
    <row r="454" spans="1:20" x14ac:dyDescent="0.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0">
        <v>64</v>
      </c>
      <c r="P454" s="27">
        <v>40</v>
      </c>
      <c r="Q454" t="s">
        <v>8324</v>
      </c>
      <c r="R454" t="s">
        <v>8313</v>
      </c>
      <c r="S454" s="15">
        <v>84275.407754629618</v>
      </c>
      <c r="T454" s="15">
        <v>42137.703877314809</v>
      </c>
    </row>
    <row r="455" spans="1:20" x14ac:dyDescent="0.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0">
        <v>2.7404479578392621E-2</v>
      </c>
      <c r="P455" s="27">
        <v>13</v>
      </c>
      <c r="Q455" t="s">
        <v>8324</v>
      </c>
      <c r="R455" t="s">
        <v>8313</v>
      </c>
      <c r="S455" s="15">
        <v>84109.649976851855</v>
      </c>
      <c r="T455" s="15">
        <v>42054.824988425928</v>
      </c>
    </row>
    <row r="456" spans="1:20" x14ac:dyDescent="0.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0">
        <v>0.82000000000000006</v>
      </c>
      <c r="P456" s="27">
        <v>16.399999999999999</v>
      </c>
      <c r="Q456" t="s">
        <v>8324</v>
      </c>
      <c r="R456" t="s">
        <v>8313</v>
      </c>
      <c r="S456" s="15">
        <v>83939.102777777778</v>
      </c>
      <c r="T456" s="15">
        <v>41969.551388888889</v>
      </c>
    </row>
    <row r="457" spans="1:20" x14ac:dyDescent="0.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0">
        <v>6.9230769230769221E-2</v>
      </c>
      <c r="P457" s="27">
        <v>22.5</v>
      </c>
      <c r="Q457" t="s">
        <v>8324</v>
      </c>
      <c r="R457" t="s">
        <v>8313</v>
      </c>
      <c r="S457" s="15">
        <v>82032.04305555555</v>
      </c>
      <c r="T457" s="15">
        <v>41016.021527777775</v>
      </c>
    </row>
    <row r="458" spans="1:20" x14ac:dyDescent="0.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0">
        <v>0.68631863186318631</v>
      </c>
      <c r="P458" s="27">
        <v>20.333333333333332</v>
      </c>
      <c r="Q458" t="s">
        <v>8324</v>
      </c>
      <c r="R458" t="s">
        <v>8313</v>
      </c>
      <c r="S458" s="15">
        <v>83138.33194444445</v>
      </c>
      <c r="T458" s="15">
        <v>41569.165972222225</v>
      </c>
    </row>
    <row r="459" spans="1:20" x14ac:dyDescent="0.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0">
        <v>0</v>
      </c>
      <c r="P459" s="27" t="e">
        <v>#DIV/0!</v>
      </c>
      <c r="Q459" t="s">
        <v>8324</v>
      </c>
      <c r="R459" t="s">
        <v>8313</v>
      </c>
      <c r="S459" s="15">
        <v>83735.535000000003</v>
      </c>
      <c r="T459" s="15">
        <v>41867.767500000002</v>
      </c>
    </row>
    <row r="460" spans="1:20" x14ac:dyDescent="0.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0">
        <v>8.2100000000000009</v>
      </c>
      <c r="P460" s="27">
        <v>16.755102040816325</v>
      </c>
      <c r="Q460" t="s">
        <v>8324</v>
      </c>
      <c r="R460" t="s">
        <v>8313</v>
      </c>
      <c r="S460" s="15">
        <v>82817.399537037039</v>
      </c>
      <c r="T460" s="15">
        <v>41408.69976851852</v>
      </c>
    </row>
    <row r="461" spans="1:20" x14ac:dyDescent="0.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0">
        <v>6.4102564102564097E-2</v>
      </c>
      <c r="P461" s="27">
        <v>25</v>
      </c>
      <c r="Q461" t="s">
        <v>8324</v>
      </c>
      <c r="R461" t="s">
        <v>8313</v>
      </c>
      <c r="S461" s="15">
        <v>81721.364050925928</v>
      </c>
      <c r="T461" s="15">
        <v>40860.682025462964</v>
      </c>
    </row>
    <row r="462" spans="1:20" x14ac:dyDescent="0.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0">
        <v>0.29411764705882354</v>
      </c>
      <c r="P462" s="27">
        <v>12.5</v>
      </c>
      <c r="Q462" t="s">
        <v>8324</v>
      </c>
      <c r="R462" t="s">
        <v>8313</v>
      </c>
      <c r="S462" s="15">
        <v>83582.333333333328</v>
      </c>
      <c r="T462" s="15">
        <v>41791.166666666664</v>
      </c>
    </row>
    <row r="463" spans="1:20" x14ac:dyDescent="0.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0">
        <v>0</v>
      </c>
      <c r="P463" s="27" t="e">
        <v>#DIV/0!</v>
      </c>
      <c r="Q463" t="s">
        <v>8324</v>
      </c>
      <c r="R463" t="s">
        <v>8313</v>
      </c>
      <c r="S463" s="15">
        <v>82855.69368055556</v>
      </c>
      <c r="T463" s="15">
        <v>41427.84684027778</v>
      </c>
    </row>
    <row r="464" spans="1:20" x14ac:dyDescent="0.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0">
        <v>0</v>
      </c>
      <c r="P464" s="27" t="e">
        <v>#DIV/0!</v>
      </c>
      <c r="Q464" t="s">
        <v>8324</v>
      </c>
      <c r="R464" t="s">
        <v>8313</v>
      </c>
      <c r="S464" s="15">
        <v>81530.253263888895</v>
      </c>
      <c r="T464" s="15">
        <v>40765.126631944448</v>
      </c>
    </row>
    <row r="465" spans="1:20" x14ac:dyDescent="0.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0">
        <v>2.2727272727272729</v>
      </c>
      <c r="P465" s="27">
        <v>113.63636363636364</v>
      </c>
      <c r="Q465" t="s">
        <v>8324</v>
      </c>
      <c r="R465" t="s">
        <v>8313</v>
      </c>
      <c r="S465" s="15">
        <v>81621.420208333337</v>
      </c>
      <c r="T465" s="15">
        <v>40810.710104166668</v>
      </c>
    </row>
    <row r="466" spans="1:20" x14ac:dyDescent="0.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0">
        <v>9.9009900990099015E-2</v>
      </c>
      <c r="P466" s="27">
        <v>1</v>
      </c>
      <c r="Q466" t="s">
        <v>8324</v>
      </c>
      <c r="R466" t="s">
        <v>8313</v>
      </c>
      <c r="S466" s="15">
        <v>85017.697569444455</v>
      </c>
      <c r="T466" s="15">
        <v>42508.848784722228</v>
      </c>
    </row>
    <row r="467" spans="1:20" x14ac:dyDescent="0.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0">
        <v>26.953125</v>
      </c>
      <c r="P467" s="27">
        <v>17.25</v>
      </c>
      <c r="Q467" t="s">
        <v>8324</v>
      </c>
      <c r="R467" t="s">
        <v>8313</v>
      </c>
      <c r="S467" s="15">
        <v>83634.240138888883</v>
      </c>
      <c r="T467" s="15">
        <v>41817.120069444441</v>
      </c>
    </row>
    <row r="468" spans="1:20" x14ac:dyDescent="0.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0">
        <v>0.76</v>
      </c>
      <c r="P468" s="27">
        <v>15.2</v>
      </c>
      <c r="Q468" t="s">
        <v>8324</v>
      </c>
      <c r="R468" t="s">
        <v>8313</v>
      </c>
      <c r="S468" s="15">
        <v>82319.885740740749</v>
      </c>
      <c r="T468" s="15">
        <v>41159.942870370374</v>
      </c>
    </row>
    <row r="469" spans="1:20" x14ac:dyDescent="0.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0">
        <v>21.574999999999999</v>
      </c>
      <c r="P469" s="27">
        <v>110.64102564102564</v>
      </c>
      <c r="Q469" t="s">
        <v>8324</v>
      </c>
      <c r="R469" t="s">
        <v>8313</v>
      </c>
      <c r="S469" s="15">
        <v>82361.359583333338</v>
      </c>
      <c r="T469" s="15">
        <v>41180.679791666669</v>
      </c>
    </row>
    <row r="470" spans="1:20" x14ac:dyDescent="0.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0">
        <v>0</v>
      </c>
      <c r="P470" s="27" t="e">
        <v>#DIV/0!</v>
      </c>
      <c r="Q470" t="s">
        <v>8324</v>
      </c>
      <c r="R470" t="s">
        <v>8313</v>
      </c>
      <c r="S470" s="15">
        <v>82202.32094907407</v>
      </c>
      <c r="T470" s="15">
        <v>41101.160474537035</v>
      </c>
    </row>
    <row r="471" spans="1:20" x14ac:dyDescent="0.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0">
        <v>0</v>
      </c>
      <c r="P471" s="27" t="e">
        <v>#DIV/0!</v>
      </c>
      <c r="Q471" t="s">
        <v>8324</v>
      </c>
      <c r="R471" t="s">
        <v>8313</v>
      </c>
      <c r="S471" s="15">
        <v>83775.979722222226</v>
      </c>
      <c r="T471" s="15">
        <v>41887.989861111113</v>
      </c>
    </row>
    <row r="472" spans="1:20" x14ac:dyDescent="0.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0">
        <v>1.02</v>
      </c>
      <c r="P472" s="27">
        <v>25.5</v>
      </c>
      <c r="Q472" t="s">
        <v>8324</v>
      </c>
      <c r="R472" t="s">
        <v>8313</v>
      </c>
      <c r="S472" s="15">
        <v>83310.333333333328</v>
      </c>
      <c r="T472" s="15">
        <v>41655.166666666664</v>
      </c>
    </row>
    <row r="473" spans="1:20" x14ac:dyDescent="0.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0">
        <v>11.892727272727273</v>
      </c>
      <c r="P473" s="27">
        <v>38.476470588235294</v>
      </c>
      <c r="Q473" t="s">
        <v>8324</v>
      </c>
      <c r="R473" t="s">
        <v>8313</v>
      </c>
      <c r="S473" s="15">
        <v>83497.360625000001</v>
      </c>
      <c r="T473" s="15">
        <v>41748.680312500001</v>
      </c>
    </row>
    <row r="474" spans="1:20" x14ac:dyDescent="0.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0">
        <v>17.625</v>
      </c>
      <c r="P474" s="27">
        <v>28.2</v>
      </c>
      <c r="Q474" t="s">
        <v>8324</v>
      </c>
      <c r="R474" t="s">
        <v>8313</v>
      </c>
      <c r="S474" s="15">
        <v>83749.845324074078</v>
      </c>
      <c r="T474" s="15">
        <v>41874.922662037039</v>
      </c>
    </row>
    <row r="475" spans="1:20" x14ac:dyDescent="0.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0">
        <v>2.87</v>
      </c>
      <c r="P475" s="27">
        <v>61.5</v>
      </c>
      <c r="Q475" t="s">
        <v>8324</v>
      </c>
      <c r="R475" t="s">
        <v>8313</v>
      </c>
      <c r="S475" s="15">
        <v>83799.396273148144</v>
      </c>
      <c r="T475" s="15">
        <v>41899.698136574072</v>
      </c>
    </row>
    <row r="476" spans="1:20" x14ac:dyDescent="0.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0">
        <v>3.0303030303030304E-2</v>
      </c>
      <c r="P476" s="27">
        <v>1</v>
      </c>
      <c r="Q476" t="s">
        <v>8324</v>
      </c>
      <c r="R476" t="s">
        <v>8313</v>
      </c>
      <c r="S476" s="15">
        <v>85566.658078703709</v>
      </c>
      <c r="T476" s="15">
        <v>42783.329039351855</v>
      </c>
    </row>
    <row r="477" spans="1:20" x14ac:dyDescent="0.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0">
        <v>0</v>
      </c>
      <c r="P477" s="27" t="e">
        <v>#DIV/0!</v>
      </c>
      <c r="Q477" t="s">
        <v>8324</v>
      </c>
      <c r="R477" t="s">
        <v>8313</v>
      </c>
      <c r="S477" s="15">
        <v>84260.172291666677</v>
      </c>
      <c r="T477" s="15">
        <v>42130.086145833338</v>
      </c>
    </row>
    <row r="478" spans="1:20" x14ac:dyDescent="0.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0">
        <v>2.230268181818182</v>
      </c>
      <c r="P478" s="27">
        <v>39.569274193548388</v>
      </c>
      <c r="Q478" t="s">
        <v>8324</v>
      </c>
      <c r="R478" t="s">
        <v>8313</v>
      </c>
      <c r="S478" s="15">
        <v>83586.33194444445</v>
      </c>
      <c r="T478" s="15">
        <v>41793.165972222225</v>
      </c>
    </row>
    <row r="479" spans="1:20" x14ac:dyDescent="0.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0">
        <v>0</v>
      </c>
      <c r="P479" s="27" t="e">
        <v>#DIV/0!</v>
      </c>
      <c r="Q479" t="s">
        <v>8324</v>
      </c>
      <c r="R479" t="s">
        <v>8313</v>
      </c>
      <c r="S479" s="15">
        <v>82095.669768518521</v>
      </c>
      <c r="T479" s="15">
        <v>41047.83488425926</v>
      </c>
    </row>
    <row r="480" spans="1:20" x14ac:dyDescent="0.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0">
        <v>0</v>
      </c>
      <c r="P480" s="27" t="e">
        <v>#DIV/0!</v>
      </c>
      <c r="Q480" t="s">
        <v>8324</v>
      </c>
      <c r="R480" t="s">
        <v>8313</v>
      </c>
      <c r="S480" s="15">
        <v>84191.738634259265</v>
      </c>
      <c r="T480" s="15">
        <v>42095.869317129633</v>
      </c>
    </row>
    <row r="481" spans="1:20" x14ac:dyDescent="0.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0">
        <v>32.56</v>
      </c>
      <c r="P481" s="27">
        <v>88.8</v>
      </c>
      <c r="Q481" t="s">
        <v>8324</v>
      </c>
      <c r="R481" t="s">
        <v>8313</v>
      </c>
      <c r="S481" s="15">
        <v>83928.898958333331</v>
      </c>
      <c r="T481" s="15">
        <v>41964.449479166666</v>
      </c>
    </row>
    <row r="482" spans="1:20" x14ac:dyDescent="0.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0">
        <v>19.41</v>
      </c>
      <c r="P482" s="27">
        <v>55.457142857142856</v>
      </c>
      <c r="Q482" t="s">
        <v>8324</v>
      </c>
      <c r="R482" t="s">
        <v>8313</v>
      </c>
      <c r="S482" s="15">
        <v>82991.000347222216</v>
      </c>
      <c r="T482" s="15">
        <v>41495.500173611108</v>
      </c>
    </row>
    <row r="483" spans="1:20" x14ac:dyDescent="0.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0">
        <v>6.1</v>
      </c>
      <c r="P483" s="27">
        <v>87.142857142857139</v>
      </c>
      <c r="Q483" t="s">
        <v>8324</v>
      </c>
      <c r="R483" t="s">
        <v>8313</v>
      </c>
      <c r="S483" s="15">
        <v>82385.344652777771</v>
      </c>
      <c r="T483" s="15">
        <v>41192.672326388885</v>
      </c>
    </row>
    <row r="484" spans="1:20" x14ac:dyDescent="0.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0">
        <v>0.1</v>
      </c>
      <c r="P484" s="27">
        <v>10</v>
      </c>
      <c r="Q484" t="s">
        <v>8324</v>
      </c>
      <c r="R484" t="s">
        <v>8313</v>
      </c>
      <c r="S484" s="15">
        <v>84949.213888888888</v>
      </c>
      <c r="T484" s="15">
        <v>42474.606944444444</v>
      </c>
    </row>
    <row r="485" spans="1:20" x14ac:dyDescent="0.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0">
        <v>50.2</v>
      </c>
      <c r="P485" s="27">
        <v>51.224489795918366</v>
      </c>
      <c r="Q485" t="s">
        <v>8324</v>
      </c>
      <c r="R485" t="s">
        <v>8313</v>
      </c>
      <c r="S485" s="15">
        <v>82606.395185185189</v>
      </c>
      <c r="T485" s="15">
        <v>41303.197592592594</v>
      </c>
    </row>
    <row r="486" spans="1:20" x14ac:dyDescent="0.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0">
        <v>0.18625</v>
      </c>
      <c r="P486" s="27">
        <v>13.545454545454545</v>
      </c>
      <c r="Q486" t="s">
        <v>8324</v>
      </c>
      <c r="R486" t="s">
        <v>8313</v>
      </c>
      <c r="S486" s="15">
        <v>84627.962314814824</v>
      </c>
      <c r="T486" s="15">
        <v>42313.981157407412</v>
      </c>
    </row>
    <row r="487" spans="1:20" x14ac:dyDescent="0.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0">
        <v>21.906971229845084</v>
      </c>
      <c r="P487" s="27">
        <v>66.520080000000007</v>
      </c>
      <c r="Q487" t="s">
        <v>8324</v>
      </c>
      <c r="R487" t="s">
        <v>8313</v>
      </c>
      <c r="S487" s="15">
        <v>82823.011550925919</v>
      </c>
      <c r="T487" s="15">
        <v>41411.50577546296</v>
      </c>
    </row>
    <row r="488" spans="1:20" x14ac:dyDescent="0.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0">
        <v>9.0909090909090905E-3</v>
      </c>
      <c r="P488" s="27">
        <v>50</v>
      </c>
      <c r="Q488" t="s">
        <v>8324</v>
      </c>
      <c r="R488" t="s">
        <v>8313</v>
      </c>
      <c r="S488" s="15">
        <v>83583.885162037041</v>
      </c>
      <c r="T488" s="15">
        <v>41791.94258101852</v>
      </c>
    </row>
    <row r="489" spans="1:20" x14ac:dyDescent="0.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0">
        <v>0</v>
      </c>
      <c r="P489" s="27" t="e">
        <v>#DIV/0!</v>
      </c>
      <c r="Q489" t="s">
        <v>8324</v>
      </c>
      <c r="R489" t="s">
        <v>8313</v>
      </c>
      <c r="S489" s="15">
        <v>85459.273009259254</v>
      </c>
      <c r="T489" s="15">
        <v>42729.636504629627</v>
      </c>
    </row>
    <row r="490" spans="1:20" x14ac:dyDescent="0.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0">
        <v>0</v>
      </c>
      <c r="P490" s="27" t="e">
        <v>#DIV/0!</v>
      </c>
      <c r="Q490" t="s">
        <v>8324</v>
      </c>
      <c r="R490" t="s">
        <v>8313</v>
      </c>
      <c r="S490" s="15">
        <v>85488.108796296292</v>
      </c>
      <c r="T490" s="15">
        <v>42744.054398148146</v>
      </c>
    </row>
    <row r="491" spans="1:20" x14ac:dyDescent="0.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0">
        <v>0.28667813379201834</v>
      </c>
      <c r="P491" s="27">
        <v>71.666666666666671</v>
      </c>
      <c r="Q491" t="s">
        <v>8324</v>
      </c>
      <c r="R491" t="s">
        <v>8313</v>
      </c>
      <c r="S491" s="15">
        <v>81826.962499999994</v>
      </c>
      <c r="T491" s="15">
        <v>40913.481249999997</v>
      </c>
    </row>
    <row r="492" spans="1:20" x14ac:dyDescent="0.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0">
        <v>0</v>
      </c>
      <c r="P492" s="27" t="e">
        <v>#DIV/0!</v>
      </c>
      <c r="Q492" t="s">
        <v>8324</v>
      </c>
      <c r="R492" t="s">
        <v>8313</v>
      </c>
      <c r="S492" s="15">
        <v>82287.937152777784</v>
      </c>
      <c r="T492" s="15">
        <v>41143.968576388892</v>
      </c>
    </row>
    <row r="493" spans="1:20" x14ac:dyDescent="0.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0">
        <v>0</v>
      </c>
      <c r="P493" s="27" t="e">
        <v>#DIV/0!</v>
      </c>
      <c r="Q493" t="s">
        <v>8324</v>
      </c>
      <c r="R493" t="s">
        <v>8313</v>
      </c>
      <c r="S493" s="15">
        <v>84793.965254629642</v>
      </c>
      <c r="T493" s="15">
        <v>42396.982627314821</v>
      </c>
    </row>
    <row r="494" spans="1:20" x14ac:dyDescent="0.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0">
        <v>0</v>
      </c>
      <c r="P494" s="27" t="e">
        <v>#DIV/0!</v>
      </c>
      <c r="Q494" t="s">
        <v>8324</v>
      </c>
      <c r="R494" t="s">
        <v>8313</v>
      </c>
      <c r="S494" s="15">
        <v>85312.070138888899</v>
      </c>
      <c r="T494" s="15">
        <v>42656.03506944445</v>
      </c>
    </row>
    <row r="495" spans="1:20" x14ac:dyDescent="0.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0">
        <v>0</v>
      </c>
      <c r="P495" s="27" t="e">
        <v>#DIV/0!</v>
      </c>
      <c r="Q495" t="s">
        <v>8324</v>
      </c>
      <c r="R495" t="s">
        <v>8313</v>
      </c>
      <c r="S495" s="15">
        <v>84289.452268518507</v>
      </c>
      <c r="T495" s="15">
        <v>42144.726134259254</v>
      </c>
    </row>
    <row r="496" spans="1:20" x14ac:dyDescent="0.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0">
        <v>0.155</v>
      </c>
      <c r="P496" s="27">
        <v>10.333333333333334</v>
      </c>
      <c r="Q496" t="s">
        <v>8324</v>
      </c>
      <c r="R496" t="s">
        <v>8313</v>
      </c>
      <c r="S496" s="15">
        <v>83646.25</v>
      </c>
      <c r="T496" s="15">
        <v>41823.125</v>
      </c>
    </row>
    <row r="497" spans="1:20" x14ac:dyDescent="0.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0">
        <v>0</v>
      </c>
      <c r="P497" s="27" t="e">
        <v>#DIV/0!</v>
      </c>
      <c r="Q497" t="s">
        <v>8324</v>
      </c>
      <c r="R497" t="s">
        <v>8313</v>
      </c>
      <c r="S497" s="15">
        <v>84403.655208333337</v>
      </c>
      <c r="T497" s="15">
        <v>42201.827604166669</v>
      </c>
    </row>
    <row r="498" spans="1:20" x14ac:dyDescent="0.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0">
        <v>1.6666666666666668E-3</v>
      </c>
      <c r="P498" s="27">
        <v>1</v>
      </c>
      <c r="Q498" t="s">
        <v>8324</v>
      </c>
      <c r="R498" t="s">
        <v>8313</v>
      </c>
      <c r="S498" s="15">
        <v>83361.86282407408</v>
      </c>
      <c r="T498" s="15">
        <v>41680.93141203704</v>
      </c>
    </row>
    <row r="499" spans="1:20" x14ac:dyDescent="0.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0">
        <v>0.6696428571428571</v>
      </c>
      <c r="P499" s="27">
        <v>10</v>
      </c>
      <c r="Q499" t="s">
        <v>8324</v>
      </c>
      <c r="R499" t="s">
        <v>8313</v>
      </c>
      <c r="S499" s="15">
        <v>83996.416666666657</v>
      </c>
      <c r="T499" s="15">
        <v>41998.208333333328</v>
      </c>
    </row>
    <row r="500" spans="1:20" x14ac:dyDescent="0.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0">
        <v>4.5985132395404564</v>
      </c>
      <c r="P500" s="27">
        <v>136.09090909090909</v>
      </c>
      <c r="Q500" t="s">
        <v>8324</v>
      </c>
      <c r="R500" t="s">
        <v>8313</v>
      </c>
      <c r="S500" s="15">
        <v>81801.524282407408</v>
      </c>
      <c r="T500" s="15">
        <v>40900.762141203704</v>
      </c>
    </row>
    <row r="501" spans="1:20" x14ac:dyDescent="0.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0">
        <v>9.5500000000000007</v>
      </c>
      <c r="P501" s="27">
        <v>73.461538461538467</v>
      </c>
      <c r="Q501" t="s">
        <v>8324</v>
      </c>
      <c r="R501" t="s">
        <v>8313</v>
      </c>
      <c r="S501" s="15">
        <v>80197.748611111107</v>
      </c>
      <c r="T501" s="15">
        <v>40098.874305555553</v>
      </c>
    </row>
    <row r="502" spans="1:20" x14ac:dyDescent="0.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0">
        <v>3.3076923076923079</v>
      </c>
      <c r="P502" s="27">
        <v>53.75</v>
      </c>
      <c r="Q502" t="s">
        <v>8324</v>
      </c>
      <c r="R502" t="s">
        <v>8313</v>
      </c>
      <c r="S502" s="15">
        <v>80613.85555555555</v>
      </c>
      <c r="T502" s="15">
        <v>40306.927777777775</v>
      </c>
    </row>
    <row r="503" spans="1:20" x14ac:dyDescent="0.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0">
        <v>0</v>
      </c>
      <c r="P503" s="27" t="e">
        <v>#DIV/0!</v>
      </c>
      <c r="Q503" t="s">
        <v>8324</v>
      </c>
      <c r="R503" t="s">
        <v>8313</v>
      </c>
      <c r="S503" s="15">
        <v>81466.468773148154</v>
      </c>
      <c r="T503" s="15">
        <v>40733.234386574077</v>
      </c>
    </row>
    <row r="504" spans="1:20" x14ac:dyDescent="0.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0">
        <v>1.1499999999999999</v>
      </c>
      <c r="P504" s="27">
        <v>57.5</v>
      </c>
      <c r="Q504" t="s">
        <v>8324</v>
      </c>
      <c r="R504" t="s">
        <v>8313</v>
      </c>
      <c r="S504" s="15">
        <v>81973.023726851854</v>
      </c>
      <c r="T504" s="15">
        <v>40986.511863425927</v>
      </c>
    </row>
    <row r="505" spans="1:20" x14ac:dyDescent="0.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0">
        <v>1.7538461538461538</v>
      </c>
      <c r="P505" s="27">
        <v>12.666666666666666</v>
      </c>
      <c r="Q505" t="s">
        <v>8324</v>
      </c>
      <c r="R505" t="s">
        <v>8313</v>
      </c>
      <c r="S505" s="15">
        <v>84043.053310185176</v>
      </c>
      <c r="T505" s="15">
        <v>42021.526655092588</v>
      </c>
    </row>
    <row r="506" spans="1:20" x14ac:dyDescent="0.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0">
        <v>1.3673469387755102</v>
      </c>
      <c r="P506" s="27">
        <v>67</v>
      </c>
      <c r="Q506" t="s">
        <v>8324</v>
      </c>
      <c r="R506" t="s">
        <v>8313</v>
      </c>
      <c r="S506" s="15">
        <v>82019.883958333332</v>
      </c>
      <c r="T506" s="15">
        <v>41009.941979166666</v>
      </c>
    </row>
    <row r="507" spans="1:20" x14ac:dyDescent="0.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0">
        <v>0.43333333333333329</v>
      </c>
      <c r="P507" s="27">
        <v>3.7142857142857144</v>
      </c>
      <c r="Q507" t="s">
        <v>8324</v>
      </c>
      <c r="R507" t="s">
        <v>8313</v>
      </c>
      <c r="S507" s="15">
        <v>84726.196435185178</v>
      </c>
      <c r="T507" s="15">
        <v>42363.098217592589</v>
      </c>
    </row>
    <row r="508" spans="1:20" x14ac:dyDescent="0.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0">
        <v>0.125</v>
      </c>
      <c r="P508" s="27">
        <v>250</v>
      </c>
      <c r="Q508" t="s">
        <v>8324</v>
      </c>
      <c r="R508" t="s">
        <v>8313</v>
      </c>
      <c r="S508" s="15">
        <v>82993.104629629626</v>
      </c>
      <c r="T508" s="15">
        <v>41496.552314814813</v>
      </c>
    </row>
    <row r="509" spans="1:20" x14ac:dyDescent="0.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0">
        <v>3.2</v>
      </c>
      <c r="P509" s="27">
        <v>64</v>
      </c>
      <c r="Q509" t="s">
        <v>8324</v>
      </c>
      <c r="R509" t="s">
        <v>8313</v>
      </c>
      <c r="S509" s="15">
        <v>82403.917986111104</v>
      </c>
      <c r="T509" s="15">
        <v>41201.958993055552</v>
      </c>
    </row>
    <row r="510" spans="1:20" x14ac:dyDescent="0.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0">
        <v>0.8</v>
      </c>
      <c r="P510" s="27">
        <v>133.33333333333334</v>
      </c>
      <c r="Q510" t="s">
        <v>8324</v>
      </c>
      <c r="R510" t="s">
        <v>8313</v>
      </c>
      <c r="S510" s="15">
        <v>82109.186111111107</v>
      </c>
      <c r="T510" s="15">
        <v>41054.593055555553</v>
      </c>
    </row>
    <row r="511" spans="1:20" x14ac:dyDescent="0.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0">
        <v>0.2</v>
      </c>
      <c r="P511" s="27">
        <v>10</v>
      </c>
      <c r="Q511" t="s">
        <v>8324</v>
      </c>
      <c r="R511" t="s">
        <v>8313</v>
      </c>
      <c r="S511" s="15">
        <v>84367.263194444444</v>
      </c>
      <c r="T511" s="15">
        <v>42183.631597222222</v>
      </c>
    </row>
    <row r="512" spans="1:20" x14ac:dyDescent="0.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0">
        <v>0</v>
      </c>
      <c r="P512" s="27" t="e">
        <v>#DIV/0!</v>
      </c>
      <c r="Q512" t="s">
        <v>8324</v>
      </c>
      <c r="R512" t="s">
        <v>8313</v>
      </c>
      <c r="S512" s="15">
        <v>84860.352754629625</v>
      </c>
      <c r="T512" s="15">
        <v>42430.176377314812</v>
      </c>
    </row>
    <row r="513" spans="1:20" x14ac:dyDescent="0.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0">
        <v>3</v>
      </c>
      <c r="P513" s="27">
        <v>30</v>
      </c>
      <c r="Q513" t="s">
        <v>8324</v>
      </c>
      <c r="R513" t="s">
        <v>8313</v>
      </c>
      <c r="S513" s="15">
        <v>82740.522731481484</v>
      </c>
      <c r="T513" s="15">
        <v>41370.261365740742</v>
      </c>
    </row>
    <row r="514" spans="1:20" x14ac:dyDescent="0.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0">
        <v>0.13749999999999998</v>
      </c>
      <c r="P514" s="27">
        <v>5.5</v>
      </c>
      <c r="Q514" t="s">
        <v>8324</v>
      </c>
      <c r="R514" t="s">
        <v>8313</v>
      </c>
      <c r="S514" s="15">
        <v>85389.567754629621</v>
      </c>
      <c r="T514" s="15">
        <v>42694.783877314811</v>
      </c>
    </row>
    <row r="515" spans="1:20" x14ac:dyDescent="0.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0">
        <v>13.923999999999999</v>
      </c>
      <c r="P515" s="27">
        <v>102.38235294117646</v>
      </c>
      <c r="Q515" t="s">
        <v>8324</v>
      </c>
      <c r="R515" t="s">
        <v>8313</v>
      </c>
      <c r="S515" s="15">
        <v>85194.583333333343</v>
      </c>
      <c r="T515" s="15">
        <v>42597.291666666672</v>
      </c>
    </row>
    <row r="516" spans="1:20" x14ac:dyDescent="0.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0">
        <v>3.3333333333333335</v>
      </c>
      <c r="P516" s="27">
        <v>16.666666666666668</v>
      </c>
      <c r="Q516" t="s">
        <v>8324</v>
      </c>
      <c r="R516" t="s">
        <v>8313</v>
      </c>
      <c r="S516" s="15">
        <v>83721.227939814809</v>
      </c>
      <c r="T516" s="15">
        <v>41860.613969907405</v>
      </c>
    </row>
    <row r="517" spans="1:20" x14ac:dyDescent="0.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0">
        <v>25.41340206185567</v>
      </c>
      <c r="P517" s="27">
        <v>725.02941176470586</v>
      </c>
      <c r="Q517" t="s">
        <v>8324</v>
      </c>
      <c r="R517" t="s">
        <v>8313</v>
      </c>
      <c r="S517" s="15">
        <v>84734.981504629628</v>
      </c>
      <c r="T517" s="15">
        <v>42367.490752314814</v>
      </c>
    </row>
    <row r="518" spans="1:20" x14ac:dyDescent="0.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0">
        <v>0</v>
      </c>
      <c r="P518" s="27" t="e">
        <v>#DIV/0!</v>
      </c>
      <c r="Q518" t="s">
        <v>8324</v>
      </c>
      <c r="R518" t="s">
        <v>8313</v>
      </c>
      <c r="S518" s="15">
        <v>84303.55740740741</v>
      </c>
      <c r="T518" s="15">
        <v>42151.778703703705</v>
      </c>
    </row>
    <row r="519" spans="1:20" x14ac:dyDescent="0.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0">
        <v>1.3666666666666667</v>
      </c>
      <c r="P519" s="27">
        <v>68.333333333333329</v>
      </c>
      <c r="Q519" t="s">
        <v>8324</v>
      </c>
      <c r="R519" t="s">
        <v>8313</v>
      </c>
      <c r="S519" s="15">
        <v>85537.230578703704</v>
      </c>
      <c r="T519" s="15">
        <v>42768.615289351852</v>
      </c>
    </row>
    <row r="520" spans="1:20" x14ac:dyDescent="0.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0">
        <v>0</v>
      </c>
      <c r="P520" s="27" t="e">
        <v>#DIV/0!</v>
      </c>
      <c r="Q520" t="s">
        <v>8324</v>
      </c>
      <c r="R520" t="s">
        <v>8313</v>
      </c>
      <c r="S520" s="15">
        <v>84507.23055555555</v>
      </c>
      <c r="T520" s="15">
        <v>42253.615277777775</v>
      </c>
    </row>
    <row r="521" spans="1:20" x14ac:dyDescent="0.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0">
        <v>22.881426547787683</v>
      </c>
      <c r="P521" s="27">
        <v>39.228571428571428</v>
      </c>
      <c r="Q521" t="s">
        <v>8324</v>
      </c>
      <c r="R521" t="s">
        <v>8313</v>
      </c>
      <c r="S521" s="15">
        <v>82496.782893518524</v>
      </c>
      <c r="T521" s="15">
        <v>41248.391446759262</v>
      </c>
    </row>
    <row r="522" spans="1:20" x14ac:dyDescent="0.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0">
        <v>102.1</v>
      </c>
      <c r="P522" s="27">
        <v>150.14705882352942</v>
      </c>
      <c r="Q522" t="s">
        <v>8355</v>
      </c>
      <c r="R522" t="s">
        <v>8321</v>
      </c>
      <c r="S522" s="15">
        <v>84697.404189814813</v>
      </c>
      <c r="T522" s="15">
        <v>42348.702094907407</v>
      </c>
    </row>
    <row r="523" spans="1:20" x14ac:dyDescent="0.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0">
        <v>104.64</v>
      </c>
      <c r="P523" s="27">
        <v>93.428571428571431</v>
      </c>
      <c r="Q523" t="s">
        <v>8355</v>
      </c>
      <c r="R523" t="s">
        <v>8321</v>
      </c>
      <c r="S523" s="15">
        <v>85350.415277777778</v>
      </c>
      <c r="T523" s="15">
        <v>42675.207638888889</v>
      </c>
    </row>
    <row r="524" spans="1:20" x14ac:dyDescent="0.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0">
        <v>114.66666666666667</v>
      </c>
      <c r="P524" s="27">
        <v>110.96774193548387</v>
      </c>
      <c r="Q524" t="s">
        <v>8355</v>
      </c>
      <c r="R524" t="s">
        <v>8321</v>
      </c>
      <c r="S524" s="15">
        <v>84899.998263888891</v>
      </c>
      <c r="T524" s="15">
        <v>42449.999131944445</v>
      </c>
    </row>
    <row r="525" spans="1:20" x14ac:dyDescent="0.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0">
        <v>120.6</v>
      </c>
      <c r="P525" s="27">
        <v>71.785714285714292</v>
      </c>
      <c r="Q525" t="s">
        <v>8355</v>
      </c>
      <c r="R525" t="s">
        <v>8321</v>
      </c>
      <c r="S525" s="15">
        <v>84536.265648148139</v>
      </c>
      <c r="T525" s="15">
        <v>42268.13282407407</v>
      </c>
    </row>
    <row r="526" spans="1:20" x14ac:dyDescent="0.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0">
        <v>108.67285714285715</v>
      </c>
      <c r="P526" s="27">
        <v>29.258076923076924</v>
      </c>
      <c r="Q526" t="s">
        <v>8355</v>
      </c>
      <c r="R526" t="s">
        <v>8321</v>
      </c>
      <c r="S526" s="15">
        <v>85045.434467592597</v>
      </c>
      <c r="T526" s="15">
        <v>42522.717233796298</v>
      </c>
    </row>
    <row r="527" spans="1:20" x14ac:dyDescent="0.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0">
        <v>100</v>
      </c>
      <c r="P527" s="27">
        <v>1000</v>
      </c>
      <c r="Q527" t="s">
        <v>8355</v>
      </c>
      <c r="R527" t="s">
        <v>8321</v>
      </c>
      <c r="S527" s="15">
        <v>83790.801875000005</v>
      </c>
      <c r="T527" s="15">
        <v>41895.400937500002</v>
      </c>
    </row>
    <row r="528" spans="1:20" x14ac:dyDescent="0.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0">
        <v>113.99999999999999</v>
      </c>
      <c r="P528" s="27">
        <v>74.347826086956516</v>
      </c>
      <c r="Q528" t="s">
        <v>8355</v>
      </c>
      <c r="R528" t="s">
        <v>8321</v>
      </c>
      <c r="S528" s="15">
        <v>84447.416666666657</v>
      </c>
      <c r="T528" s="15">
        <v>42223.708333333328</v>
      </c>
    </row>
    <row r="529" spans="1:20" x14ac:dyDescent="0.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0">
        <v>100.85</v>
      </c>
      <c r="P529" s="27">
        <v>63.829113924050631</v>
      </c>
      <c r="Q529" t="s">
        <v>8355</v>
      </c>
      <c r="R529" t="s">
        <v>8321</v>
      </c>
      <c r="S529" s="15">
        <v>85567.340277777781</v>
      </c>
      <c r="T529" s="15">
        <v>42783.670138888891</v>
      </c>
    </row>
    <row r="530" spans="1:20" x14ac:dyDescent="0.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0">
        <v>115.65217391304347</v>
      </c>
      <c r="P530" s="27">
        <v>44.333333333333336</v>
      </c>
      <c r="Q530" t="s">
        <v>8355</v>
      </c>
      <c r="R530" t="s">
        <v>8321</v>
      </c>
      <c r="S530" s="15">
        <v>84353.777777777781</v>
      </c>
      <c r="T530" s="15">
        <v>42176.888888888891</v>
      </c>
    </row>
    <row r="531" spans="1:20" x14ac:dyDescent="0.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0">
        <v>130.41666666666666</v>
      </c>
      <c r="P531" s="27">
        <v>86.944444444444443</v>
      </c>
      <c r="Q531" t="s">
        <v>8355</v>
      </c>
      <c r="R531" t="s">
        <v>8321</v>
      </c>
      <c r="S531" s="15">
        <v>85492.416666666657</v>
      </c>
      <c r="T531" s="15">
        <v>42746.208333333328</v>
      </c>
    </row>
    <row r="532" spans="1:20" x14ac:dyDescent="0.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0">
        <v>107.78267254038178</v>
      </c>
      <c r="P532" s="27">
        <v>126.55172413793103</v>
      </c>
      <c r="Q532" t="s">
        <v>8355</v>
      </c>
      <c r="R532" t="s">
        <v>8321</v>
      </c>
      <c r="S532" s="15">
        <v>84358.166666666657</v>
      </c>
      <c r="T532" s="15">
        <v>42179.083333333328</v>
      </c>
    </row>
    <row r="533" spans="1:20" x14ac:dyDescent="0.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0">
        <v>100</v>
      </c>
      <c r="P533" s="27">
        <v>129.03225806451613</v>
      </c>
      <c r="Q533" t="s">
        <v>8355</v>
      </c>
      <c r="R533" t="s">
        <v>8321</v>
      </c>
      <c r="S533" s="15">
        <v>85442.58194444445</v>
      </c>
      <c r="T533" s="15">
        <v>42721.290972222225</v>
      </c>
    </row>
    <row r="534" spans="1:20" x14ac:dyDescent="0.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0">
        <v>123.25</v>
      </c>
      <c r="P534" s="27">
        <v>71.242774566473983</v>
      </c>
      <c r="Q534" t="s">
        <v>8355</v>
      </c>
      <c r="R534" t="s">
        <v>8321</v>
      </c>
      <c r="S534" s="15">
        <v>85006.014074074075</v>
      </c>
      <c r="T534" s="15">
        <v>42503.007037037038</v>
      </c>
    </row>
    <row r="535" spans="1:20" x14ac:dyDescent="0.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0">
        <v>100.2</v>
      </c>
      <c r="P535" s="27">
        <v>117.88235294117646</v>
      </c>
      <c r="Q535" t="s">
        <v>8355</v>
      </c>
      <c r="R535" t="s">
        <v>8321</v>
      </c>
      <c r="S535" s="15">
        <v>85012.86956018518</v>
      </c>
      <c r="T535" s="15">
        <v>42506.43478009259</v>
      </c>
    </row>
    <row r="536" spans="1:20" x14ac:dyDescent="0.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0">
        <v>104.66666666666666</v>
      </c>
      <c r="P536" s="27">
        <v>327.08333333333331</v>
      </c>
      <c r="Q536" t="s">
        <v>8355</v>
      </c>
      <c r="R536" t="s">
        <v>8321</v>
      </c>
      <c r="S536" s="15">
        <v>84619.916666666657</v>
      </c>
      <c r="T536" s="15">
        <v>42309.958333333328</v>
      </c>
    </row>
    <row r="537" spans="1:20" x14ac:dyDescent="0.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0">
        <v>102.49999999999999</v>
      </c>
      <c r="P537" s="27">
        <v>34.745762711864408</v>
      </c>
      <c r="Q537" t="s">
        <v>8355</v>
      </c>
      <c r="R537" t="s">
        <v>8321</v>
      </c>
      <c r="S537" s="15">
        <v>85483.090393518505</v>
      </c>
      <c r="T537" s="15">
        <v>42741.545196759253</v>
      </c>
    </row>
    <row r="538" spans="1:20" x14ac:dyDescent="0.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0">
        <v>118.25757575757576</v>
      </c>
      <c r="P538" s="27">
        <v>100.06410256410257</v>
      </c>
      <c r="Q538" t="s">
        <v>8355</v>
      </c>
      <c r="R538" t="s">
        <v>8321</v>
      </c>
      <c r="S538" s="15">
        <v>84439.5</v>
      </c>
      <c r="T538" s="15">
        <v>42219.75</v>
      </c>
    </row>
    <row r="539" spans="1:20" x14ac:dyDescent="0.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0">
        <v>120.5</v>
      </c>
      <c r="P539" s="27">
        <v>40.847457627118644</v>
      </c>
      <c r="Q539" t="s">
        <v>8355</v>
      </c>
      <c r="R539" t="s">
        <v>8321</v>
      </c>
      <c r="S539" s="15">
        <v>84625.620162037027</v>
      </c>
      <c r="T539" s="15">
        <v>42312.810081018513</v>
      </c>
    </row>
    <row r="540" spans="1:20" x14ac:dyDescent="0.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0">
        <v>302.42</v>
      </c>
      <c r="P540" s="27">
        <v>252.01666666666668</v>
      </c>
      <c r="Q540" t="s">
        <v>8355</v>
      </c>
      <c r="R540" t="s">
        <v>8321</v>
      </c>
      <c r="S540" s="15">
        <v>85007.589421296288</v>
      </c>
      <c r="T540" s="15">
        <v>42503.794710648144</v>
      </c>
    </row>
    <row r="541" spans="1:20" x14ac:dyDescent="0.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0">
        <v>100.64400000000001</v>
      </c>
      <c r="P541" s="27">
        <v>25.161000000000001</v>
      </c>
      <c r="Q541" t="s">
        <v>8355</v>
      </c>
      <c r="R541" t="s">
        <v>8321</v>
      </c>
      <c r="S541" s="15">
        <v>85112.099699074082</v>
      </c>
      <c r="T541" s="15">
        <v>42556.049849537041</v>
      </c>
    </row>
    <row r="542" spans="1:20" x14ac:dyDescent="0.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0">
        <v>6.6666666666666671E-3</v>
      </c>
      <c r="P542" s="27">
        <v>1</v>
      </c>
      <c r="Q542" t="s">
        <v>8353</v>
      </c>
      <c r="R542" t="s">
        <v>8320</v>
      </c>
      <c r="S542" s="15">
        <v>84079.634398148148</v>
      </c>
      <c r="T542" s="15">
        <v>42039.817199074074</v>
      </c>
    </row>
    <row r="543" spans="1:20" x14ac:dyDescent="0.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0">
        <v>0.55555555555555558</v>
      </c>
      <c r="P543" s="27">
        <v>25</v>
      </c>
      <c r="Q543" t="s">
        <v>8353</v>
      </c>
      <c r="R543" t="s">
        <v>8320</v>
      </c>
      <c r="S543" s="15">
        <v>84612.09337962963</v>
      </c>
      <c r="T543" s="15">
        <v>42306.046689814815</v>
      </c>
    </row>
    <row r="544" spans="1:20" x14ac:dyDescent="0.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0">
        <v>3.9999999999999996E-4</v>
      </c>
      <c r="P544" s="27">
        <v>1</v>
      </c>
      <c r="Q544" t="s">
        <v>8353</v>
      </c>
      <c r="R544" t="s">
        <v>8320</v>
      </c>
      <c r="S544" s="15">
        <v>84987.391574074078</v>
      </c>
      <c r="T544" s="15">
        <v>42493.695787037039</v>
      </c>
    </row>
    <row r="545" spans="1:20" x14ac:dyDescent="0.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0">
        <v>0.31818181818181818</v>
      </c>
      <c r="P545" s="27">
        <v>35</v>
      </c>
      <c r="Q545" t="s">
        <v>8353</v>
      </c>
      <c r="R545" t="s">
        <v>8320</v>
      </c>
      <c r="S545" s="15">
        <v>83888.184305555551</v>
      </c>
      <c r="T545" s="15">
        <v>41944.092152777775</v>
      </c>
    </row>
    <row r="546" spans="1:20" x14ac:dyDescent="0.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0">
        <v>1.2</v>
      </c>
      <c r="P546" s="27">
        <v>3</v>
      </c>
      <c r="Q546" t="s">
        <v>8353</v>
      </c>
      <c r="R546" t="s">
        <v>8320</v>
      </c>
      <c r="S546" s="15">
        <v>85111.313888888893</v>
      </c>
      <c r="T546" s="15">
        <v>42555.656944444447</v>
      </c>
    </row>
    <row r="547" spans="1:20" x14ac:dyDescent="0.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0">
        <v>27.383999999999997</v>
      </c>
      <c r="P547" s="27">
        <v>402.70588235294116</v>
      </c>
      <c r="Q547" t="s">
        <v>8353</v>
      </c>
      <c r="R547" t="s">
        <v>8320</v>
      </c>
      <c r="S547" s="15">
        <v>84647.268263888895</v>
      </c>
      <c r="T547" s="15">
        <v>42323.634131944447</v>
      </c>
    </row>
    <row r="548" spans="1:20" x14ac:dyDescent="0.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0">
        <v>8.666666666666667E-2</v>
      </c>
      <c r="P548" s="27">
        <v>26</v>
      </c>
      <c r="Q548" t="s">
        <v>8353</v>
      </c>
      <c r="R548" t="s">
        <v>8320</v>
      </c>
      <c r="S548" s="15">
        <v>84589.335995370377</v>
      </c>
      <c r="T548" s="15">
        <v>42294.667997685188</v>
      </c>
    </row>
    <row r="549" spans="1:20" x14ac:dyDescent="0.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0">
        <v>0</v>
      </c>
      <c r="P549" s="27" t="e">
        <v>#DIV/0!</v>
      </c>
      <c r="Q549" t="s">
        <v>8353</v>
      </c>
      <c r="R549" t="s">
        <v>8320</v>
      </c>
      <c r="S549" s="15">
        <v>84821.392685185187</v>
      </c>
      <c r="T549" s="15">
        <v>42410.696342592593</v>
      </c>
    </row>
    <row r="550" spans="1:20" x14ac:dyDescent="0.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0">
        <v>0.09</v>
      </c>
      <c r="P550" s="27">
        <v>9</v>
      </c>
      <c r="Q550" t="s">
        <v>8353</v>
      </c>
      <c r="R550" t="s">
        <v>8320</v>
      </c>
      <c r="S550" s="15">
        <v>84613.806666666671</v>
      </c>
      <c r="T550" s="15">
        <v>42306.903333333335</v>
      </c>
    </row>
    <row r="551" spans="1:20" x14ac:dyDescent="0.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0">
        <v>2.7199999999999998</v>
      </c>
      <c r="P551" s="27">
        <v>8.5</v>
      </c>
      <c r="Q551" t="s">
        <v>8353</v>
      </c>
      <c r="R551" t="s">
        <v>8320</v>
      </c>
      <c r="S551" s="15">
        <v>84387.273657407408</v>
      </c>
      <c r="T551" s="15">
        <v>42193.636828703704</v>
      </c>
    </row>
    <row r="552" spans="1:20" x14ac:dyDescent="0.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0">
        <v>0.70000000000000007</v>
      </c>
      <c r="P552" s="27">
        <v>8.75</v>
      </c>
      <c r="Q552" t="s">
        <v>8353</v>
      </c>
      <c r="R552" t="s">
        <v>8320</v>
      </c>
      <c r="S552" s="15">
        <v>85532.416666666657</v>
      </c>
      <c r="T552" s="15">
        <v>42766.208333333328</v>
      </c>
    </row>
    <row r="553" spans="1:20" x14ac:dyDescent="0.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0">
        <v>5.0413333333333332</v>
      </c>
      <c r="P553" s="27">
        <v>135.03571428571428</v>
      </c>
      <c r="Q553" t="s">
        <v>8353</v>
      </c>
      <c r="R553" t="s">
        <v>8320</v>
      </c>
      <c r="S553" s="15">
        <v>84435.490277777775</v>
      </c>
      <c r="T553" s="15">
        <v>42217.745138888888</v>
      </c>
    </row>
    <row r="554" spans="1:20" x14ac:dyDescent="0.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0">
        <v>0</v>
      </c>
      <c r="P554" s="27" t="e">
        <v>#DIV/0!</v>
      </c>
      <c r="Q554" t="s">
        <v>8353</v>
      </c>
      <c r="R554" t="s">
        <v>8320</v>
      </c>
      <c r="S554" s="15">
        <v>84757.233703703707</v>
      </c>
      <c r="T554" s="15">
        <v>42378.616851851853</v>
      </c>
    </row>
    <row r="555" spans="1:20" x14ac:dyDescent="0.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0">
        <v>0.49199999999999999</v>
      </c>
      <c r="P555" s="27">
        <v>20.5</v>
      </c>
      <c r="Q555" t="s">
        <v>8353</v>
      </c>
      <c r="R555" t="s">
        <v>8320</v>
      </c>
      <c r="S555" s="15">
        <v>83915.522939814808</v>
      </c>
      <c r="T555" s="15">
        <v>41957.761469907404</v>
      </c>
    </row>
    <row r="556" spans="1:20" x14ac:dyDescent="0.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0">
        <v>36.589147286821706</v>
      </c>
      <c r="P556" s="27">
        <v>64.36363636363636</v>
      </c>
      <c r="Q556" t="s">
        <v>8353</v>
      </c>
      <c r="R556" t="s">
        <v>8320</v>
      </c>
      <c r="S556" s="15">
        <v>83863.369722222225</v>
      </c>
      <c r="T556" s="15">
        <v>41931.684861111113</v>
      </c>
    </row>
    <row r="557" spans="1:20" x14ac:dyDescent="0.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0">
        <v>0</v>
      </c>
      <c r="P557" s="27" t="e">
        <v>#DIV/0!</v>
      </c>
      <c r="Q557" t="s">
        <v>8353</v>
      </c>
      <c r="R557" t="s">
        <v>8320</v>
      </c>
      <c r="S557" s="15">
        <v>85066.707013888896</v>
      </c>
      <c r="T557" s="15">
        <v>42533.353506944448</v>
      </c>
    </row>
    <row r="558" spans="1:20" x14ac:dyDescent="0.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0">
        <v>2.5</v>
      </c>
      <c r="P558" s="27">
        <v>200</v>
      </c>
      <c r="Q558" t="s">
        <v>8353</v>
      </c>
      <c r="R558" t="s">
        <v>8320</v>
      </c>
      <c r="S558" s="15">
        <v>84751.720300925925</v>
      </c>
      <c r="T558" s="15">
        <v>42375.860150462962</v>
      </c>
    </row>
    <row r="559" spans="1:20" x14ac:dyDescent="0.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0">
        <v>0.91066666666666674</v>
      </c>
      <c r="P559" s="27">
        <v>68.3</v>
      </c>
      <c r="Q559" t="s">
        <v>8353</v>
      </c>
      <c r="R559" t="s">
        <v>8320</v>
      </c>
      <c r="S559" s="15">
        <v>85413.96766203703</v>
      </c>
      <c r="T559" s="15">
        <v>42706.983831018515</v>
      </c>
    </row>
    <row r="560" spans="1:20" x14ac:dyDescent="0.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0">
        <v>0</v>
      </c>
      <c r="P560" s="27" t="e">
        <v>#DIV/0!</v>
      </c>
      <c r="Q560" t="s">
        <v>8353</v>
      </c>
      <c r="R560" t="s">
        <v>8320</v>
      </c>
      <c r="S560" s="15">
        <v>84175.682986111118</v>
      </c>
      <c r="T560" s="15">
        <v>42087.841493055559</v>
      </c>
    </row>
    <row r="561" spans="1:20" x14ac:dyDescent="0.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0">
        <v>2.0833333333333336E-2</v>
      </c>
      <c r="P561" s="27">
        <v>50</v>
      </c>
      <c r="Q561" t="s">
        <v>8353</v>
      </c>
      <c r="R561" t="s">
        <v>8320</v>
      </c>
      <c r="S561" s="15">
        <v>84702.566203703696</v>
      </c>
      <c r="T561" s="15">
        <v>42351.283101851848</v>
      </c>
    </row>
    <row r="562" spans="1:20" x14ac:dyDescent="0.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0">
        <v>1.2E-2</v>
      </c>
      <c r="P562" s="27">
        <v>4</v>
      </c>
      <c r="Q562" t="s">
        <v>8353</v>
      </c>
      <c r="R562" t="s">
        <v>8320</v>
      </c>
      <c r="S562" s="15">
        <v>83981.542708333334</v>
      </c>
      <c r="T562" s="15">
        <v>41990.771354166667</v>
      </c>
    </row>
    <row r="563" spans="1:20" x14ac:dyDescent="0.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0">
        <v>0.36666666666666664</v>
      </c>
      <c r="P563" s="27">
        <v>27.5</v>
      </c>
      <c r="Q563" t="s">
        <v>8353</v>
      </c>
      <c r="R563" t="s">
        <v>8320</v>
      </c>
      <c r="S563" s="15">
        <v>84607.317430555559</v>
      </c>
      <c r="T563" s="15">
        <v>42303.658715277779</v>
      </c>
    </row>
    <row r="564" spans="1:20" x14ac:dyDescent="0.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0">
        <v>0</v>
      </c>
      <c r="P564" s="27" t="e">
        <v>#DIV/0!</v>
      </c>
      <c r="Q564" t="s">
        <v>8353</v>
      </c>
      <c r="R564" t="s">
        <v>8320</v>
      </c>
      <c r="S564" s="15">
        <v>85444.778125000012</v>
      </c>
      <c r="T564" s="15">
        <v>42722.389062500006</v>
      </c>
    </row>
    <row r="565" spans="1:20" x14ac:dyDescent="0.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0">
        <v>9.0666666666666659E-2</v>
      </c>
      <c r="P565" s="27">
        <v>34</v>
      </c>
      <c r="Q565" t="s">
        <v>8353</v>
      </c>
      <c r="R565" t="s">
        <v>8320</v>
      </c>
      <c r="S565" s="15">
        <v>84104.139976851846</v>
      </c>
      <c r="T565" s="15">
        <v>42052.069988425923</v>
      </c>
    </row>
    <row r="566" spans="1:20" x14ac:dyDescent="0.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0">
        <v>5.5555555555555558E-3</v>
      </c>
      <c r="P566" s="27">
        <v>1</v>
      </c>
      <c r="Q566" t="s">
        <v>8353</v>
      </c>
      <c r="R566" t="s">
        <v>8320</v>
      </c>
      <c r="S566" s="15">
        <v>84883.885995370365</v>
      </c>
      <c r="T566" s="15">
        <v>42441.942997685182</v>
      </c>
    </row>
    <row r="567" spans="1:20" x14ac:dyDescent="0.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0">
        <v>0</v>
      </c>
      <c r="P567" s="27" t="e">
        <v>#DIV/0!</v>
      </c>
      <c r="Q567" t="s">
        <v>8353</v>
      </c>
      <c r="R567" t="s">
        <v>8320</v>
      </c>
      <c r="S567" s="15">
        <v>84391.570578703715</v>
      </c>
      <c r="T567" s="15">
        <v>42195.785289351858</v>
      </c>
    </row>
    <row r="568" spans="1:20" x14ac:dyDescent="0.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0">
        <v>0.02</v>
      </c>
      <c r="P568" s="27">
        <v>1</v>
      </c>
      <c r="Q568" t="s">
        <v>8353</v>
      </c>
      <c r="R568" t="s">
        <v>8320</v>
      </c>
      <c r="S568" s="15">
        <v>85131.36881944444</v>
      </c>
      <c r="T568" s="15">
        <v>42565.68440972222</v>
      </c>
    </row>
    <row r="569" spans="1:20" x14ac:dyDescent="0.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0">
        <v>0</v>
      </c>
      <c r="P569" s="27" t="e">
        <v>#DIV/0!</v>
      </c>
      <c r="Q569" t="s">
        <v>8353</v>
      </c>
      <c r="R569" t="s">
        <v>8320</v>
      </c>
      <c r="S569" s="15">
        <v>84011.685046296305</v>
      </c>
      <c r="T569" s="15">
        <v>42005.842523148152</v>
      </c>
    </row>
    <row r="570" spans="1:20" x14ac:dyDescent="0.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0">
        <v>1</v>
      </c>
      <c r="P570" s="27">
        <v>49</v>
      </c>
      <c r="Q570" t="s">
        <v>8353</v>
      </c>
      <c r="R570" t="s">
        <v>8320</v>
      </c>
      <c r="S570" s="15">
        <v>84770.916666666657</v>
      </c>
      <c r="T570" s="15">
        <v>42385.458333333328</v>
      </c>
    </row>
    <row r="571" spans="1:20" x14ac:dyDescent="0.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0">
        <v>0.8</v>
      </c>
      <c r="P571" s="27">
        <v>20</v>
      </c>
      <c r="Q571" t="s">
        <v>8353</v>
      </c>
      <c r="R571" t="s">
        <v>8320</v>
      </c>
      <c r="S571" s="15">
        <v>84741.694722222222</v>
      </c>
      <c r="T571" s="15">
        <v>42370.847361111111</v>
      </c>
    </row>
    <row r="572" spans="1:20" x14ac:dyDescent="0.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0">
        <v>0.16705882352941176</v>
      </c>
      <c r="P572" s="27">
        <v>142</v>
      </c>
      <c r="Q572" t="s">
        <v>8353</v>
      </c>
      <c r="R572" t="s">
        <v>8320</v>
      </c>
      <c r="S572" s="15">
        <v>84837.596504629633</v>
      </c>
      <c r="T572" s="15">
        <v>42418.798252314817</v>
      </c>
    </row>
    <row r="573" spans="1:20" x14ac:dyDescent="0.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0">
        <v>0.42399999999999999</v>
      </c>
      <c r="P573" s="27">
        <v>53</v>
      </c>
      <c r="Q573" t="s">
        <v>8353</v>
      </c>
      <c r="R573" t="s">
        <v>8320</v>
      </c>
      <c r="S573" s="15">
        <v>84424.33194444445</v>
      </c>
      <c r="T573" s="15">
        <v>42212.165972222225</v>
      </c>
    </row>
    <row r="574" spans="1:20" x14ac:dyDescent="0.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0">
        <v>0</v>
      </c>
      <c r="P574" s="27" t="e">
        <v>#DIV/0!</v>
      </c>
      <c r="Q574" t="s">
        <v>8353</v>
      </c>
      <c r="R574" t="s">
        <v>8320</v>
      </c>
      <c r="S574" s="15">
        <v>84625.515925925924</v>
      </c>
      <c r="T574" s="15">
        <v>42312.757962962962</v>
      </c>
    </row>
    <row r="575" spans="1:20" x14ac:dyDescent="0.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0">
        <v>0.38925389253892539</v>
      </c>
      <c r="P575" s="27">
        <v>38.444444444444443</v>
      </c>
      <c r="Q575" t="s">
        <v>8353</v>
      </c>
      <c r="R575" t="s">
        <v>8320</v>
      </c>
      <c r="S575" s="15">
        <v>84044.1</v>
      </c>
      <c r="T575" s="15">
        <v>42022.05</v>
      </c>
    </row>
    <row r="576" spans="1:20" x14ac:dyDescent="0.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0">
        <v>0.7155635062611807</v>
      </c>
      <c r="P576" s="27">
        <v>20</v>
      </c>
      <c r="Q576" t="s">
        <v>8353</v>
      </c>
      <c r="R576" t="s">
        <v>8320</v>
      </c>
      <c r="S576" s="15">
        <v>85324.886736111104</v>
      </c>
      <c r="T576" s="15">
        <v>42662.443368055552</v>
      </c>
    </row>
    <row r="577" spans="1:20" x14ac:dyDescent="0.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0">
        <v>0.43166666666666664</v>
      </c>
      <c r="P577" s="27">
        <v>64.75</v>
      </c>
      <c r="Q577" t="s">
        <v>8353</v>
      </c>
      <c r="R577" t="s">
        <v>8320</v>
      </c>
      <c r="S577" s="15">
        <v>84337.385254629626</v>
      </c>
      <c r="T577" s="15">
        <v>42168.692627314813</v>
      </c>
    </row>
    <row r="578" spans="1:20" x14ac:dyDescent="0.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0">
        <v>1.25E-3</v>
      </c>
      <c r="P578" s="27">
        <v>1</v>
      </c>
      <c r="Q578" t="s">
        <v>8353</v>
      </c>
      <c r="R578" t="s">
        <v>8320</v>
      </c>
      <c r="S578" s="15">
        <v>84182.86</v>
      </c>
      <c r="T578" s="15">
        <v>42091.43</v>
      </c>
    </row>
    <row r="579" spans="1:20" x14ac:dyDescent="0.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0">
        <v>0.2</v>
      </c>
      <c r="P579" s="27">
        <v>10</v>
      </c>
      <c r="Q579" t="s">
        <v>8353</v>
      </c>
      <c r="R579" t="s">
        <v>8320</v>
      </c>
      <c r="S579" s="15">
        <v>85021.178287037037</v>
      </c>
      <c r="T579" s="15">
        <v>42510.589143518519</v>
      </c>
    </row>
    <row r="580" spans="1:20" x14ac:dyDescent="0.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0">
        <v>1.12E-2</v>
      </c>
      <c r="P580" s="27">
        <v>2</v>
      </c>
      <c r="Q580" t="s">
        <v>8353</v>
      </c>
      <c r="R580" t="s">
        <v>8320</v>
      </c>
      <c r="S580" s="15">
        <v>84509.15724537037</v>
      </c>
      <c r="T580" s="15">
        <v>42254.578622685185</v>
      </c>
    </row>
    <row r="581" spans="1:20" x14ac:dyDescent="0.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0">
        <v>1.4583333333333333</v>
      </c>
      <c r="P581" s="27">
        <v>35</v>
      </c>
      <c r="Q581" t="s">
        <v>8353</v>
      </c>
      <c r="R581" t="s">
        <v>8320</v>
      </c>
      <c r="S581" s="15">
        <v>83997.704236111109</v>
      </c>
      <c r="T581" s="15">
        <v>41998.852118055554</v>
      </c>
    </row>
    <row r="582" spans="1:20" x14ac:dyDescent="0.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0">
        <v>3.3333333333333333E-2</v>
      </c>
      <c r="P582" s="27">
        <v>1</v>
      </c>
      <c r="Q582" t="s">
        <v>8353</v>
      </c>
      <c r="R582" t="s">
        <v>8320</v>
      </c>
      <c r="S582" s="15">
        <v>85271.816365740742</v>
      </c>
      <c r="T582" s="15">
        <v>42635.908182870371</v>
      </c>
    </row>
    <row r="583" spans="1:20" x14ac:dyDescent="0.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0">
        <v>0</v>
      </c>
      <c r="P583" s="27" t="e">
        <v>#DIV/0!</v>
      </c>
      <c r="Q583" t="s">
        <v>8353</v>
      </c>
      <c r="R583" t="s">
        <v>8320</v>
      </c>
      <c r="S583" s="15">
        <v>84436.025555555563</v>
      </c>
      <c r="T583" s="15">
        <v>42218.012777777782</v>
      </c>
    </row>
    <row r="584" spans="1:20" x14ac:dyDescent="0.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0">
        <v>0</v>
      </c>
      <c r="P584" s="27" t="e">
        <v>#DIV/0!</v>
      </c>
      <c r="Q584" t="s">
        <v>8353</v>
      </c>
      <c r="R584" t="s">
        <v>8320</v>
      </c>
      <c r="S584" s="15">
        <v>84157.5</v>
      </c>
      <c r="T584" s="15">
        <v>42078.75</v>
      </c>
    </row>
    <row r="585" spans="1:20" x14ac:dyDescent="0.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0">
        <v>1.1111111111111112E-2</v>
      </c>
      <c r="P585" s="27">
        <v>1</v>
      </c>
      <c r="Q585" t="s">
        <v>8353</v>
      </c>
      <c r="R585" t="s">
        <v>8320</v>
      </c>
      <c r="S585" s="15">
        <v>84165.793680555566</v>
      </c>
      <c r="T585" s="15">
        <v>42082.896840277783</v>
      </c>
    </row>
    <row r="586" spans="1:20" x14ac:dyDescent="0.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0">
        <v>1</v>
      </c>
      <c r="P586" s="27">
        <v>5</v>
      </c>
      <c r="Q586" t="s">
        <v>8353</v>
      </c>
      <c r="R586" t="s">
        <v>8320</v>
      </c>
      <c r="S586" s="15">
        <v>84159.349907407406</v>
      </c>
      <c r="T586" s="15">
        <v>42079.674953703703</v>
      </c>
    </row>
    <row r="587" spans="1:20" x14ac:dyDescent="0.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0">
        <v>0</v>
      </c>
      <c r="P587" s="27" t="e">
        <v>#DIV/0!</v>
      </c>
      <c r="Q587" t="s">
        <v>8353</v>
      </c>
      <c r="R587" t="s">
        <v>8320</v>
      </c>
      <c r="S587" s="15">
        <v>84678</v>
      </c>
      <c r="T587" s="15">
        <v>42339</v>
      </c>
    </row>
    <row r="588" spans="1:20" x14ac:dyDescent="0.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0">
        <v>0.55999999999999994</v>
      </c>
      <c r="P588" s="27">
        <v>14</v>
      </c>
      <c r="Q588" t="s">
        <v>8353</v>
      </c>
      <c r="R588" t="s">
        <v>8320</v>
      </c>
      <c r="S588" s="15">
        <v>84101.708495370374</v>
      </c>
      <c r="T588" s="15">
        <v>42050.854247685187</v>
      </c>
    </row>
    <row r="589" spans="1:20" x14ac:dyDescent="0.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0">
        <v>9.0833333333333339</v>
      </c>
      <c r="P589" s="27">
        <v>389.28571428571428</v>
      </c>
      <c r="Q589" t="s">
        <v>8353</v>
      </c>
      <c r="R589" t="s">
        <v>8320</v>
      </c>
      <c r="S589" s="15">
        <v>84221.514652777783</v>
      </c>
      <c r="T589" s="15">
        <v>42110.757326388892</v>
      </c>
    </row>
    <row r="590" spans="1:20" x14ac:dyDescent="0.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0">
        <v>3.3444444444444441</v>
      </c>
      <c r="P590" s="27">
        <v>150.5</v>
      </c>
      <c r="Q590" t="s">
        <v>8353</v>
      </c>
      <c r="R590" t="s">
        <v>8320</v>
      </c>
      <c r="S590" s="15">
        <v>85383.622361111105</v>
      </c>
      <c r="T590" s="15">
        <v>42691.811180555553</v>
      </c>
    </row>
    <row r="591" spans="1:20" x14ac:dyDescent="0.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0">
        <v>1.3333333333333334E-2</v>
      </c>
      <c r="P591" s="27">
        <v>1</v>
      </c>
      <c r="Q591" t="s">
        <v>8353</v>
      </c>
      <c r="R591" t="s">
        <v>8320</v>
      </c>
      <c r="S591" s="15">
        <v>84387.229143518518</v>
      </c>
      <c r="T591" s="15">
        <v>42193.614571759259</v>
      </c>
    </row>
    <row r="592" spans="1:20" x14ac:dyDescent="0.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0">
        <v>4.46</v>
      </c>
      <c r="P592" s="27">
        <v>24.777777777777779</v>
      </c>
      <c r="Q592" t="s">
        <v>8353</v>
      </c>
      <c r="R592" t="s">
        <v>8320</v>
      </c>
      <c r="S592" s="15">
        <v>84817.084722222222</v>
      </c>
      <c r="T592" s="15">
        <v>42408.542361111111</v>
      </c>
    </row>
    <row r="593" spans="1:20" x14ac:dyDescent="0.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0">
        <v>6.0999999999999999E-2</v>
      </c>
      <c r="P593" s="27">
        <v>30.5</v>
      </c>
      <c r="Q593" t="s">
        <v>8353</v>
      </c>
      <c r="R593" t="s">
        <v>8320</v>
      </c>
      <c r="S593" s="15">
        <v>84415.086342592593</v>
      </c>
      <c r="T593" s="15">
        <v>42207.543171296296</v>
      </c>
    </row>
    <row r="594" spans="1:20" x14ac:dyDescent="0.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0">
        <v>3.3333333333333335</v>
      </c>
      <c r="P594" s="27">
        <v>250</v>
      </c>
      <c r="Q594" t="s">
        <v>8353</v>
      </c>
      <c r="R594" t="s">
        <v>8320</v>
      </c>
      <c r="S594" s="15">
        <v>83952.464351851842</v>
      </c>
      <c r="T594" s="15">
        <v>41976.232175925921</v>
      </c>
    </row>
    <row r="595" spans="1:20" x14ac:dyDescent="0.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0">
        <v>23</v>
      </c>
      <c r="P595" s="27">
        <v>16.428571428571427</v>
      </c>
      <c r="Q595" t="s">
        <v>8353</v>
      </c>
      <c r="R595" t="s">
        <v>8320</v>
      </c>
      <c r="S595" s="15">
        <v>84201.271875000006</v>
      </c>
      <c r="T595" s="15">
        <v>42100.635937500003</v>
      </c>
    </row>
    <row r="596" spans="1:20" x14ac:dyDescent="0.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0">
        <v>0.104</v>
      </c>
      <c r="P596" s="27">
        <v>13</v>
      </c>
      <c r="Q596" t="s">
        <v>8353</v>
      </c>
      <c r="R596" t="s">
        <v>8320</v>
      </c>
      <c r="S596" s="15">
        <v>84953.560324074075</v>
      </c>
      <c r="T596" s="15">
        <v>42476.780162037037</v>
      </c>
    </row>
    <row r="597" spans="1:20" x14ac:dyDescent="0.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0">
        <v>0.42599999999999999</v>
      </c>
      <c r="P597" s="27">
        <v>53.25</v>
      </c>
      <c r="Q597" t="s">
        <v>8353</v>
      </c>
      <c r="R597" t="s">
        <v>8320</v>
      </c>
      <c r="S597" s="15">
        <v>84256.139768518507</v>
      </c>
      <c r="T597" s="15">
        <v>42128.069884259254</v>
      </c>
    </row>
    <row r="598" spans="1:20" x14ac:dyDescent="0.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0">
        <v>0.03</v>
      </c>
      <c r="P598" s="27">
        <v>3</v>
      </c>
      <c r="Q598" t="s">
        <v>8353</v>
      </c>
      <c r="R598" t="s">
        <v>8320</v>
      </c>
      <c r="S598" s="15">
        <v>85353.79379629629</v>
      </c>
      <c r="T598" s="15">
        <v>42676.896898148145</v>
      </c>
    </row>
    <row r="599" spans="1:20" x14ac:dyDescent="0.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0">
        <v>0.26666666666666666</v>
      </c>
      <c r="P599" s="27">
        <v>10</v>
      </c>
      <c r="Q599" t="s">
        <v>8353</v>
      </c>
      <c r="R599" t="s">
        <v>8320</v>
      </c>
      <c r="S599" s="15">
        <v>85165.333333333343</v>
      </c>
      <c r="T599" s="15">
        <v>42582.666666666672</v>
      </c>
    </row>
    <row r="600" spans="1:20" x14ac:dyDescent="0.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0">
        <v>34</v>
      </c>
      <c r="P600" s="27">
        <v>121.42857142857143</v>
      </c>
      <c r="Q600" t="s">
        <v>8353</v>
      </c>
      <c r="R600" t="s">
        <v>8320</v>
      </c>
      <c r="S600" s="15">
        <v>83956.004189814819</v>
      </c>
      <c r="T600" s="15">
        <v>41978.00209490741</v>
      </c>
    </row>
    <row r="601" spans="1:20" x14ac:dyDescent="0.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0">
        <v>6.2E-2</v>
      </c>
      <c r="P601" s="27">
        <v>15.5</v>
      </c>
      <c r="Q601" t="s">
        <v>8353</v>
      </c>
      <c r="R601" t="s">
        <v>8320</v>
      </c>
      <c r="S601" s="15">
        <v>84143.272222222222</v>
      </c>
      <c r="T601" s="15">
        <v>42071.636111111111</v>
      </c>
    </row>
    <row r="602" spans="1:20" x14ac:dyDescent="0.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0">
        <v>2</v>
      </c>
      <c r="P602" s="27">
        <v>100</v>
      </c>
      <c r="Q602" t="s">
        <v>8353</v>
      </c>
      <c r="R602" t="s">
        <v>8320</v>
      </c>
      <c r="S602" s="15">
        <v>84267.596342592587</v>
      </c>
      <c r="T602" s="15">
        <v>42133.798171296294</v>
      </c>
    </row>
    <row r="603" spans="1:20" x14ac:dyDescent="0.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0">
        <v>1.4000000000000001</v>
      </c>
      <c r="P603" s="27">
        <v>23.333333333333332</v>
      </c>
      <c r="Q603" t="s">
        <v>8353</v>
      </c>
      <c r="R603" t="s">
        <v>8320</v>
      </c>
      <c r="S603" s="15">
        <v>83999.716180555552</v>
      </c>
      <c r="T603" s="15">
        <v>41999.858090277776</v>
      </c>
    </row>
    <row r="604" spans="1:20" x14ac:dyDescent="0.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0">
        <v>0</v>
      </c>
      <c r="P604" s="27" t="e">
        <v>#DIV/0!</v>
      </c>
      <c r="Q604" t="s">
        <v>8353</v>
      </c>
      <c r="R604" t="s">
        <v>8320</v>
      </c>
      <c r="S604" s="15">
        <v>84347.58831018518</v>
      </c>
      <c r="T604" s="15">
        <v>42173.79415509259</v>
      </c>
    </row>
    <row r="605" spans="1:20" x14ac:dyDescent="0.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0">
        <v>3.9334666666666664</v>
      </c>
      <c r="P605" s="27">
        <v>45.386153846153846</v>
      </c>
      <c r="Q605" t="s">
        <v>8353</v>
      </c>
      <c r="R605" t="s">
        <v>8320</v>
      </c>
      <c r="S605" s="15">
        <v>83731.278310185182</v>
      </c>
      <c r="T605" s="15">
        <v>41865.639155092591</v>
      </c>
    </row>
    <row r="606" spans="1:20" x14ac:dyDescent="0.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0">
        <v>0</v>
      </c>
      <c r="P606" s="27" t="e">
        <v>#DIV/0!</v>
      </c>
      <c r="Q606" t="s">
        <v>8353</v>
      </c>
      <c r="R606" t="s">
        <v>8320</v>
      </c>
      <c r="S606" s="15">
        <v>83758.070740740746</v>
      </c>
      <c r="T606" s="15">
        <v>41879.035370370373</v>
      </c>
    </row>
    <row r="607" spans="1:20" x14ac:dyDescent="0.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0">
        <v>2.62</v>
      </c>
      <c r="P607" s="27">
        <v>16.375</v>
      </c>
      <c r="Q607" t="s">
        <v>8353</v>
      </c>
      <c r="R607" t="s">
        <v>8320</v>
      </c>
      <c r="S607" s="15">
        <v>84478.715462962951</v>
      </c>
      <c r="T607" s="15">
        <v>42239.357731481476</v>
      </c>
    </row>
    <row r="608" spans="1:20" x14ac:dyDescent="0.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0">
        <v>0.2</v>
      </c>
      <c r="P608" s="27">
        <v>10</v>
      </c>
      <c r="Q608" t="s">
        <v>8353</v>
      </c>
      <c r="R608" t="s">
        <v>8320</v>
      </c>
      <c r="S608" s="15">
        <v>84297.25</v>
      </c>
      <c r="T608" s="15">
        <v>42148.625</v>
      </c>
    </row>
    <row r="609" spans="1:20" x14ac:dyDescent="0.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0">
        <v>0</v>
      </c>
      <c r="P609" s="27" t="e">
        <v>#DIV/0!</v>
      </c>
      <c r="Q609" t="s">
        <v>8353</v>
      </c>
      <c r="R609" t="s">
        <v>8320</v>
      </c>
      <c r="S609" s="15">
        <v>84661.734629629631</v>
      </c>
      <c r="T609" s="15">
        <v>42330.867314814815</v>
      </c>
    </row>
    <row r="610" spans="1:20" x14ac:dyDescent="0.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0">
        <v>0.97400000000000009</v>
      </c>
      <c r="P610" s="27">
        <v>292.2</v>
      </c>
      <c r="Q610" t="s">
        <v>8353</v>
      </c>
      <c r="R610" t="s">
        <v>8320</v>
      </c>
      <c r="S610" s="15">
        <v>84341.842129629629</v>
      </c>
      <c r="T610" s="15">
        <v>42170.921064814815</v>
      </c>
    </row>
    <row r="611" spans="1:20" x14ac:dyDescent="0.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0">
        <v>0.64102564102564097</v>
      </c>
      <c r="P611" s="27">
        <v>5</v>
      </c>
      <c r="Q611" t="s">
        <v>8353</v>
      </c>
      <c r="R611" t="s">
        <v>8320</v>
      </c>
      <c r="S611" s="15">
        <v>84674.151481481473</v>
      </c>
      <c r="T611" s="15">
        <v>42337.075740740736</v>
      </c>
    </row>
    <row r="612" spans="1:20" x14ac:dyDescent="0.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0">
        <v>0</v>
      </c>
      <c r="P612" s="27" t="e">
        <v>#DIV/0!</v>
      </c>
      <c r="Q612" t="s">
        <v>8353</v>
      </c>
      <c r="R612" t="s">
        <v>8320</v>
      </c>
      <c r="S612" s="15">
        <v>84233.661712962959</v>
      </c>
      <c r="T612" s="15">
        <v>42116.83085648148</v>
      </c>
    </row>
    <row r="613" spans="1:20" x14ac:dyDescent="0.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0">
        <v>0</v>
      </c>
      <c r="P613" s="27" t="e">
        <v>#DIV/0!</v>
      </c>
      <c r="Q613" t="s">
        <v>8353</v>
      </c>
      <c r="R613" t="s">
        <v>8320</v>
      </c>
      <c r="S613" s="15">
        <v>84777.121226851858</v>
      </c>
      <c r="T613" s="15">
        <v>42388.560613425929</v>
      </c>
    </row>
    <row r="614" spans="1:20" x14ac:dyDescent="0.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0">
        <v>0</v>
      </c>
      <c r="P614" s="27" t="e">
        <v>#DIV/0!</v>
      </c>
      <c r="Q614" t="s">
        <v>8353</v>
      </c>
      <c r="R614" t="s">
        <v>8320</v>
      </c>
      <c r="S614" s="15">
        <v>85230.063564814802</v>
      </c>
      <c r="T614" s="15">
        <v>42615.031782407401</v>
      </c>
    </row>
    <row r="615" spans="1:20" x14ac:dyDescent="0.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0">
        <v>21.363333333333333</v>
      </c>
      <c r="P615" s="27">
        <v>105.93388429752066</v>
      </c>
      <c r="Q615" t="s">
        <v>8353</v>
      </c>
      <c r="R615" t="s">
        <v>8320</v>
      </c>
      <c r="S615" s="15">
        <v>84556.415277777778</v>
      </c>
      <c r="T615" s="15">
        <v>42278.207638888889</v>
      </c>
    </row>
    <row r="616" spans="1:20" x14ac:dyDescent="0.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0">
        <v>0</v>
      </c>
      <c r="P616" s="27" t="e">
        <v>#DIV/0!</v>
      </c>
      <c r="Q616" t="s">
        <v>8353</v>
      </c>
      <c r="R616" t="s">
        <v>8320</v>
      </c>
      <c r="S616" s="15">
        <v>85090.123611111107</v>
      </c>
      <c r="T616" s="15">
        <v>42545.061805555553</v>
      </c>
    </row>
    <row r="617" spans="1:20" x14ac:dyDescent="0.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0">
        <v>0</v>
      </c>
      <c r="P617" s="27" t="e">
        <v>#DIV/0!</v>
      </c>
      <c r="Q617" t="s">
        <v>8353</v>
      </c>
      <c r="R617" t="s">
        <v>8320</v>
      </c>
      <c r="S617" s="15">
        <v>84544.244421296287</v>
      </c>
      <c r="T617" s="15">
        <v>42272.122210648144</v>
      </c>
    </row>
    <row r="618" spans="1:20" x14ac:dyDescent="0.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0">
        <v>0</v>
      </c>
      <c r="P618" s="27" t="e">
        <v>#DIV/0!</v>
      </c>
      <c r="Q618" t="s">
        <v>8353</v>
      </c>
      <c r="R618" t="s">
        <v>8320</v>
      </c>
      <c r="S618" s="15">
        <v>85582.752476851863</v>
      </c>
      <c r="T618" s="15">
        <v>42791.376238425932</v>
      </c>
    </row>
    <row r="619" spans="1:20" x14ac:dyDescent="0.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0">
        <v>3</v>
      </c>
      <c r="P619" s="27">
        <v>20</v>
      </c>
      <c r="Q619" t="s">
        <v>8353</v>
      </c>
      <c r="R619" t="s">
        <v>8320</v>
      </c>
      <c r="S619" s="15">
        <v>84264.686180555553</v>
      </c>
      <c r="T619" s="15">
        <v>42132.343090277776</v>
      </c>
    </row>
    <row r="620" spans="1:20" x14ac:dyDescent="0.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0">
        <v>0</v>
      </c>
      <c r="P620" s="27" t="e">
        <v>#DIV/0!</v>
      </c>
      <c r="Q620" t="s">
        <v>8353</v>
      </c>
      <c r="R620" t="s">
        <v>8320</v>
      </c>
      <c r="S620" s="15">
        <v>84695.620439814811</v>
      </c>
      <c r="T620" s="15">
        <v>42347.810219907406</v>
      </c>
    </row>
    <row r="621" spans="1:20" x14ac:dyDescent="0.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0">
        <v>3.9999999999999996E-5</v>
      </c>
      <c r="P621" s="27">
        <v>1</v>
      </c>
      <c r="Q621" t="s">
        <v>8353</v>
      </c>
      <c r="R621" t="s">
        <v>8320</v>
      </c>
      <c r="S621" s="15">
        <v>83937.384027777778</v>
      </c>
      <c r="T621" s="15">
        <v>41968.692013888889</v>
      </c>
    </row>
    <row r="622" spans="1:20" x14ac:dyDescent="0.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0">
        <v>1</v>
      </c>
      <c r="P622" s="27">
        <v>300</v>
      </c>
      <c r="Q622" t="s">
        <v>8353</v>
      </c>
      <c r="R622" t="s">
        <v>8320</v>
      </c>
      <c r="S622" s="15">
        <v>83753.433749999997</v>
      </c>
      <c r="T622" s="15">
        <v>41876.716874999998</v>
      </c>
    </row>
    <row r="623" spans="1:20" x14ac:dyDescent="0.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0">
        <v>1.044</v>
      </c>
      <c r="P623" s="27">
        <v>87</v>
      </c>
      <c r="Q623" t="s">
        <v>8353</v>
      </c>
      <c r="R623" t="s">
        <v>8320</v>
      </c>
      <c r="S623" s="15">
        <v>85117.975393518514</v>
      </c>
      <c r="T623" s="15">
        <v>42558.987696759257</v>
      </c>
    </row>
    <row r="624" spans="1:20" x14ac:dyDescent="0.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0">
        <v>5.6833333333333336</v>
      </c>
      <c r="P624" s="27">
        <v>37.888888888888886</v>
      </c>
      <c r="Q624" t="s">
        <v>8353</v>
      </c>
      <c r="R624" t="s">
        <v>8320</v>
      </c>
      <c r="S624" s="15">
        <v>85105.549490740741</v>
      </c>
      <c r="T624" s="15">
        <v>42552.774745370371</v>
      </c>
    </row>
    <row r="625" spans="1:20" x14ac:dyDescent="0.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0">
        <v>0</v>
      </c>
      <c r="P625" s="27" t="e">
        <v>#DIV/0!</v>
      </c>
      <c r="Q625" t="s">
        <v>8353</v>
      </c>
      <c r="R625" t="s">
        <v>8320</v>
      </c>
      <c r="S625" s="15">
        <v>84304.018449074065</v>
      </c>
      <c r="T625" s="15">
        <v>42152.009224537032</v>
      </c>
    </row>
    <row r="626" spans="1:20" x14ac:dyDescent="0.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0">
        <v>0</v>
      </c>
      <c r="P626" s="27" t="e">
        <v>#DIV/0!</v>
      </c>
      <c r="Q626" t="s">
        <v>8353</v>
      </c>
      <c r="R626" t="s">
        <v>8320</v>
      </c>
      <c r="S626" s="15">
        <v>84277.977800925932</v>
      </c>
      <c r="T626" s="15">
        <v>42138.988900462966</v>
      </c>
    </row>
    <row r="627" spans="1:20" x14ac:dyDescent="0.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0">
        <v>0</v>
      </c>
      <c r="P627" s="27" t="e">
        <v>#DIV/0!</v>
      </c>
      <c r="Q627" t="s">
        <v>8353</v>
      </c>
      <c r="R627" t="s">
        <v>8320</v>
      </c>
      <c r="S627" s="15">
        <v>85641.707800925928</v>
      </c>
      <c r="T627" s="15">
        <v>42820.853900462964</v>
      </c>
    </row>
    <row r="628" spans="1:20" x14ac:dyDescent="0.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0">
        <v>17.380000000000003</v>
      </c>
      <c r="P628" s="27">
        <v>111.41025641025641</v>
      </c>
      <c r="Q628" t="s">
        <v>8353</v>
      </c>
      <c r="R628" t="s">
        <v>8320</v>
      </c>
      <c r="S628" s="15">
        <v>84463.113888888882</v>
      </c>
      <c r="T628" s="15">
        <v>42231.556944444441</v>
      </c>
    </row>
    <row r="629" spans="1:20" x14ac:dyDescent="0.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0">
        <v>0.02</v>
      </c>
      <c r="P629" s="27">
        <v>90</v>
      </c>
      <c r="Q629" t="s">
        <v>8353</v>
      </c>
      <c r="R629" t="s">
        <v>8320</v>
      </c>
      <c r="S629" s="15">
        <v>84887.916666666657</v>
      </c>
      <c r="T629" s="15">
        <v>42443.958333333328</v>
      </c>
    </row>
    <row r="630" spans="1:20" x14ac:dyDescent="0.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0">
        <v>0</v>
      </c>
      <c r="P630" s="27" t="e">
        <v>#DIV/0!</v>
      </c>
      <c r="Q630" t="s">
        <v>8353</v>
      </c>
      <c r="R630" t="s">
        <v>8320</v>
      </c>
      <c r="S630" s="15">
        <v>83667.385578703703</v>
      </c>
      <c r="T630" s="15">
        <v>41833.692789351851</v>
      </c>
    </row>
    <row r="631" spans="1:20" x14ac:dyDescent="0.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0">
        <v>0.17500000000000002</v>
      </c>
      <c r="P631" s="27">
        <v>116.66666666666667</v>
      </c>
      <c r="Q631" t="s">
        <v>8353</v>
      </c>
      <c r="R631" t="s">
        <v>8320</v>
      </c>
      <c r="S631" s="15">
        <v>85009.275648148148</v>
      </c>
      <c r="T631" s="15">
        <v>42504.637824074074</v>
      </c>
    </row>
    <row r="632" spans="1:20" x14ac:dyDescent="0.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0">
        <v>8.3340278356529712E-2</v>
      </c>
      <c r="P632" s="27">
        <v>10</v>
      </c>
      <c r="Q632" t="s">
        <v>8353</v>
      </c>
      <c r="R632" t="s">
        <v>8320</v>
      </c>
      <c r="S632" s="15">
        <v>84506.430555555562</v>
      </c>
      <c r="T632" s="15">
        <v>42253.215277777781</v>
      </c>
    </row>
    <row r="633" spans="1:20" x14ac:dyDescent="0.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0">
        <v>1.38</v>
      </c>
      <c r="P633" s="27">
        <v>76.666666666666671</v>
      </c>
      <c r="Q633" t="s">
        <v>8353</v>
      </c>
      <c r="R633" t="s">
        <v>8320</v>
      </c>
      <c r="S633" s="15">
        <v>85037.544652777782</v>
      </c>
      <c r="T633" s="15">
        <v>42518.772326388891</v>
      </c>
    </row>
    <row r="634" spans="1:20" x14ac:dyDescent="0.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0">
        <v>0</v>
      </c>
      <c r="P634" s="27" t="e">
        <v>#DIV/0!</v>
      </c>
      <c r="Q634" t="s">
        <v>8353</v>
      </c>
      <c r="R634" t="s">
        <v>8320</v>
      </c>
      <c r="S634" s="15">
        <v>84667.401967592596</v>
      </c>
      <c r="T634" s="15">
        <v>42333.700983796298</v>
      </c>
    </row>
    <row r="635" spans="1:20" x14ac:dyDescent="0.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0">
        <v>12.45</v>
      </c>
      <c r="P635" s="27">
        <v>49.8</v>
      </c>
      <c r="Q635" t="s">
        <v>8353</v>
      </c>
      <c r="R635" t="s">
        <v>8320</v>
      </c>
      <c r="S635" s="15">
        <v>85077.916666666657</v>
      </c>
      <c r="T635" s="15">
        <v>42538.958333333328</v>
      </c>
    </row>
    <row r="636" spans="1:20" x14ac:dyDescent="0.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0">
        <v>0.02</v>
      </c>
      <c r="P636" s="27">
        <v>1</v>
      </c>
      <c r="Q636" t="s">
        <v>8353</v>
      </c>
      <c r="R636" t="s">
        <v>8320</v>
      </c>
      <c r="S636" s="15">
        <v>84123.857152777782</v>
      </c>
      <c r="T636" s="15">
        <v>42061.928576388891</v>
      </c>
    </row>
    <row r="637" spans="1:20" x14ac:dyDescent="0.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0">
        <v>8.0000000000000002E-3</v>
      </c>
      <c r="P637" s="27">
        <v>2</v>
      </c>
      <c r="Q637" t="s">
        <v>8353</v>
      </c>
      <c r="R637" t="s">
        <v>8320</v>
      </c>
      <c r="S637" s="15">
        <v>84212.184305555566</v>
      </c>
      <c r="T637" s="15">
        <v>42106.092152777783</v>
      </c>
    </row>
    <row r="638" spans="1:20" x14ac:dyDescent="0.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0">
        <v>0.2</v>
      </c>
      <c r="P638" s="27">
        <v>4</v>
      </c>
      <c r="Q638" t="s">
        <v>8353</v>
      </c>
      <c r="R638" t="s">
        <v>8320</v>
      </c>
      <c r="S638" s="15">
        <v>84322.898611111101</v>
      </c>
      <c r="T638" s="15">
        <v>42161.44930555555</v>
      </c>
    </row>
    <row r="639" spans="1:20" x14ac:dyDescent="0.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0">
        <v>0</v>
      </c>
      <c r="P639" s="27" t="e">
        <v>#DIV/0!</v>
      </c>
      <c r="Q639" t="s">
        <v>8353</v>
      </c>
      <c r="R639" t="s">
        <v>8320</v>
      </c>
      <c r="S639" s="15">
        <v>85583.922222222231</v>
      </c>
      <c r="T639" s="15">
        <v>42791.961111111115</v>
      </c>
    </row>
    <row r="640" spans="1:20" x14ac:dyDescent="0.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0">
        <v>9.0000000000000011E-3</v>
      </c>
      <c r="P640" s="27">
        <v>3</v>
      </c>
      <c r="Q640" t="s">
        <v>8353</v>
      </c>
      <c r="R640" t="s">
        <v>8320</v>
      </c>
      <c r="S640" s="15">
        <v>85639.10328703704</v>
      </c>
      <c r="T640" s="15">
        <v>42819.55164351852</v>
      </c>
    </row>
    <row r="641" spans="1:20" x14ac:dyDescent="0.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0">
        <v>9.9999999999999991E-5</v>
      </c>
      <c r="P641" s="27">
        <v>1</v>
      </c>
      <c r="Q641" t="s">
        <v>8353</v>
      </c>
      <c r="R641" t="s">
        <v>8320</v>
      </c>
      <c r="S641" s="15">
        <v>83851.166550925933</v>
      </c>
      <c r="T641" s="15">
        <v>41925.583275462966</v>
      </c>
    </row>
    <row r="642" spans="1:20" x14ac:dyDescent="0.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0">
        <v>144.28571428571428</v>
      </c>
      <c r="P642" s="27">
        <v>50.5</v>
      </c>
      <c r="Q642" t="s">
        <v>8352</v>
      </c>
      <c r="R642" t="s">
        <v>8320</v>
      </c>
      <c r="S642" s="15">
        <v>85397.916666666657</v>
      </c>
      <c r="T642" s="15">
        <v>42698.958333333328</v>
      </c>
    </row>
    <row r="643" spans="1:20" x14ac:dyDescent="0.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0">
        <v>119.16249999999999</v>
      </c>
      <c r="P643" s="27">
        <v>151.31746031746033</v>
      </c>
      <c r="Q643" t="s">
        <v>8352</v>
      </c>
      <c r="R643" t="s">
        <v>8320</v>
      </c>
      <c r="S643" s="15">
        <v>84459.14</v>
      </c>
      <c r="T643" s="15">
        <v>42229.57</v>
      </c>
    </row>
    <row r="644" spans="1:20" x14ac:dyDescent="0.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0">
        <v>1460.4850000000001</v>
      </c>
      <c r="P644" s="27">
        <v>134.3592456301748</v>
      </c>
      <c r="Q644" t="s">
        <v>8352</v>
      </c>
      <c r="R644" t="s">
        <v>8320</v>
      </c>
      <c r="S644" s="15">
        <v>84471.302638888883</v>
      </c>
      <c r="T644" s="15">
        <v>42235.651319444441</v>
      </c>
    </row>
    <row r="645" spans="1:20" x14ac:dyDescent="0.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0">
        <v>105.80799999999999</v>
      </c>
      <c r="P645" s="27">
        <v>174.02631578947367</v>
      </c>
      <c r="Q645" t="s">
        <v>8352</v>
      </c>
      <c r="R645" t="s">
        <v>8320</v>
      </c>
      <c r="S645" s="15">
        <v>84311.284143518511</v>
      </c>
      <c r="T645" s="15">
        <v>42155.642071759255</v>
      </c>
    </row>
    <row r="646" spans="1:20" x14ac:dyDescent="0.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0">
        <v>300.11791999999997</v>
      </c>
      <c r="P646" s="27">
        <v>73.486268364348675</v>
      </c>
      <c r="Q646" t="s">
        <v>8352</v>
      </c>
      <c r="R646" t="s">
        <v>8320</v>
      </c>
      <c r="S646" s="15">
        <v>83882.083333333328</v>
      </c>
      <c r="T646" s="15">
        <v>41941.041666666664</v>
      </c>
    </row>
    <row r="647" spans="1:20" x14ac:dyDescent="0.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0">
        <v>278.7</v>
      </c>
      <c r="P647" s="27">
        <v>23.518987341772153</v>
      </c>
      <c r="Q647" t="s">
        <v>8352</v>
      </c>
      <c r="R647" t="s">
        <v>8320</v>
      </c>
      <c r="S647" s="15">
        <v>85188.052638888883</v>
      </c>
      <c r="T647" s="15">
        <v>42594.026319444441</v>
      </c>
    </row>
    <row r="648" spans="1:20" x14ac:dyDescent="0.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0">
        <v>131.87625</v>
      </c>
      <c r="P648" s="27">
        <v>39.074444444444445</v>
      </c>
      <c r="Q648" t="s">
        <v>8352</v>
      </c>
      <c r="R648" t="s">
        <v>8320</v>
      </c>
      <c r="S648" s="15">
        <v>83725.705254629633</v>
      </c>
      <c r="T648" s="15">
        <v>41862.852627314816</v>
      </c>
    </row>
    <row r="649" spans="1:20" x14ac:dyDescent="0.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0">
        <v>107.05</v>
      </c>
      <c r="P649" s="27">
        <v>125.94117647058823</v>
      </c>
      <c r="Q649" t="s">
        <v>8352</v>
      </c>
      <c r="R649" t="s">
        <v>8320</v>
      </c>
      <c r="S649" s="15">
        <v>84893.452523148153</v>
      </c>
      <c r="T649" s="15">
        <v>42446.726261574076</v>
      </c>
    </row>
    <row r="650" spans="1:20" x14ac:dyDescent="0.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0">
        <v>126.82285714285715</v>
      </c>
      <c r="P650" s="27">
        <v>1644</v>
      </c>
      <c r="Q650" t="s">
        <v>8352</v>
      </c>
      <c r="R650" t="s">
        <v>8320</v>
      </c>
      <c r="S650" s="15">
        <v>83853.386759259258</v>
      </c>
      <c r="T650" s="15">
        <v>41926.693379629629</v>
      </c>
    </row>
    <row r="651" spans="1:20" x14ac:dyDescent="0.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0">
        <v>139.96</v>
      </c>
      <c r="P651" s="27">
        <v>42.670731707317074</v>
      </c>
      <c r="Q651" t="s">
        <v>8352</v>
      </c>
      <c r="R651" t="s">
        <v>8320</v>
      </c>
      <c r="S651" s="15">
        <v>83797.824374999997</v>
      </c>
      <c r="T651" s="15">
        <v>41898.912187499998</v>
      </c>
    </row>
    <row r="652" spans="1:20" x14ac:dyDescent="0.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0">
        <v>112.4</v>
      </c>
      <c r="P652" s="27">
        <v>35.125</v>
      </c>
      <c r="Q652" t="s">
        <v>8352</v>
      </c>
      <c r="R652" t="s">
        <v>8320</v>
      </c>
      <c r="S652" s="15">
        <v>83984.157037037046</v>
      </c>
      <c r="T652" s="15">
        <v>41992.078518518523</v>
      </c>
    </row>
    <row r="653" spans="1:20" x14ac:dyDescent="0.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0">
        <v>100.52799999999999</v>
      </c>
      <c r="P653" s="27">
        <v>239.35238095238094</v>
      </c>
      <c r="Q653" t="s">
        <v>8352</v>
      </c>
      <c r="R653" t="s">
        <v>8320</v>
      </c>
      <c r="S653" s="15">
        <v>83972.03497685185</v>
      </c>
      <c r="T653" s="15">
        <v>41986.017488425925</v>
      </c>
    </row>
    <row r="654" spans="1:20" x14ac:dyDescent="0.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0">
        <v>100.46666666666665</v>
      </c>
      <c r="P654" s="27">
        <v>107.64285714285714</v>
      </c>
      <c r="Q654" t="s">
        <v>8352</v>
      </c>
      <c r="R654" t="s">
        <v>8320</v>
      </c>
      <c r="S654" s="15">
        <v>85411.464120370365</v>
      </c>
      <c r="T654" s="15">
        <v>42705.732060185182</v>
      </c>
    </row>
    <row r="655" spans="1:20" x14ac:dyDescent="0.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0">
        <v>141.446</v>
      </c>
      <c r="P655" s="27">
        <v>95.830623306233065</v>
      </c>
      <c r="Q655" t="s">
        <v>8352</v>
      </c>
      <c r="R655" t="s">
        <v>8320</v>
      </c>
      <c r="S655" s="15">
        <v>84473.237037037034</v>
      </c>
      <c r="T655" s="15">
        <v>42236.618518518517</v>
      </c>
    </row>
    <row r="656" spans="1:20" x14ac:dyDescent="0.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0">
        <v>267.29166666666669</v>
      </c>
      <c r="P656" s="27">
        <v>31.663376110562684</v>
      </c>
      <c r="Q656" t="s">
        <v>8352</v>
      </c>
      <c r="R656" t="s">
        <v>8320</v>
      </c>
      <c r="S656" s="15">
        <v>84387.914652777778</v>
      </c>
      <c r="T656" s="15">
        <v>42193.957326388889</v>
      </c>
    </row>
    <row r="657" spans="1:20" x14ac:dyDescent="0.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0">
        <v>146.88749999999999</v>
      </c>
      <c r="P657" s="27">
        <v>42.886861313868614</v>
      </c>
      <c r="Q657" t="s">
        <v>8352</v>
      </c>
      <c r="R657" t="s">
        <v>8320</v>
      </c>
      <c r="S657" s="15">
        <v>84151.831296296295</v>
      </c>
      <c r="T657" s="15">
        <v>42075.915648148148</v>
      </c>
    </row>
    <row r="658" spans="1:20" x14ac:dyDescent="0.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0">
        <v>213.56</v>
      </c>
      <c r="P658" s="27">
        <v>122.73563218390805</v>
      </c>
      <c r="Q658" t="s">
        <v>8352</v>
      </c>
      <c r="R658" t="s">
        <v>8320</v>
      </c>
      <c r="S658" s="15">
        <v>84955.525902777765</v>
      </c>
      <c r="T658" s="15">
        <v>42477.762951388882</v>
      </c>
    </row>
    <row r="659" spans="1:20" x14ac:dyDescent="0.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0">
        <v>125.69999999999999</v>
      </c>
      <c r="P659" s="27">
        <v>190.45454545454547</v>
      </c>
      <c r="Q659" t="s">
        <v>8352</v>
      </c>
      <c r="R659" t="s">
        <v>8320</v>
      </c>
      <c r="S659" s="15">
        <v>84723.691481481481</v>
      </c>
      <c r="T659" s="15">
        <v>42361.84574074074</v>
      </c>
    </row>
    <row r="660" spans="1:20" x14ac:dyDescent="0.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0">
        <v>104.46206037108834</v>
      </c>
      <c r="P660" s="27">
        <v>109.33695652173913</v>
      </c>
      <c r="Q660" t="s">
        <v>8352</v>
      </c>
      <c r="R660" t="s">
        <v>8320</v>
      </c>
      <c r="S660" s="15">
        <v>84423.5</v>
      </c>
      <c r="T660" s="15">
        <v>42211.75</v>
      </c>
    </row>
    <row r="661" spans="1:20" x14ac:dyDescent="0.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0">
        <v>100.56666666666668</v>
      </c>
      <c r="P661" s="27">
        <v>143.66666666666666</v>
      </c>
      <c r="Q661" t="s">
        <v>8352</v>
      </c>
      <c r="R661" t="s">
        <v>8320</v>
      </c>
      <c r="S661" s="15">
        <v>84479.187384259261</v>
      </c>
      <c r="T661" s="15">
        <v>42239.593692129631</v>
      </c>
    </row>
    <row r="662" spans="1:20" x14ac:dyDescent="0.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0">
        <v>3.0579999999999998</v>
      </c>
      <c r="P662" s="27">
        <v>84.944444444444443</v>
      </c>
      <c r="Q662" t="s">
        <v>8352</v>
      </c>
      <c r="R662" t="s">
        <v>8320</v>
      </c>
      <c r="S662" s="15">
        <v>83905.566643518527</v>
      </c>
      <c r="T662" s="15">
        <v>41952.783321759263</v>
      </c>
    </row>
    <row r="663" spans="1:20" x14ac:dyDescent="0.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0">
        <v>0.95</v>
      </c>
      <c r="P663" s="27">
        <v>10.555555555555555</v>
      </c>
      <c r="Q663" t="s">
        <v>8352</v>
      </c>
      <c r="R663" t="s">
        <v>8320</v>
      </c>
      <c r="S663" s="15">
        <v>85333.290717592594</v>
      </c>
      <c r="T663" s="15">
        <v>42666.645358796297</v>
      </c>
    </row>
    <row r="664" spans="1:20" x14ac:dyDescent="0.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0">
        <v>0.4</v>
      </c>
      <c r="P664" s="27">
        <v>39</v>
      </c>
      <c r="Q664" t="s">
        <v>8352</v>
      </c>
      <c r="R664" t="s">
        <v>8320</v>
      </c>
      <c r="S664" s="15">
        <v>84040.87608796297</v>
      </c>
      <c r="T664" s="15">
        <v>42020.438043981485</v>
      </c>
    </row>
    <row r="665" spans="1:20" x14ac:dyDescent="0.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0">
        <v>0.35000000000000003</v>
      </c>
      <c r="P665" s="27">
        <v>100</v>
      </c>
      <c r="Q665" t="s">
        <v>8352</v>
      </c>
      <c r="R665" t="s">
        <v>8320</v>
      </c>
      <c r="S665" s="15">
        <v>84407.686481481476</v>
      </c>
      <c r="T665" s="15">
        <v>42203.843240740738</v>
      </c>
    </row>
    <row r="666" spans="1:20" x14ac:dyDescent="0.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0">
        <v>7.5333333333333332</v>
      </c>
      <c r="P666" s="27">
        <v>31.172413793103448</v>
      </c>
      <c r="Q666" t="s">
        <v>8352</v>
      </c>
      <c r="R666" t="s">
        <v>8320</v>
      </c>
      <c r="S666" s="15">
        <v>84215.332754629635</v>
      </c>
      <c r="T666" s="15">
        <v>42107.666377314818</v>
      </c>
    </row>
    <row r="667" spans="1:20" x14ac:dyDescent="0.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0">
        <v>18.64</v>
      </c>
      <c r="P667" s="27">
        <v>155.33333333333334</v>
      </c>
      <c r="Q667" t="s">
        <v>8352</v>
      </c>
      <c r="R667" t="s">
        <v>8320</v>
      </c>
      <c r="S667" s="15">
        <v>85497.422708333324</v>
      </c>
      <c r="T667" s="15">
        <v>42748.711354166662</v>
      </c>
    </row>
    <row r="668" spans="1:20" x14ac:dyDescent="0.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0">
        <v>4.0000000000000001E-3</v>
      </c>
      <c r="P668" s="27">
        <v>2</v>
      </c>
      <c r="Q668" t="s">
        <v>8352</v>
      </c>
      <c r="R668" t="s">
        <v>8320</v>
      </c>
      <c r="S668" s="15">
        <v>83737.664305555561</v>
      </c>
      <c r="T668" s="15">
        <v>41868.832152777781</v>
      </c>
    </row>
    <row r="669" spans="1:20" x14ac:dyDescent="0.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0">
        <v>10.02</v>
      </c>
      <c r="P669" s="27">
        <v>178.92857142857142</v>
      </c>
      <c r="Q669" t="s">
        <v>8352</v>
      </c>
      <c r="R669" t="s">
        <v>8320</v>
      </c>
      <c r="S669" s="15">
        <v>85344.746828703705</v>
      </c>
      <c r="T669" s="15">
        <v>42672.373414351852</v>
      </c>
    </row>
    <row r="670" spans="1:20" x14ac:dyDescent="0.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0">
        <v>4.5600000000000005</v>
      </c>
      <c r="P670" s="27">
        <v>27.36</v>
      </c>
      <c r="Q670" t="s">
        <v>8352</v>
      </c>
      <c r="R670" t="s">
        <v>8320</v>
      </c>
      <c r="S670" s="15">
        <v>84271.662546296298</v>
      </c>
      <c r="T670" s="15">
        <v>42135.831273148149</v>
      </c>
    </row>
    <row r="671" spans="1:20" x14ac:dyDescent="0.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0">
        <v>21.5075</v>
      </c>
      <c r="P671" s="27">
        <v>1536.25</v>
      </c>
      <c r="Q671" t="s">
        <v>8352</v>
      </c>
      <c r="R671" t="s">
        <v>8320</v>
      </c>
      <c r="S671" s="15">
        <v>85115.251342592586</v>
      </c>
      <c r="T671" s="15">
        <v>42557.625671296293</v>
      </c>
    </row>
    <row r="672" spans="1:20" x14ac:dyDescent="0.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0">
        <v>29.276666666666667</v>
      </c>
      <c r="P672" s="27">
        <v>84.99677419354839</v>
      </c>
      <c r="Q672" t="s">
        <v>8352</v>
      </c>
      <c r="R672" t="s">
        <v>8320</v>
      </c>
      <c r="S672" s="15">
        <v>85080.680555555562</v>
      </c>
      <c r="T672" s="15">
        <v>42540.340277777781</v>
      </c>
    </row>
    <row r="673" spans="1:20" x14ac:dyDescent="0.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0">
        <v>39.426666666666662</v>
      </c>
      <c r="P673" s="27">
        <v>788.5333333333333</v>
      </c>
      <c r="Q673" t="s">
        <v>8352</v>
      </c>
      <c r="R673" t="s">
        <v>8320</v>
      </c>
      <c r="S673" s="15">
        <v>84036.333333333343</v>
      </c>
      <c r="T673" s="15">
        <v>42018.166666666672</v>
      </c>
    </row>
    <row r="674" spans="1:20" x14ac:dyDescent="0.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0">
        <v>21.628</v>
      </c>
      <c r="P674" s="27">
        <v>50.29767441860465</v>
      </c>
      <c r="Q674" t="s">
        <v>8352</v>
      </c>
      <c r="R674" t="s">
        <v>8320</v>
      </c>
      <c r="S674" s="15">
        <v>84010.415277777778</v>
      </c>
      <c r="T674" s="15">
        <v>42005.207638888889</v>
      </c>
    </row>
    <row r="675" spans="1:20" x14ac:dyDescent="0.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0">
        <v>0.20500000000000002</v>
      </c>
      <c r="P675" s="27">
        <v>68.333333333333329</v>
      </c>
      <c r="Q675" t="s">
        <v>8352</v>
      </c>
      <c r="R675" t="s">
        <v>8320</v>
      </c>
      <c r="S675" s="15">
        <v>83767.680949074071</v>
      </c>
      <c r="T675" s="15">
        <v>41883.840474537035</v>
      </c>
    </row>
    <row r="676" spans="1:20" x14ac:dyDescent="0.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0">
        <v>0.03</v>
      </c>
      <c r="P676" s="27">
        <v>7.5</v>
      </c>
      <c r="Q676" t="s">
        <v>8352</v>
      </c>
      <c r="R676" t="s">
        <v>8320</v>
      </c>
      <c r="S676" s="15">
        <v>83726.232106481475</v>
      </c>
      <c r="T676" s="15">
        <v>41863.116053240738</v>
      </c>
    </row>
    <row r="677" spans="1:20" x14ac:dyDescent="0.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0">
        <v>14.85</v>
      </c>
      <c r="P677" s="27">
        <v>34.269230769230766</v>
      </c>
      <c r="Q677" t="s">
        <v>8352</v>
      </c>
      <c r="R677" t="s">
        <v>8320</v>
      </c>
      <c r="S677" s="15">
        <v>84010.58194444445</v>
      </c>
      <c r="T677" s="15">
        <v>42005.290972222225</v>
      </c>
    </row>
    <row r="678" spans="1:20" x14ac:dyDescent="0.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0">
        <v>1.4710000000000001</v>
      </c>
      <c r="P678" s="27">
        <v>61.291666666666664</v>
      </c>
      <c r="Q678" t="s">
        <v>8352</v>
      </c>
      <c r="R678" t="s">
        <v>8320</v>
      </c>
      <c r="S678" s="15">
        <v>84085.536597222235</v>
      </c>
      <c r="T678" s="15">
        <v>42042.768298611118</v>
      </c>
    </row>
    <row r="679" spans="1:20" x14ac:dyDescent="0.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0">
        <v>25.584</v>
      </c>
      <c r="P679" s="27">
        <v>133.25</v>
      </c>
      <c r="Q679" t="s">
        <v>8352</v>
      </c>
      <c r="R679" t="s">
        <v>8320</v>
      </c>
      <c r="S679" s="15">
        <v>85098.807754629626</v>
      </c>
      <c r="T679" s="15">
        <v>42549.403877314813</v>
      </c>
    </row>
    <row r="680" spans="1:20" x14ac:dyDescent="0.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0">
        <v>3.8206896551724134</v>
      </c>
      <c r="P680" s="27">
        <v>65.17647058823529</v>
      </c>
      <c r="Q680" t="s">
        <v>8352</v>
      </c>
      <c r="R680" t="s">
        <v>8320</v>
      </c>
      <c r="S680" s="15">
        <v>85022.753194444434</v>
      </c>
      <c r="T680" s="15">
        <v>42511.376597222217</v>
      </c>
    </row>
    <row r="681" spans="1:20" x14ac:dyDescent="0.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0">
        <v>15.485964912280703</v>
      </c>
      <c r="P681" s="27">
        <v>93.90425531914893</v>
      </c>
      <c r="Q681" t="s">
        <v>8352</v>
      </c>
      <c r="R681" t="s">
        <v>8320</v>
      </c>
      <c r="S681" s="15">
        <v>85233.391412037046</v>
      </c>
      <c r="T681" s="15">
        <v>42616.695706018523</v>
      </c>
    </row>
    <row r="682" spans="1:20" x14ac:dyDescent="0.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0">
        <v>25.912000000000003</v>
      </c>
      <c r="P682" s="27">
        <v>150.65116279069767</v>
      </c>
      <c r="Q682" t="s">
        <v>8352</v>
      </c>
      <c r="R682" t="s">
        <v>8320</v>
      </c>
      <c r="S682" s="15">
        <v>83799.003032407403</v>
      </c>
      <c r="T682" s="15">
        <v>41899.501516203702</v>
      </c>
    </row>
    <row r="683" spans="1:20" x14ac:dyDescent="0.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0">
        <v>0.04</v>
      </c>
      <c r="P683" s="27">
        <v>1</v>
      </c>
      <c r="Q683" t="s">
        <v>8352</v>
      </c>
      <c r="R683" t="s">
        <v>8320</v>
      </c>
      <c r="S683" s="15">
        <v>85339.611203703709</v>
      </c>
      <c r="T683" s="15">
        <v>42669.805601851855</v>
      </c>
    </row>
    <row r="684" spans="1:20" x14ac:dyDescent="0.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0">
        <v>0.106</v>
      </c>
      <c r="P684" s="27">
        <v>13.25</v>
      </c>
      <c r="Q684" t="s">
        <v>8352</v>
      </c>
      <c r="R684" t="s">
        <v>8320</v>
      </c>
      <c r="S684" s="15">
        <v>85617.447268518532</v>
      </c>
      <c r="T684" s="15">
        <v>42808.723634259266</v>
      </c>
    </row>
    <row r="685" spans="1:20" x14ac:dyDescent="0.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0">
        <v>0.85142857142857142</v>
      </c>
      <c r="P685" s="27">
        <v>99.333333333333329</v>
      </c>
      <c r="Q685" t="s">
        <v>8352</v>
      </c>
      <c r="R685" t="s">
        <v>8320</v>
      </c>
      <c r="S685" s="15">
        <v>85349.800092592603</v>
      </c>
      <c r="T685" s="15">
        <v>42674.900046296301</v>
      </c>
    </row>
    <row r="686" spans="1:20" x14ac:dyDescent="0.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0">
        <v>7.4837500000000006</v>
      </c>
      <c r="P686" s="27">
        <v>177.39259259259259</v>
      </c>
      <c r="Q686" t="s">
        <v>8352</v>
      </c>
      <c r="R686" t="s">
        <v>8320</v>
      </c>
      <c r="S686" s="15">
        <v>83690.25</v>
      </c>
      <c r="T686" s="15">
        <v>41845.125</v>
      </c>
    </row>
    <row r="687" spans="1:20" x14ac:dyDescent="0.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0">
        <v>27.650000000000002</v>
      </c>
      <c r="P687" s="27">
        <v>55.3</v>
      </c>
      <c r="Q687" t="s">
        <v>8352</v>
      </c>
      <c r="R687" t="s">
        <v>8320</v>
      </c>
      <c r="S687" s="15">
        <v>84033.733148148138</v>
      </c>
      <c r="T687" s="15">
        <v>42016.866574074069</v>
      </c>
    </row>
    <row r="688" spans="1:20" x14ac:dyDescent="0.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0">
        <v>0</v>
      </c>
      <c r="P688" s="27" t="e">
        <v>#DIV/0!</v>
      </c>
      <c r="Q688" t="s">
        <v>8352</v>
      </c>
      <c r="R688" t="s">
        <v>8320</v>
      </c>
      <c r="S688" s="15">
        <v>84439.346527777787</v>
      </c>
      <c r="T688" s="15">
        <v>42219.673263888893</v>
      </c>
    </row>
    <row r="689" spans="1:20" x14ac:dyDescent="0.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0">
        <v>3.55</v>
      </c>
      <c r="P689" s="27">
        <v>591.66666666666663</v>
      </c>
      <c r="Q689" t="s">
        <v>8352</v>
      </c>
      <c r="R689" t="s">
        <v>8320</v>
      </c>
      <c r="S689" s="15">
        <v>85543.501226851862</v>
      </c>
      <c r="T689" s="15">
        <v>42771.750613425931</v>
      </c>
    </row>
    <row r="690" spans="1:20" x14ac:dyDescent="0.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0">
        <v>72.989999999999995</v>
      </c>
      <c r="P690" s="27">
        <v>405.5</v>
      </c>
      <c r="Q690" t="s">
        <v>8352</v>
      </c>
      <c r="R690" t="s">
        <v>8320</v>
      </c>
      <c r="S690" s="15">
        <v>84584.209560185176</v>
      </c>
      <c r="T690" s="15">
        <v>42292.104780092588</v>
      </c>
    </row>
    <row r="691" spans="1:20" x14ac:dyDescent="0.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0">
        <v>57.648750000000007</v>
      </c>
      <c r="P691" s="27">
        <v>343.14732142857144</v>
      </c>
      <c r="Q691" t="s">
        <v>8352</v>
      </c>
      <c r="R691" t="s">
        <v>8320</v>
      </c>
      <c r="S691" s="15">
        <v>85424.415277777778</v>
      </c>
      <c r="T691" s="15">
        <v>42712.207638888889</v>
      </c>
    </row>
    <row r="692" spans="1:20" x14ac:dyDescent="0.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0">
        <v>12.34</v>
      </c>
      <c r="P692" s="27">
        <v>72.588235294117652</v>
      </c>
      <c r="Q692" t="s">
        <v>8352</v>
      </c>
      <c r="R692" t="s">
        <v>8320</v>
      </c>
      <c r="S692" s="15">
        <v>85244.5</v>
      </c>
      <c r="T692" s="15">
        <v>42622.25</v>
      </c>
    </row>
    <row r="693" spans="1:20" x14ac:dyDescent="0.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0">
        <v>0.52</v>
      </c>
      <c r="P693" s="27">
        <v>26</v>
      </c>
      <c r="Q693" t="s">
        <v>8352</v>
      </c>
      <c r="R693" t="s">
        <v>8320</v>
      </c>
      <c r="S693" s="15">
        <v>84372.056620370364</v>
      </c>
      <c r="T693" s="15">
        <v>42186.028310185182</v>
      </c>
    </row>
    <row r="694" spans="1:20" x14ac:dyDescent="0.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0">
        <v>6.5299999999999994</v>
      </c>
      <c r="P694" s="27">
        <v>6.4975124378109452</v>
      </c>
      <c r="Q694" t="s">
        <v>8352</v>
      </c>
      <c r="R694" t="s">
        <v>8320</v>
      </c>
      <c r="S694" s="15">
        <v>85452.75145833334</v>
      </c>
      <c r="T694" s="15">
        <v>42726.37572916667</v>
      </c>
    </row>
    <row r="695" spans="1:20" x14ac:dyDescent="0.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0">
        <v>35.338000000000001</v>
      </c>
      <c r="P695" s="27">
        <v>119.38513513513513</v>
      </c>
      <c r="Q695" t="s">
        <v>8352</v>
      </c>
      <c r="R695" t="s">
        <v>8320</v>
      </c>
      <c r="S695" s="15">
        <v>84249.616365740745</v>
      </c>
      <c r="T695" s="15">
        <v>42124.808182870373</v>
      </c>
    </row>
    <row r="696" spans="1:20" x14ac:dyDescent="0.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0">
        <v>0.39333333333333331</v>
      </c>
      <c r="P696" s="27">
        <v>84.285714285714292</v>
      </c>
      <c r="Q696" t="s">
        <v>8352</v>
      </c>
      <c r="R696" t="s">
        <v>8320</v>
      </c>
      <c r="S696" s="15">
        <v>85535.32775462963</v>
      </c>
      <c r="T696" s="15">
        <v>42767.663877314815</v>
      </c>
    </row>
    <row r="697" spans="1:20" x14ac:dyDescent="0.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0">
        <v>1.06</v>
      </c>
      <c r="P697" s="27">
        <v>90.857142857142861</v>
      </c>
      <c r="Q697" t="s">
        <v>8352</v>
      </c>
      <c r="R697" t="s">
        <v>8320</v>
      </c>
      <c r="S697" s="15">
        <v>83887.042129629626</v>
      </c>
      <c r="T697" s="15">
        <v>41943.521064814813</v>
      </c>
    </row>
    <row r="698" spans="1:20" x14ac:dyDescent="0.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0">
        <v>5.7142857142857147E-4</v>
      </c>
      <c r="P698" s="27">
        <v>1</v>
      </c>
      <c r="Q698" t="s">
        <v>8352</v>
      </c>
      <c r="R698" t="s">
        <v>8320</v>
      </c>
      <c r="S698" s="15">
        <v>83691.854212962964</v>
      </c>
      <c r="T698" s="15">
        <v>41845.927106481482</v>
      </c>
    </row>
    <row r="699" spans="1:20" x14ac:dyDescent="0.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0">
        <v>46.379999999999995</v>
      </c>
      <c r="P699" s="27">
        <v>20.342105263157894</v>
      </c>
      <c r="Q699" t="s">
        <v>8352</v>
      </c>
      <c r="R699" t="s">
        <v>8320</v>
      </c>
      <c r="S699" s="15">
        <v>84807.046041666676</v>
      </c>
      <c r="T699" s="15">
        <v>42403.523020833338</v>
      </c>
    </row>
    <row r="700" spans="1:20" x14ac:dyDescent="0.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0">
        <v>15.39</v>
      </c>
      <c r="P700" s="27">
        <v>530.68965517241384</v>
      </c>
      <c r="Q700" t="s">
        <v>8352</v>
      </c>
      <c r="R700" t="s">
        <v>8320</v>
      </c>
      <c r="S700" s="15">
        <v>83800.166666666672</v>
      </c>
      <c r="T700" s="15">
        <v>41900.083333333336</v>
      </c>
    </row>
    <row r="701" spans="1:20" x14ac:dyDescent="0.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0">
        <v>82.422107692307705</v>
      </c>
      <c r="P701" s="27">
        <v>120.39184269662923</v>
      </c>
      <c r="Q701" t="s">
        <v>8352</v>
      </c>
      <c r="R701" t="s">
        <v>8320</v>
      </c>
      <c r="S701" s="15">
        <v>83201.333333333328</v>
      </c>
      <c r="T701" s="15">
        <v>41600.666666666664</v>
      </c>
    </row>
    <row r="702" spans="1:20" x14ac:dyDescent="0.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0">
        <v>2.6866666666666665</v>
      </c>
      <c r="P702" s="27">
        <v>13</v>
      </c>
      <c r="Q702" t="s">
        <v>8352</v>
      </c>
      <c r="R702" t="s">
        <v>8320</v>
      </c>
      <c r="S702" s="15">
        <v>85491.376875000002</v>
      </c>
      <c r="T702" s="15">
        <v>42745.688437500001</v>
      </c>
    </row>
    <row r="703" spans="1:20" x14ac:dyDescent="0.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0">
        <v>26.6</v>
      </c>
      <c r="P703" s="27">
        <v>291.33333333333331</v>
      </c>
      <c r="Q703" t="s">
        <v>8352</v>
      </c>
      <c r="R703" t="s">
        <v>8320</v>
      </c>
      <c r="S703" s="15">
        <v>83687.325925925921</v>
      </c>
      <c r="T703" s="15">
        <v>41843.662962962961</v>
      </c>
    </row>
    <row r="704" spans="1:20" x14ac:dyDescent="0.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0">
        <v>30.813400000000001</v>
      </c>
      <c r="P704" s="27">
        <v>124.9191891891892</v>
      </c>
      <c r="Q704" t="s">
        <v>8352</v>
      </c>
      <c r="R704" t="s">
        <v>8320</v>
      </c>
      <c r="S704" s="15">
        <v>85397.536736111098</v>
      </c>
      <c r="T704" s="15">
        <v>42698.768368055549</v>
      </c>
    </row>
    <row r="705" spans="1:20" x14ac:dyDescent="0.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0">
        <v>5.58</v>
      </c>
      <c r="P705" s="27">
        <v>119.57142857142857</v>
      </c>
      <c r="Q705" t="s">
        <v>8352</v>
      </c>
      <c r="R705" t="s">
        <v>8320</v>
      </c>
      <c r="S705" s="15">
        <v>85533.961111111101</v>
      </c>
      <c r="T705" s="15">
        <v>42766.98055555555</v>
      </c>
    </row>
    <row r="706" spans="1:20" x14ac:dyDescent="0.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0">
        <v>0.87454545454545463</v>
      </c>
      <c r="P706" s="27">
        <v>120.25</v>
      </c>
      <c r="Q706" t="s">
        <v>8352</v>
      </c>
      <c r="R706" t="s">
        <v>8320</v>
      </c>
      <c r="S706" s="15">
        <v>85572.385833333334</v>
      </c>
      <c r="T706" s="15">
        <v>42786.192916666667</v>
      </c>
    </row>
    <row r="707" spans="1:20" x14ac:dyDescent="0.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0">
        <v>0.97699999999999987</v>
      </c>
      <c r="P707" s="27">
        <v>195.4</v>
      </c>
      <c r="Q707" t="s">
        <v>8352</v>
      </c>
      <c r="R707" t="s">
        <v>8320</v>
      </c>
      <c r="S707" s="15">
        <v>85512.98328703703</v>
      </c>
      <c r="T707" s="15">
        <v>42756.491643518515</v>
      </c>
    </row>
    <row r="708" spans="1:20" x14ac:dyDescent="0.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0">
        <v>0</v>
      </c>
      <c r="P708" s="27" t="e">
        <v>#DIV/0!</v>
      </c>
      <c r="Q708" t="s">
        <v>8352</v>
      </c>
      <c r="R708" t="s">
        <v>8320</v>
      </c>
      <c r="S708" s="15">
        <v>85437.554166666669</v>
      </c>
      <c r="T708" s="15">
        <v>42718.777083333334</v>
      </c>
    </row>
    <row r="709" spans="1:20" x14ac:dyDescent="0.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0">
        <v>78.927352941176466</v>
      </c>
      <c r="P709" s="27">
        <v>117.69868421052631</v>
      </c>
      <c r="Q709" t="s">
        <v>8352</v>
      </c>
      <c r="R709" t="s">
        <v>8320</v>
      </c>
      <c r="S709" s="15">
        <v>85473.327013888891</v>
      </c>
      <c r="T709" s="15">
        <v>42736.663506944446</v>
      </c>
    </row>
    <row r="710" spans="1:20" x14ac:dyDescent="0.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0">
        <v>22.092500000000001</v>
      </c>
      <c r="P710" s="27">
        <v>23.948509485094849</v>
      </c>
      <c r="Q710" t="s">
        <v>8352</v>
      </c>
      <c r="R710" t="s">
        <v>8320</v>
      </c>
      <c r="S710" s="15">
        <v>83791.162037037036</v>
      </c>
      <c r="T710" s="15">
        <v>41895.581018518518</v>
      </c>
    </row>
    <row r="711" spans="1:20" x14ac:dyDescent="0.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0">
        <v>0.40666666666666662</v>
      </c>
      <c r="P711" s="27">
        <v>30.5</v>
      </c>
      <c r="Q711" t="s">
        <v>8352</v>
      </c>
      <c r="R711" t="s">
        <v>8320</v>
      </c>
      <c r="S711" s="15">
        <v>83956.082384259265</v>
      </c>
      <c r="T711" s="15">
        <v>41978.041192129633</v>
      </c>
    </row>
    <row r="712" spans="1:20" x14ac:dyDescent="0.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0">
        <v>0</v>
      </c>
      <c r="P712" s="27" t="e">
        <v>#DIV/0!</v>
      </c>
      <c r="Q712" t="s">
        <v>8352</v>
      </c>
      <c r="R712" t="s">
        <v>8320</v>
      </c>
      <c r="S712" s="15">
        <v>83742.061111111107</v>
      </c>
      <c r="T712" s="15">
        <v>41871.030555555553</v>
      </c>
    </row>
    <row r="713" spans="1:20" x14ac:dyDescent="0.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0">
        <v>33.790999999999997</v>
      </c>
      <c r="P713" s="27">
        <v>99.973372781065095</v>
      </c>
      <c r="Q713" t="s">
        <v>8352</v>
      </c>
      <c r="R713" t="s">
        <v>8320</v>
      </c>
      <c r="S713" s="15">
        <v>85437.001574074064</v>
      </c>
      <c r="T713" s="15">
        <v>42718.500787037032</v>
      </c>
    </row>
    <row r="714" spans="1:20" x14ac:dyDescent="0.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0">
        <v>0.21649484536082475</v>
      </c>
      <c r="P714" s="27">
        <v>26.25</v>
      </c>
      <c r="Q714" t="s">
        <v>8352</v>
      </c>
      <c r="R714" t="s">
        <v>8320</v>
      </c>
      <c r="S714" s="15">
        <v>84829.361851851863</v>
      </c>
      <c r="T714" s="15">
        <v>42414.680925925932</v>
      </c>
    </row>
    <row r="715" spans="1:20" x14ac:dyDescent="0.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0">
        <v>0.79600000000000004</v>
      </c>
      <c r="P715" s="27">
        <v>199</v>
      </c>
      <c r="Q715" t="s">
        <v>8352</v>
      </c>
      <c r="R715" t="s">
        <v>8320</v>
      </c>
      <c r="S715" s="15">
        <v>85053.058611111104</v>
      </c>
      <c r="T715" s="15">
        <v>42526.529305555552</v>
      </c>
    </row>
    <row r="716" spans="1:20" x14ac:dyDescent="0.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0">
        <v>14.993333333333334</v>
      </c>
      <c r="P716" s="27">
        <v>80.321428571428569</v>
      </c>
      <c r="Q716" t="s">
        <v>8352</v>
      </c>
      <c r="R716" t="s">
        <v>8320</v>
      </c>
      <c r="S716" s="15">
        <v>85589.575972222228</v>
      </c>
      <c r="T716" s="15">
        <v>42794.787986111114</v>
      </c>
    </row>
    <row r="717" spans="1:20" x14ac:dyDescent="0.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0">
        <v>5.0509090909090908</v>
      </c>
      <c r="P717" s="27">
        <v>115.75</v>
      </c>
      <c r="Q717" t="s">
        <v>8352</v>
      </c>
      <c r="R717" t="s">
        <v>8320</v>
      </c>
      <c r="S717" s="15">
        <v>84626.264814814815</v>
      </c>
      <c r="T717" s="15">
        <v>42313.132407407407</v>
      </c>
    </row>
    <row r="718" spans="1:20" x14ac:dyDescent="0.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0">
        <v>10.214285714285715</v>
      </c>
      <c r="P718" s="27">
        <v>44.6875</v>
      </c>
      <c r="Q718" t="s">
        <v>8352</v>
      </c>
      <c r="R718" t="s">
        <v>8320</v>
      </c>
      <c r="S718" s="15">
        <v>83948</v>
      </c>
      <c r="T718" s="15">
        <v>41974</v>
      </c>
    </row>
    <row r="719" spans="1:20" x14ac:dyDescent="0.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0">
        <v>0.30499999999999999</v>
      </c>
      <c r="P719" s="27">
        <v>76.25</v>
      </c>
      <c r="Q719" t="s">
        <v>8352</v>
      </c>
      <c r="R719" t="s">
        <v>8320</v>
      </c>
      <c r="S719" s="15">
        <v>83775.708379629636</v>
      </c>
      <c r="T719" s="15">
        <v>41887.854189814818</v>
      </c>
    </row>
    <row r="720" spans="1:20" x14ac:dyDescent="0.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0">
        <v>0.75</v>
      </c>
      <c r="P720" s="27">
        <v>22.5</v>
      </c>
      <c r="Q720" t="s">
        <v>8352</v>
      </c>
      <c r="R720" t="s">
        <v>8320</v>
      </c>
      <c r="S720" s="15">
        <v>85568.498611111107</v>
      </c>
      <c r="T720" s="15">
        <v>42784.249305555553</v>
      </c>
    </row>
    <row r="721" spans="1:20" x14ac:dyDescent="0.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0">
        <v>1.2933333333333332</v>
      </c>
      <c r="P721" s="27">
        <v>19.399999999999999</v>
      </c>
      <c r="Q721" t="s">
        <v>8352</v>
      </c>
      <c r="R721" t="s">
        <v>8320</v>
      </c>
      <c r="S721" s="15">
        <v>84846.080462962971</v>
      </c>
      <c r="T721" s="15">
        <v>42423.040231481486</v>
      </c>
    </row>
    <row r="722" spans="1:20" x14ac:dyDescent="0.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0">
        <v>143.94736842105263</v>
      </c>
      <c r="P722" s="27">
        <v>66.707317073170728</v>
      </c>
      <c r="Q722" t="s">
        <v>8347</v>
      </c>
      <c r="R722" t="s">
        <v>8319</v>
      </c>
      <c r="S722" s="15">
        <v>81875.298402777786</v>
      </c>
      <c r="T722" s="15">
        <v>40937.649201388893</v>
      </c>
    </row>
    <row r="723" spans="1:20" x14ac:dyDescent="0.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0">
        <v>122.10975609756099</v>
      </c>
      <c r="P723" s="27">
        <v>84.142857142857139</v>
      </c>
      <c r="Q723" t="s">
        <v>8347</v>
      </c>
      <c r="R723" t="s">
        <v>8319</v>
      </c>
      <c r="S723" s="15">
        <v>83705.143680555557</v>
      </c>
      <c r="T723" s="15">
        <v>41852.571840277778</v>
      </c>
    </row>
    <row r="724" spans="1:20" x14ac:dyDescent="0.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0">
        <v>132.024</v>
      </c>
      <c r="P724" s="27">
        <v>215.72549019607843</v>
      </c>
      <c r="Q724" t="s">
        <v>8347</v>
      </c>
      <c r="R724" t="s">
        <v>8319</v>
      </c>
      <c r="S724" s="15">
        <v>82015.527268518519</v>
      </c>
      <c r="T724" s="15">
        <v>41007.76363425926</v>
      </c>
    </row>
    <row r="725" spans="1:20" x14ac:dyDescent="0.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0">
        <v>109.38000000000001</v>
      </c>
      <c r="P725" s="27">
        <v>54.69</v>
      </c>
      <c r="Q725" t="s">
        <v>8347</v>
      </c>
      <c r="R725" t="s">
        <v>8319</v>
      </c>
      <c r="S725" s="15">
        <v>84430.33194444445</v>
      </c>
      <c r="T725" s="15">
        <v>42215.165972222225</v>
      </c>
    </row>
    <row r="726" spans="1:20" x14ac:dyDescent="0.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0">
        <v>105.47157142857144</v>
      </c>
      <c r="P726" s="27">
        <v>51.62944055944056</v>
      </c>
      <c r="Q726" t="s">
        <v>8347</v>
      </c>
      <c r="R726" t="s">
        <v>8319</v>
      </c>
      <c r="S726" s="15">
        <v>81449.276921296288</v>
      </c>
      <c r="T726" s="15">
        <v>40724.638460648144</v>
      </c>
    </row>
    <row r="727" spans="1:20" x14ac:dyDescent="0.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0">
        <v>100.35000000000001</v>
      </c>
      <c r="P727" s="27">
        <v>143.35714285714286</v>
      </c>
      <c r="Q727" t="s">
        <v>8347</v>
      </c>
      <c r="R727" t="s">
        <v>8319</v>
      </c>
      <c r="S727" s="15">
        <v>84703.252592592587</v>
      </c>
      <c r="T727" s="15">
        <v>42351.626296296294</v>
      </c>
    </row>
    <row r="728" spans="1:20" x14ac:dyDescent="0.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0">
        <v>101.4</v>
      </c>
      <c r="P728" s="27">
        <v>72.428571428571431</v>
      </c>
      <c r="Q728" t="s">
        <v>8347</v>
      </c>
      <c r="R728" t="s">
        <v>8319</v>
      </c>
      <c r="S728" s="15">
        <v>82752.085347222222</v>
      </c>
      <c r="T728" s="15">
        <v>41376.042673611111</v>
      </c>
    </row>
    <row r="729" spans="1:20" x14ac:dyDescent="0.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0">
        <v>155.51428571428571</v>
      </c>
      <c r="P729" s="27">
        <v>36.530201342281877</v>
      </c>
      <c r="Q729" t="s">
        <v>8347</v>
      </c>
      <c r="R729" t="s">
        <v>8319</v>
      </c>
      <c r="S729" s="15">
        <v>82577.777777777781</v>
      </c>
      <c r="T729" s="15">
        <v>41288.888888888891</v>
      </c>
    </row>
    <row r="730" spans="1:20" x14ac:dyDescent="0.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0">
        <v>105.566</v>
      </c>
      <c r="P730" s="27">
        <v>60.903461538461535</v>
      </c>
      <c r="Q730" t="s">
        <v>8347</v>
      </c>
      <c r="R730" t="s">
        <v>8319</v>
      </c>
      <c r="S730" s="15">
        <v>81553.674930555557</v>
      </c>
      <c r="T730" s="15">
        <v>40776.837465277778</v>
      </c>
    </row>
    <row r="731" spans="1:20" x14ac:dyDescent="0.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0">
        <v>130.65</v>
      </c>
      <c r="P731" s="27">
        <v>43.55</v>
      </c>
      <c r="Q731" t="s">
        <v>8347</v>
      </c>
      <c r="R731" t="s">
        <v>8319</v>
      </c>
      <c r="S731" s="15">
        <v>82342.371782407412</v>
      </c>
      <c r="T731" s="15">
        <v>41171.185891203706</v>
      </c>
    </row>
    <row r="732" spans="1:20" x14ac:dyDescent="0.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0">
        <v>132.19</v>
      </c>
      <c r="P732" s="27">
        <v>99.766037735849054</v>
      </c>
      <c r="Q732" t="s">
        <v>8347</v>
      </c>
      <c r="R732" t="s">
        <v>8319</v>
      </c>
      <c r="S732" s="15">
        <v>81769.490532407406</v>
      </c>
      <c r="T732" s="15">
        <v>40884.745266203703</v>
      </c>
    </row>
    <row r="733" spans="1:20" x14ac:dyDescent="0.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0">
        <v>126</v>
      </c>
      <c r="P733" s="27">
        <v>88.732394366197184</v>
      </c>
      <c r="Q733" t="s">
        <v>8347</v>
      </c>
      <c r="R733" t="s">
        <v>8319</v>
      </c>
      <c r="S733" s="15">
        <v>81860.5</v>
      </c>
      <c r="T733" s="15">
        <v>40930.25</v>
      </c>
    </row>
    <row r="734" spans="1:20" x14ac:dyDescent="0.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0">
        <v>160</v>
      </c>
      <c r="P734" s="27">
        <v>4.9230769230769234</v>
      </c>
      <c r="Q734" t="s">
        <v>8347</v>
      </c>
      <c r="R734" t="s">
        <v>8319</v>
      </c>
      <c r="S734" s="15">
        <v>83092.848634259251</v>
      </c>
      <c r="T734" s="15">
        <v>41546.424317129626</v>
      </c>
    </row>
    <row r="735" spans="1:20" x14ac:dyDescent="0.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0">
        <v>120.48</v>
      </c>
      <c r="P735" s="27">
        <v>17.822485207100591</v>
      </c>
      <c r="Q735" t="s">
        <v>8347</v>
      </c>
      <c r="R735" t="s">
        <v>8319</v>
      </c>
      <c r="S735" s="15">
        <v>83256.840092592596</v>
      </c>
      <c r="T735" s="15">
        <v>41628.420046296298</v>
      </c>
    </row>
    <row r="736" spans="1:20" x14ac:dyDescent="0.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0">
        <v>125.52941176470588</v>
      </c>
      <c r="P736" s="27">
        <v>187.19298245614036</v>
      </c>
      <c r="Q736" t="s">
        <v>8347</v>
      </c>
      <c r="R736" t="s">
        <v>8319</v>
      </c>
      <c r="S736" s="15">
        <v>84266.416666666657</v>
      </c>
      <c r="T736" s="15">
        <v>42133.208333333328</v>
      </c>
    </row>
    <row r="737" spans="1:20" x14ac:dyDescent="0.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0">
        <v>114.40638297872341</v>
      </c>
      <c r="P737" s="27">
        <v>234.80786026200875</v>
      </c>
      <c r="Q737" t="s">
        <v>8347</v>
      </c>
      <c r="R737" t="s">
        <v>8319</v>
      </c>
      <c r="S737" s="15">
        <v>83954.054166666669</v>
      </c>
      <c r="T737" s="15">
        <v>41977.027083333334</v>
      </c>
    </row>
    <row r="738" spans="1:20" x14ac:dyDescent="0.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0">
        <v>315.13888888888891</v>
      </c>
      <c r="P738" s="27">
        <v>105.04629629629629</v>
      </c>
      <c r="Q738" t="s">
        <v>8347</v>
      </c>
      <c r="R738" t="s">
        <v>8319</v>
      </c>
      <c r="S738" s="15">
        <v>83198.415277777778</v>
      </c>
      <c r="T738" s="15">
        <v>41599.207638888889</v>
      </c>
    </row>
    <row r="739" spans="1:20" x14ac:dyDescent="0.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0">
        <v>122.39999999999999</v>
      </c>
      <c r="P739" s="27">
        <v>56.666666666666664</v>
      </c>
      <c r="Q739" t="s">
        <v>8347</v>
      </c>
      <c r="R739" t="s">
        <v>8319</v>
      </c>
      <c r="S739" s="15">
        <v>83369.666666666672</v>
      </c>
      <c r="T739" s="15">
        <v>41684.833333333336</v>
      </c>
    </row>
    <row r="740" spans="1:20" x14ac:dyDescent="0.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0">
        <v>106.73333333333332</v>
      </c>
      <c r="P740" s="27">
        <v>39.048780487804876</v>
      </c>
      <c r="Q740" t="s">
        <v>8347</v>
      </c>
      <c r="R740" t="s">
        <v>8319</v>
      </c>
      <c r="S740" s="15">
        <v>83948.415277777778</v>
      </c>
      <c r="T740" s="15">
        <v>41974.207638888889</v>
      </c>
    </row>
    <row r="741" spans="1:20" x14ac:dyDescent="0.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0">
        <v>158.33333333333331</v>
      </c>
      <c r="P741" s="27">
        <v>68.345323741007192</v>
      </c>
      <c r="Q741" t="s">
        <v>8347</v>
      </c>
      <c r="R741" t="s">
        <v>8319</v>
      </c>
      <c r="S741" s="15">
        <v>83725.005300925928</v>
      </c>
      <c r="T741" s="15">
        <v>41862.502650462964</v>
      </c>
    </row>
    <row r="742" spans="1:20" x14ac:dyDescent="0.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0">
        <v>107.4</v>
      </c>
      <c r="P742" s="27">
        <v>169.57894736842104</v>
      </c>
      <c r="Q742" t="s">
        <v>8347</v>
      </c>
      <c r="R742" t="s">
        <v>8319</v>
      </c>
      <c r="S742" s="15">
        <v>84352.293564814812</v>
      </c>
      <c r="T742" s="15">
        <v>42176.146782407406</v>
      </c>
    </row>
    <row r="743" spans="1:20" x14ac:dyDescent="0.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0">
        <v>102.25999999999999</v>
      </c>
      <c r="P743" s="27">
        <v>141.42340425531913</v>
      </c>
      <c r="Q743" t="s">
        <v>8347</v>
      </c>
      <c r="R743" t="s">
        <v>8319</v>
      </c>
      <c r="S743" s="15">
        <v>82873.296435185184</v>
      </c>
      <c r="T743" s="15">
        <v>41436.648217592592</v>
      </c>
    </row>
    <row r="744" spans="1:20" x14ac:dyDescent="0.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0">
        <v>110.71428571428572</v>
      </c>
      <c r="P744" s="27">
        <v>67.391304347826093</v>
      </c>
      <c r="Q744" t="s">
        <v>8347</v>
      </c>
      <c r="R744" t="s">
        <v>8319</v>
      </c>
      <c r="S744" s="15">
        <v>83439.752592592587</v>
      </c>
      <c r="T744" s="15">
        <v>41719.876296296294</v>
      </c>
    </row>
    <row r="745" spans="1:20" x14ac:dyDescent="0.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0">
        <v>148</v>
      </c>
      <c r="P745" s="27">
        <v>54.266666666666666</v>
      </c>
      <c r="Q745" t="s">
        <v>8347</v>
      </c>
      <c r="R745" t="s">
        <v>8319</v>
      </c>
      <c r="S745" s="15">
        <v>82031.75</v>
      </c>
      <c r="T745" s="15">
        <v>41015.875</v>
      </c>
    </row>
    <row r="746" spans="1:20" x14ac:dyDescent="0.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0">
        <v>102.32000000000001</v>
      </c>
      <c r="P746" s="27">
        <v>82.516129032258064</v>
      </c>
      <c r="Q746" t="s">
        <v>8347</v>
      </c>
      <c r="R746" t="s">
        <v>8319</v>
      </c>
      <c r="S746" s="15">
        <v>82513.9144212963</v>
      </c>
      <c r="T746" s="15">
        <v>41256.95721064815</v>
      </c>
    </row>
    <row r="747" spans="1:20" x14ac:dyDescent="0.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0">
        <v>179.09909909909908</v>
      </c>
      <c r="P747" s="27">
        <v>53.729729729729726</v>
      </c>
      <c r="Q747" t="s">
        <v>8347</v>
      </c>
      <c r="R747" t="s">
        <v>8319</v>
      </c>
      <c r="S747" s="15">
        <v>82795.144560185188</v>
      </c>
      <c r="T747" s="15">
        <v>41397.572280092594</v>
      </c>
    </row>
    <row r="748" spans="1:20" x14ac:dyDescent="0.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0">
        <v>111.08135252761969</v>
      </c>
      <c r="P748" s="27">
        <v>34.206185567010309</v>
      </c>
      <c r="Q748" t="s">
        <v>8347</v>
      </c>
      <c r="R748" t="s">
        <v>8319</v>
      </c>
      <c r="S748" s="15">
        <v>82350.33194444445</v>
      </c>
      <c r="T748" s="15">
        <v>41175.165972222225</v>
      </c>
    </row>
    <row r="749" spans="1:20" x14ac:dyDescent="0.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0">
        <v>100.04285714285714</v>
      </c>
      <c r="P749" s="27">
        <v>127.32727272727273</v>
      </c>
      <c r="Q749" t="s">
        <v>8347</v>
      </c>
      <c r="R749" t="s">
        <v>8319</v>
      </c>
      <c r="S749" s="15">
        <v>84038.908333333326</v>
      </c>
      <c r="T749" s="15">
        <v>42019.454166666663</v>
      </c>
    </row>
    <row r="750" spans="1:20" x14ac:dyDescent="0.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0">
        <v>100.25</v>
      </c>
      <c r="P750" s="27">
        <v>45.56818181818182</v>
      </c>
      <c r="Q750" t="s">
        <v>8347</v>
      </c>
      <c r="R750" t="s">
        <v>8319</v>
      </c>
      <c r="S750" s="15">
        <v>83723.693657407406</v>
      </c>
      <c r="T750" s="15">
        <v>41861.846828703703</v>
      </c>
    </row>
    <row r="751" spans="1:20" x14ac:dyDescent="0.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0">
        <v>105.56</v>
      </c>
      <c r="P751" s="27">
        <v>95.963636363636368</v>
      </c>
      <c r="Q751" t="s">
        <v>8347</v>
      </c>
      <c r="R751" t="s">
        <v>8319</v>
      </c>
      <c r="S751" s="15">
        <v>85527.882638888899</v>
      </c>
      <c r="T751" s="15">
        <v>42763.94131944445</v>
      </c>
    </row>
    <row r="752" spans="1:20" x14ac:dyDescent="0.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0">
        <v>102.58775877587757</v>
      </c>
      <c r="P752" s="27">
        <v>77.271186440677965</v>
      </c>
      <c r="Q752" t="s">
        <v>8347</v>
      </c>
      <c r="R752" t="s">
        <v>8319</v>
      </c>
      <c r="S752" s="15">
        <v>82659.756296296298</v>
      </c>
      <c r="T752" s="15">
        <v>41329.878148148149</v>
      </c>
    </row>
    <row r="753" spans="1:20" x14ac:dyDescent="0.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0">
        <v>118.5</v>
      </c>
      <c r="P753" s="27">
        <v>57.338709677419352</v>
      </c>
      <c r="Q753" t="s">
        <v>8347</v>
      </c>
      <c r="R753" t="s">
        <v>8319</v>
      </c>
      <c r="S753" s="15">
        <v>81519.260995370365</v>
      </c>
      <c r="T753" s="15">
        <v>40759.630497685182</v>
      </c>
    </row>
    <row r="754" spans="1:20" x14ac:dyDescent="0.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0">
        <v>111.7</v>
      </c>
      <c r="P754" s="27">
        <v>53.19047619047619</v>
      </c>
      <c r="Q754" t="s">
        <v>8347</v>
      </c>
      <c r="R754" t="s">
        <v>8319</v>
      </c>
      <c r="S754" s="15">
        <v>85318.916666666657</v>
      </c>
      <c r="T754" s="15">
        <v>42659.458333333328</v>
      </c>
    </row>
    <row r="755" spans="1:20" x14ac:dyDescent="0.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0">
        <v>128</v>
      </c>
      <c r="P755" s="27">
        <v>492.30769230769232</v>
      </c>
      <c r="Q755" t="s">
        <v>8347</v>
      </c>
      <c r="R755" t="s">
        <v>8319</v>
      </c>
      <c r="S755" s="15">
        <v>84099.180347222224</v>
      </c>
      <c r="T755" s="15">
        <v>42049.590173611112</v>
      </c>
    </row>
    <row r="756" spans="1:20" x14ac:dyDescent="0.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0">
        <v>103.75000000000001</v>
      </c>
      <c r="P756" s="27">
        <v>42.346938775510203</v>
      </c>
      <c r="Q756" t="s">
        <v>8347</v>
      </c>
      <c r="R756" t="s">
        <v>8319</v>
      </c>
      <c r="S756" s="15">
        <v>82559.498171296291</v>
      </c>
      <c r="T756" s="15">
        <v>41279.749085648145</v>
      </c>
    </row>
    <row r="757" spans="1:20" x14ac:dyDescent="0.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0">
        <v>101.9076</v>
      </c>
      <c r="P757" s="27">
        <v>37.466029411764708</v>
      </c>
      <c r="Q757" t="s">
        <v>8347</v>
      </c>
      <c r="R757" t="s">
        <v>8319</v>
      </c>
      <c r="S757" s="15">
        <v>82828.056944444441</v>
      </c>
      <c r="T757" s="15">
        <v>41414.02847222222</v>
      </c>
    </row>
    <row r="758" spans="1:20" x14ac:dyDescent="0.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0">
        <v>117.71428571428571</v>
      </c>
      <c r="P758" s="27">
        <v>37.454545454545453</v>
      </c>
      <c r="Q758" t="s">
        <v>8347</v>
      </c>
      <c r="R758" t="s">
        <v>8319</v>
      </c>
      <c r="S758" s="15">
        <v>81303.450439814813</v>
      </c>
      <c r="T758" s="15">
        <v>40651.725219907406</v>
      </c>
    </row>
    <row r="759" spans="1:20" x14ac:dyDescent="0.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0">
        <v>238</v>
      </c>
      <c r="P759" s="27">
        <v>33.055555555555557</v>
      </c>
      <c r="Q759" t="s">
        <v>8347</v>
      </c>
      <c r="R759" t="s">
        <v>8319</v>
      </c>
      <c r="S759" s="15">
        <v>82498.109120370369</v>
      </c>
      <c r="T759" s="15">
        <v>41249.054560185185</v>
      </c>
    </row>
    <row r="760" spans="1:20" x14ac:dyDescent="0.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0">
        <v>102</v>
      </c>
      <c r="P760" s="27">
        <v>134.21052631578948</v>
      </c>
      <c r="Q760" t="s">
        <v>8347</v>
      </c>
      <c r="R760" t="s">
        <v>8319</v>
      </c>
      <c r="S760" s="15">
        <v>80919.67287037037</v>
      </c>
      <c r="T760" s="15">
        <v>40459.836435185185</v>
      </c>
    </row>
    <row r="761" spans="1:20" x14ac:dyDescent="0.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0">
        <v>101.92000000000002</v>
      </c>
      <c r="P761" s="27">
        <v>51.474747474747474</v>
      </c>
      <c r="Q761" t="s">
        <v>8347</v>
      </c>
      <c r="R761" t="s">
        <v>8319</v>
      </c>
      <c r="S761" s="15">
        <v>83658.660625000004</v>
      </c>
      <c r="T761" s="15">
        <v>41829.330312500002</v>
      </c>
    </row>
    <row r="762" spans="1:20" x14ac:dyDescent="0.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0">
        <v>0</v>
      </c>
      <c r="P762" s="27" t="e">
        <v>#DIV/0!</v>
      </c>
      <c r="Q762" t="s">
        <v>8346</v>
      </c>
      <c r="R762" t="s">
        <v>8319</v>
      </c>
      <c r="S762" s="15">
        <v>85401.611412037033</v>
      </c>
      <c r="T762" s="15">
        <v>42700.805706018517</v>
      </c>
    </row>
    <row r="763" spans="1:20" x14ac:dyDescent="0.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0">
        <v>4.7</v>
      </c>
      <c r="P763" s="27">
        <v>39.166666666666664</v>
      </c>
      <c r="Q763" t="s">
        <v>8346</v>
      </c>
      <c r="R763" t="s">
        <v>8319</v>
      </c>
      <c r="S763" s="15">
        <v>83345.502916666665</v>
      </c>
      <c r="T763" s="15">
        <v>41672.751458333332</v>
      </c>
    </row>
    <row r="764" spans="1:20" x14ac:dyDescent="0.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0">
        <v>0</v>
      </c>
      <c r="P764" s="27" t="e">
        <v>#DIV/0!</v>
      </c>
      <c r="Q764" t="s">
        <v>8346</v>
      </c>
      <c r="R764" t="s">
        <v>8319</v>
      </c>
      <c r="S764" s="15">
        <v>85416.5</v>
      </c>
      <c r="T764" s="15">
        <v>42708.25</v>
      </c>
    </row>
    <row r="765" spans="1:20" x14ac:dyDescent="0.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0">
        <v>0.11655011655011654</v>
      </c>
      <c r="P765" s="27">
        <v>5</v>
      </c>
      <c r="Q765" t="s">
        <v>8346</v>
      </c>
      <c r="R765" t="s">
        <v>8319</v>
      </c>
      <c r="S765" s="15">
        <v>83002.893703703696</v>
      </c>
      <c r="T765" s="15">
        <v>41501.446851851848</v>
      </c>
    </row>
    <row r="766" spans="1:20" x14ac:dyDescent="0.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0">
        <v>0</v>
      </c>
      <c r="P766" s="27" t="e">
        <v>#DIV/0!</v>
      </c>
      <c r="Q766" t="s">
        <v>8346</v>
      </c>
      <c r="R766" t="s">
        <v>8319</v>
      </c>
      <c r="S766" s="15">
        <v>84514.346319444448</v>
      </c>
      <c r="T766" s="15">
        <v>42257.173159722224</v>
      </c>
    </row>
    <row r="767" spans="1:20" x14ac:dyDescent="0.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0">
        <v>36.014285714285712</v>
      </c>
      <c r="P767" s="27">
        <v>57.295454545454547</v>
      </c>
      <c r="Q767" t="s">
        <v>8346</v>
      </c>
      <c r="R767" t="s">
        <v>8319</v>
      </c>
      <c r="S767" s="15">
        <v>83863.085277777776</v>
      </c>
      <c r="T767" s="15">
        <v>41931.542638888888</v>
      </c>
    </row>
    <row r="768" spans="1:20" x14ac:dyDescent="0.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0">
        <v>0</v>
      </c>
      <c r="P768" s="27" t="e">
        <v>#DIV/0!</v>
      </c>
      <c r="Q768" t="s">
        <v>8346</v>
      </c>
      <c r="R768" t="s">
        <v>8319</v>
      </c>
      <c r="S768" s="15">
        <v>84103.566736111112</v>
      </c>
      <c r="T768" s="15">
        <v>42051.783368055556</v>
      </c>
    </row>
    <row r="769" spans="1:20" x14ac:dyDescent="0.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0">
        <v>3.54</v>
      </c>
      <c r="P769" s="27">
        <v>59</v>
      </c>
      <c r="Q769" t="s">
        <v>8346</v>
      </c>
      <c r="R769" t="s">
        <v>8319</v>
      </c>
      <c r="S769" s="15">
        <v>84290.287268518528</v>
      </c>
      <c r="T769" s="15">
        <v>42145.143634259264</v>
      </c>
    </row>
    <row r="770" spans="1:20" x14ac:dyDescent="0.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0">
        <v>0</v>
      </c>
      <c r="P770" s="27" t="e">
        <v>#DIV/0!</v>
      </c>
      <c r="Q770" t="s">
        <v>8346</v>
      </c>
      <c r="R770" t="s">
        <v>8319</v>
      </c>
      <c r="S770" s="15">
        <v>83248.414120370377</v>
      </c>
      <c r="T770" s="15">
        <v>41624.207060185188</v>
      </c>
    </row>
    <row r="771" spans="1:20" x14ac:dyDescent="0.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0">
        <v>41.4</v>
      </c>
      <c r="P771" s="27">
        <v>31.846153846153847</v>
      </c>
      <c r="Q771" t="s">
        <v>8346</v>
      </c>
      <c r="R771" t="s">
        <v>8319</v>
      </c>
      <c r="S771" s="15">
        <v>83269.99291666667</v>
      </c>
      <c r="T771" s="15">
        <v>41634.996458333335</v>
      </c>
    </row>
    <row r="772" spans="1:20" x14ac:dyDescent="0.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0">
        <v>0</v>
      </c>
      <c r="P772" s="27" t="e">
        <v>#DIV/0!</v>
      </c>
      <c r="Q772" t="s">
        <v>8346</v>
      </c>
      <c r="R772" t="s">
        <v>8319</v>
      </c>
      <c r="S772" s="15">
        <v>82659.999282407414</v>
      </c>
      <c r="T772" s="15">
        <v>41329.999641203707</v>
      </c>
    </row>
    <row r="773" spans="1:20" x14ac:dyDescent="0.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0">
        <v>2.6315789473684209E-2</v>
      </c>
      <c r="P773" s="27">
        <v>10</v>
      </c>
      <c r="Q773" t="s">
        <v>8346</v>
      </c>
      <c r="R773" t="s">
        <v>8319</v>
      </c>
      <c r="S773" s="15">
        <v>84799.648194444453</v>
      </c>
      <c r="T773" s="15">
        <v>42399.824097222227</v>
      </c>
    </row>
    <row r="774" spans="1:20" x14ac:dyDescent="0.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0">
        <v>3.3333333333333335</v>
      </c>
      <c r="P774" s="27">
        <v>50</v>
      </c>
      <c r="Q774" t="s">
        <v>8346</v>
      </c>
      <c r="R774" t="s">
        <v>8319</v>
      </c>
      <c r="S774" s="15">
        <v>80236.33194444445</v>
      </c>
      <c r="T774" s="15">
        <v>40118.165972222225</v>
      </c>
    </row>
    <row r="775" spans="1:20" x14ac:dyDescent="0.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0">
        <v>0.85129023676509719</v>
      </c>
      <c r="P775" s="27">
        <v>16</v>
      </c>
      <c r="Q775" t="s">
        <v>8346</v>
      </c>
      <c r="R775" t="s">
        <v>8319</v>
      </c>
      <c r="S775" s="15">
        <v>84269.91805555555</v>
      </c>
      <c r="T775" s="15">
        <v>42134.959027777775</v>
      </c>
    </row>
    <row r="776" spans="1:20" x14ac:dyDescent="0.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0">
        <v>70.199999999999989</v>
      </c>
      <c r="P776" s="27">
        <v>39</v>
      </c>
      <c r="Q776" t="s">
        <v>8346</v>
      </c>
      <c r="R776" t="s">
        <v>8319</v>
      </c>
      <c r="S776" s="15">
        <v>83387.560601851845</v>
      </c>
      <c r="T776" s="15">
        <v>41693.780300925922</v>
      </c>
    </row>
    <row r="777" spans="1:20" x14ac:dyDescent="0.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0">
        <v>1.7000000000000002</v>
      </c>
      <c r="P777" s="27">
        <v>34</v>
      </c>
      <c r="Q777" t="s">
        <v>8346</v>
      </c>
      <c r="R777" t="s">
        <v>8319</v>
      </c>
      <c r="S777" s="15">
        <v>81786.120254629626</v>
      </c>
      <c r="T777" s="15">
        <v>40893.060127314813</v>
      </c>
    </row>
    <row r="778" spans="1:20" x14ac:dyDescent="0.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0">
        <v>51.4</v>
      </c>
      <c r="P778" s="27">
        <v>63.122807017543863</v>
      </c>
      <c r="Q778" t="s">
        <v>8346</v>
      </c>
      <c r="R778" t="s">
        <v>8319</v>
      </c>
      <c r="S778" s="15">
        <v>84576.416666666657</v>
      </c>
      <c r="T778" s="15">
        <v>42288.208333333328</v>
      </c>
    </row>
    <row r="779" spans="1:20" x14ac:dyDescent="0.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0">
        <v>0.70000000000000007</v>
      </c>
      <c r="P779" s="27">
        <v>7</v>
      </c>
      <c r="Q779" t="s">
        <v>8346</v>
      </c>
      <c r="R779" t="s">
        <v>8319</v>
      </c>
      <c r="S779" s="15">
        <v>82973.962430555548</v>
      </c>
      <c r="T779" s="15">
        <v>41486.981215277774</v>
      </c>
    </row>
    <row r="780" spans="1:20" x14ac:dyDescent="0.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0">
        <v>0.4</v>
      </c>
      <c r="P780" s="27">
        <v>2</v>
      </c>
      <c r="Q780" t="s">
        <v>8346</v>
      </c>
      <c r="R780" t="s">
        <v>8319</v>
      </c>
      <c r="S780" s="15">
        <v>83519.404629629629</v>
      </c>
      <c r="T780" s="15">
        <v>41759.702314814815</v>
      </c>
    </row>
    <row r="781" spans="1:20" x14ac:dyDescent="0.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0">
        <v>2.666666666666667</v>
      </c>
      <c r="P781" s="27">
        <v>66.666666666666671</v>
      </c>
      <c r="Q781" t="s">
        <v>8346</v>
      </c>
      <c r="R781" t="s">
        <v>8319</v>
      </c>
      <c r="S781" s="15">
        <v>80932.333333333328</v>
      </c>
      <c r="T781" s="15">
        <v>40466.166666666664</v>
      </c>
    </row>
    <row r="782" spans="1:20" x14ac:dyDescent="0.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0">
        <v>104</v>
      </c>
      <c r="P782" s="27">
        <v>38.518518518518519</v>
      </c>
      <c r="Q782" t="s">
        <v>8339</v>
      </c>
      <c r="R782" t="s">
        <v>8317</v>
      </c>
      <c r="S782" s="15">
        <v>81333.347800925927</v>
      </c>
      <c r="T782" s="15">
        <v>40666.673900462964</v>
      </c>
    </row>
    <row r="783" spans="1:20" x14ac:dyDescent="0.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0">
        <v>133.15375</v>
      </c>
      <c r="P783" s="27">
        <v>42.609200000000001</v>
      </c>
      <c r="Q783" t="s">
        <v>8339</v>
      </c>
      <c r="R783" t="s">
        <v>8317</v>
      </c>
      <c r="S783" s="15">
        <v>82866.00171296297</v>
      </c>
      <c r="T783" s="15">
        <v>41433.000856481485</v>
      </c>
    </row>
    <row r="784" spans="1:20" x14ac:dyDescent="0.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0">
        <v>100</v>
      </c>
      <c r="P784" s="27">
        <v>50</v>
      </c>
      <c r="Q784" t="s">
        <v>8339</v>
      </c>
      <c r="R784" t="s">
        <v>8317</v>
      </c>
      <c r="S784" s="15">
        <v>82293.516250000001</v>
      </c>
      <c r="T784" s="15">
        <v>41146.758125</v>
      </c>
    </row>
    <row r="785" spans="1:20" x14ac:dyDescent="0.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0">
        <v>148.13333333333333</v>
      </c>
      <c r="P785" s="27">
        <v>63.485714285714288</v>
      </c>
      <c r="Q785" t="s">
        <v>8339</v>
      </c>
      <c r="R785" t="s">
        <v>8317</v>
      </c>
      <c r="S785" s="15">
        <v>82053.833333333328</v>
      </c>
      <c r="T785" s="15">
        <v>41026.916666666664</v>
      </c>
    </row>
    <row r="786" spans="1:20" x14ac:dyDescent="0.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0">
        <v>102.49999999999999</v>
      </c>
      <c r="P786" s="27">
        <v>102.5</v>
      </c>
      <c r="Q786" t="s">
        <v>8339</v>
      </c>
      <c r="R786" t="s">
        <v>8317</v>
      </c>
      <c r="S786" s="15">
        <v>83430.215717592597</v>
      </c>
      <c r="T786" s="15">
        <v>41715.107858796298</v>
      </c>
    </row>
    <row r="787" spans="1:20" x14ac:dyDescent="0.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0">
        <v>180.62799999999999</v>
      </c>
      <c r="P787" s="27">
        <v>31.142758620689655</v>
      </c>
      <c r="Q787" t="s">
        <v>8339</v>
      </c>
      <c r="R787" t="s">
        <v>8317</v>
      </c>
      <c r="S787" s="15">
        <v>82667.187847222216</v>
      </c>
      <c r="T787" s="15">
        <v>41333.593923611108</v>
      </c>
    </row>
    <row r="788" spans="1:20" x14ac:dyDescent="0.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0">
        <v>142.79999999999998</v>
      </c>
      <c r="P788" s="27">
        <v>162.27272727272728</v>
      </c>
      <c r="Q788" t="s">
        <v>8339</v>
      </c>
      <c r="R788" t="s">
        <v>8317</v>
      </c>
      <c r="S788" s="15">
        <v>82081.315277777772</v>
      </c>
      <c r="T788" s="15">
        <v>41040.657638888886</v>
      </c>
    </row>
    <row r="789" spans="1:20" x14ac:dyDescent="0.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0">
        <v>114.16666666666666</v>
      </c>
      <c r="P789" s="27">
        <v>80.588235294117652</v>
      </c>
      <c r="Q789" t="s">
        <v>8339</v>
      </c>
      <c r="R789" t="s">
        <v>8317</v>
      </c>
      <c r="S789" s="15">
        <v>83159.255231481482</v>
      </c>
      <c r="T789" s="15">
        <v>41579.627615740741</v>
      </c>
    </row>
    <row r="790" spans="1:20" x14ac:dyDescent="0.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0">
        <v>203.505</v>
      </c>
      <c r="P790" s="27">
        <v>59.85441176470588</v>
      </c>
      <c r="Q790" t="s">
        <v>8339</v>
      </c>
      <c r="R790" t="s">
        <v>8317</v>
      </c>
      <c r="S790" s="15">
        <v>82194.33194444445</v>
      </c>
      <c r="T790" s="15">
        <v>41097.165972222225</v>
      </c>
    </row>
    <row r="791" spans="1:20" x14ac:dyDescent="0.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0">
        <v>109.41176470588236</v>
      </c>
      <c r="P791" s="27">
        <v>132.85714285714286</v>
      </c>
      <c r="Q791" t="s">
        <v>8339</v>
      </c>
      <c r="R791" t="s">
        <v>8317</v>
      </c>
      <c r="S791" s="15">
        <v>82590.665277777778</v>
      </c>
      <c r="T791" s="15">
        <v>41295.332638888889</v>
      </c>
    </row>
    <row r="792" spans="1:20" x14ac:dyDescent="0.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0">
        <v>144.37459999999999</v>
      </c>
      <c r="P792" s="27">
        <v>92.547820512820508</v>
      </c>
      <c r="Q792" t="s">
        <v>8339</v>
      </c>
      <c r="R792" t="s">
        <v>8317</v>
      </c>
      <c r="S792" s="15">
        <v>82612.095810185187</v>
      </c>
      <c r="T792" s="15">
        <v>41306.047905092593</v>
      </c>
    </row>
    <row r="793" spans="1:20" x14ac:dyDescent="0.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0">
        <v>103.86666666666666</v>
      </c>
      <c r="P793" s="27">
        <v>60.859375</v>
      </c>
      <c r="Q793" t="s">
        <v>8339</v>
      </c>
      <c r="R793" t="s">
        <v>8317</v>
      </c>
      <c r="S793" s="15">
        <v>83182.498611111107</v>
      </c>
      <c r="T793" s="15">
        <v>41591.249305555553</v>
      </c>
    </row>
    <row r="794" spans="1:20" x14ac:dyDescent="0.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0">
        <v>100.44440000000002</v>
      </c>
      <c r="P794" s="27">
        <v>41.851833333333339</v>
      </c>
      <c r="Q794" t="s">
        <v>8339</v>
      </c>
      <c r="R794" t="s">
        <v>8317</v>
      </c>
      <c r="S794" s="15">
        <v>83171.830625000002</v>
      </c>
      <c r="T794" s="15">
        <v>41585.915312500001</v>
      </c>
    </row>
    <row r="795" spans="1:20" x14ac:dyDescent="0.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0">
        <v>102.77927272727271</v>
      </c>
      <c r="P795" s="27">
        <v>88.325937499999995</v>
      </c>
      <c r="Q795" t="s">
        <v>8339</v>
      </c>
      <c r="R795" t="s">
        <v>8317</v>
      </c>
      <c r="S795" s="15">
        <v>82916.415277777778</v>
      </c>
      <c r="T795" s="15">
        <v>41458.207638888889</v>
      </c>
    </row>
    <row r="796" spans="1:20" x14ac:dyDescent="0.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0">
        <v>105.31250000000001</v>
      </c>
      <c r="P796" s="27">
        <v>158.96226415094338</v>
      </c>
      <c r="Q796" t="s">
        <v>8339</v>
      </c>
      <c r="R796" t="s">
        <v>8317</v>
      </c>
      <c r="S796" s="15">
        <v>81583.425000000003</v>
      </c>
      <c r="T796" s="15">
        <v>40791.712500000001</v>
      </c>
    </row>
    <row r="797" spans="1:20" x14ac:dyDescent="0.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0">
        <v>111.78571428571429</v>
      </c>
      <c r="P797" s="27">
        <v>85.054347826086953</v>
      </c>
      <c r="Q797" t="s">
        <v>8339</v>
      </c>
      <c r="R797" t="s">
        <v>8317</v>
      </c>
      <c r="S797" s="15">
        <v>82012.415277777778</v>
      </c>
      <c r="T797" s="15">
        <v>41006.207638888889</v>
      </c>
    </row>
    <row r="798" spans="1:20" x14ac:dyDescent="0.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0">
        <v>101.35000000000001</v>
      </c>
      <c r="P798" s="27">
        <v>112.61111111111111</v>
      </c>
      <c r="Q798" t="s">
        <v>8339</v>
      </c>
      <c r="R798" t="s">
        <v>8317</v>
      </c>
      <c r="S798" s="15">
        <v>83065.763888888891</v>
      </c>
      <c r="T798" s="15">
        <v>41532.881944444445</v>
      </c>
    </row>
    <row r="799" spans="1:20" x14ac:dyDescent="0.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0">
        <v>107.53333333333333</v>
      </c>
      <c r="P799" s="27">
        <v>45.436619718309856</v>
      </c>
      <c r="Q799" t="s">
        <v>8339</v>
      </c>
      <c r="R799" t="s">
        <v>8317</v>
      </c>
      <c r="S799" s="15">
        <v>82056.333333333328</v>
      </c>
      <c r="T799" s="15">
        <v>41028.166666666664</v>
      </c>
    </row>
    <row r="800" spans="1:20" x14ac:dyDescent="0.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0">
        <v>114.88571428571429</v>
      </c>
      <c r="P800" s="27">
        <v>46.218390804597703</v>
      </c>
      <c r="Q800" t="s">
        <v>8339</v>
      </c>
      <c r="R800" t="s">
        <v>8317</v>
      </c>
      <c r="S800" s="15">
        <v>83825.180254629639</v>
      </c>
      <c r="T800" s="15">
        <v>41912.590127314819</v>
      </c>
    </row>
    <row r="801" spans="1:20" x14ac:dyDescent="0.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0">
        <v>100.02</v>
      </c>
      <c r="P801" s="27">
        <v>178.60714285714286</v>
      </c>
      <c r="Q801" t="s">
        <v>8339</v>
      </c>
      <c r="R801" t="s">
        <v>8317</v>
      </c>
      <c r="S801" s="15">
        <v>82053.334398148145</v>
      </c>
      <c r="T801" s="15">
        <v>41026.667199074072</v>
      </c>
    </row>
    <row r="802" spans="1:20" x14ac:dyDescent="0.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0">
        <v>152.13333333333335</v>
      </c>
      <c r="P802" s="27">
        <v>40.75</v>
      </c>
      <c r="Q802" t="s">
        <v>8339</v>
      </c>
      <c r="R802" t="s">
        <v>8317</v>
      </c>
      <c r="S802" s="15">
        <v>83786.866990740746</v>
      </c>
      <c r="T802" s="15">
        <v>41893.433495370373</v>
      </c>
    </row>
    <row r="803" spans="1:20" x14ac:dyDescent="0.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0">
        <v>111.52149999999999</v>
      </c>
      <c r="P803" s="27">
        <v>43.733921568627444</v>
      </c>
      <c r="Q803" t="s">
        <v>8339</v>
      </c>
      <c r="R803" t="s">
        <v>8317</v>
      </c>
      <c r="S803" s="15">
        <v>81451.590740740736</v>
      </c>
      <c r="T803" s="15">
        <v>40725.795370370368</v>
      </c>
    </row>
    <row r="804" spans="1:20" x14ac:dyDescent="0.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0">
        <v>101.33333333333334</v>
      </c>
      <c r="P804" s="27">
        <v>81.066666666666663</v>
      </c>
      <c r="Q804" t="s">
        <v>8339</v>
      </c>
      <c r="R804" t="s">
        <v>8317</v>
      </c>
      <c r="S804" s="15">
        <v>82338.340277777781</v>
      </c>
      <c r="T804" s="15">
        <v>41169.170138888891</v>
      </c>
    </row>
    <row r="805" spans="1:20" x14ac:dyDescent="0.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0">
        <v>123.2608695652174</v>
      </c>
      <c r="P805" s="27">
        <v>74.60526315789474</v>
      </c>
      <c r="Q805" t="s">
        <v>8339</v>
      </c>
      <c r="R805" t="s">
        <v>8317</v>
      </c>
      <c r="S805" s="15">
        <v>81384.083333333328</v>
      </c>
      <c r="T805" s="15">
        <v>40692.041666666664</v>
      </c>
    </row>
    <row r="806" spans="1:20" x14ac:dyDescent="0.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0">
        <v>100</v>
      </c>
      <c r="P806" s="27">
        <v>305.55555555555554</v>
      </c>
      <c r="Q806" t="s">
        <v>8339</v>
      </c>
      <c r="R806" t="s">
        <v>8317</v>
      </c>
      <c r="S806" s="15">
        <v>81494.33194444445</v>
      </c>
      <c r="T806" s="15">
        <v>40747.165972222225</v>
      </c>
    </row>
    <row r="807" spans="1:20" x14ac:dyDescent="0.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0">
        <v>105</v>
      </c>
      <c r="P807" s="27">
        <v>58.333333333333336</v>
      </c>
      <c r="Q807" t="s">
        <v>8339</v>
      </c>
      <c r="R807" t="s">
        <v>8317</v>
      </c>
      <c r="S807" s="15">
        <v>81481.916666666672</v>
      </c>
      <c r="T807" s="15">
        <v>40740.958333333336</v>
      </c>
    </row>
    <row r="808" spans="1:20" x14ac:dyDescent="0.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0">
        <v>104.4375</v>
      </c>
      <c r="P808" s="27">
        <v>117.67605633802818</v>
      </c>
      <c r="Q808" t="s">
        <v>8339</v>
      </c>
      <c r="R808" t="s">
        <v>8317</v>
      </c>
      <c r="S808" s="15">
        <v>81587.382847222223</v>
      </c>
      <c r="T808" s="15">
        <v>40793.691423611112</v>
      </c>
    </row>
    <row r="809" spans="1:20" x14ac:dyDescent="0.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0">
        <v>105.125</v>
      </c>
      <c r="P809" s="27">
        <v>73.771929824561397</v>
      </c>
      <c r="Q809" t="s">
        <v>8339</v>
      </c>
      <c r="R809" t="s">
        <v>8317</v>
      </c>
      <c r="S809" s="15">
        <v>85590.166666666657</v>
      </c>
      <c r="T809" s="15">
        <v>42795.083333333328</v>
      </c>
    </row>
    <row r="810" spans="1:20" x14ac:dyDescent="0.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0">
        <v>100</v>
      </c>
      <c r="P810" s="27">
        <v>104.65116279069767</v>
      </c>
      <c r="Q810" t="s">
        <v>8339</v>
      </c>
      <c r="R810" t="s">
        <v>8317</v>
      </c>
      <c r="S810" s="15">
        <v>83990.415277777778</v>
      </c>
      <c r="T810" s="15">
        <v>41995.207638888889</v>
      </c>
    </row>
    <row r="811" spans="1:20" x14ac:dyDescent="0.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0">
        <v>103.77499999999999</v>
      </c>
      <c r="P811" s="27">
        <v>79.82692307692308</v>
      </c>
      <c r="Q811" t="s">
        <v>8339</v>
      </c>
      <c r="R811" t="s">
        <v>8317</v>
      </c>
      <c r="S811" s="15">
        <v>83317.667361111118</v>
      </c>
      <c r="T811" s="15">
        <v>41658.833680555559</v>
      </c>
    </row>
    <row r="812" spans="1:20" x14ac:dyDescent="0.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0">
        <v>105</v>
      </c>
      <c r="P812" s="27">
        <v>58.333333333333336</v>
      </c>
      <c r="Q812" t="s">
        <v>8339</v>
      </c>
      <c r="R812" t="s">
        <v>8317</v>
      </c>
      <c r="S812" s="15">
        <v>82306.112546296295</v>
      </c>
      <c r="T812" s="15">
        <v>41153.056273148148</v>
      </c>
    </row>
    <row r="813" spans="1:20" x14ac:dyDescent="0.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0">
        <v>104</v>
      </c>
      <c r="P813" s="27">
        <v>86.666666666666671</v>
      </c>
      <c r="Q813" t="s">
        <v>8339</v>
      </c>
      <c r="R813" t="s">
        <v>8317</v>
      </c>
      <c r="S813" s="15">
        <v>82931.405555555553</v>
      </c>
      <c r="T813" s="15">
        <v>41465.702777777777</v>
      </c>
    </row>
    <row r="814" spans="1:20" x14ac:dyDescent="0.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0">
        <v>151.83333333333334</v>
      </c>
      <c r="P814" s="27">
        <v>27.606060606060606</v>
      </c>
      <c r="Q814" t="s">
        <v>8339</v>
      </c>
      <c r="R814" t="s">
        <v>8317</v>
      </c>
      <c r="S814" s="15">
        <v>82669.163888888885</v>
      </c>
      <c r="T814" s="15">
        <v>41334.581944444442</v>
      </c>
    </row>
    <row r="815" spans="1:20" x14ac:dyDescent="0.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0">
        <v>159.99600000000001</v>
      </c>
      <c r="P815" s="27">
        <v>24.999375000000001</v>
      </c>
      <c r="Q815" t="s">
        <v>8339</v>
      </c>
      <c r="R815" t="s">
        <v>8317</v>
      </c>
      <c r="S815" s="15">
        <v>82221.920486111107</v>
      </c>
      <c r="T815" s="15">
        <v>41110.960243055553</v>
      </c>
    </row>
    <row r="816" spans="1:20" x14ac:dyDescent="0.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0">
        <v>127.3</v>
      </c>
      <c r="P816" s="27">
        <v>45.464285714285715</v>
      </c>
      <c r="Q816" t="s">
        <v>8339</v>
      </c>
      <c r="R816" t="s">
        <v>8317</v>
      </c>
      <c r="S816" s="15">
        <v>81389.505555555559</v>
      </c>
      <c r="T816" s="15">
        <v>40694.75277777778</v>
      </c>
    </row>
    <row r="817" spans="1:20" x14ac:dyDescent="0.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0">
        <v>107</v>
      </c>
      <c r="P817" s="27">
        <v>99.534883720930239</v>
      </c>
      <c r="Q817" t="s">
        <v>8339</v>
      </c>
      <c r="R817" t="s">
        <v>8317</v>
      </c>
      <c r="S817" s="15">
        <v>83889.835717592592</v>
      </c>
      <c r="T817" s="15">
        <v>41944.917858796296</v>
      </c>
    </row>
    <row r="818" spans="1:20" x14ac:dyDescent="0.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0">
        <v>115.12214285714286</v>
      </c>
      <c r="P818" s="27">
        <v>39.31</v>
      </c>
      <c r="Q818" t="s">
        <v>8339</v>
      </c>
      <c r="R818" t="s">
        <v>8317</v>
      </c>
      <c r="S818" s="15">
        <v>82746.541666666672</v>
      </c>
      <c r="T818" s="15">
        <v>41373.270833333336</v>
      </c>
    </row>
    <row r="819" spans="1:20" x14ac:dyDescent="0.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0">
        <v>137.11066666666665</v>
      </c>
      <c r="P819" s="27">
        <v>89.419999999999987</v>
      </c>
      <c r="Q819" t="s">
        <v>8339</v>
      </c>
      <c r="R819" t="s">
        <v>8317</v>
      </c>
      <c r="S819" s="15">
        <v>81958.415277777778</v>
      </c>
      <c r="T819" s="15">
        <v>40979.207638888889</v>
      </c>
    </row>
    <row r="820" spans="1:20" x14ac:dyDescent="0.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0">
        <v>155.71428571428572</v>
      </c>
      <c r="P820" s="27">
        <v>28.684210526315791</v>
      </c>
      <c r="Q820" t="s">
        <v>8339</v>
      </c>
      <c r="R820" t="s">
        <v>8317</v>
      </c>
      <c r="S820" s="15">
        <v>82257.41805555555</v>
      </c>
      <c r="T820" s="15">
        <v>41128.709027777775</v>
      </c>
    </row>
    <row r="821" spans="1:20" x14ac:dyDescent="0.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0">
        <v>108.74999999999999</v>
      </c>
      <c r="P821" s="27">
        <v>31.071428571428573</v>
      </c>
      <c r="Q821" t="s">
        <v>8339</v>
      </c>
      <c r="R821" t="s">
        <v>8317</v>
      </c>
      <c r="S821" s="15">
        <v>83258.39444444445</v>
      </c>
      <c r="T821" s="15">
        <v>41629.197222222225</v>
      </c>
    </row>
    <row r="822" spans="1:20" x14ac:dyDescent="0.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0">
        <v>134.05000000000001</v>
      </c>
      <c r="P822" s="27">
        <v>70.55263157894737</v>
      </c>
      <c r="Q822" t="s">
        <v>8339</v>
      </c>
      <c r="R822" t="s">
        <v>8317</v>
      </c>
      <c r="S822" s="15">
        <v>83598.416666666672</v>
      </c>
      <c r="T822" s="15">
        <v>41799.208333333336</v>
      </c>
    </row>
    <row r="823" spans="1:20" x14ac:dyDescent="0.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0">
        <v>100</v>
      </c>
      <c r="P823" s="27">
        <v>224.12820512820514</v>
      </c>
      <c r="Q823" t="s">
        <v>8339</v>
      </c>
      <c r="R823" t="s">
        <v>8317</v>
      </c>
      <c r="S823" s="15">
        <v>84256.334722222222</v>
      </c>
      <c r="T823" s="15">
        <v>42128.167361111111</v>
      </c>
    </row>
    <row r="824" spans="1:20" x14ac:dyDescent="0.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0">
        <v>119.16666666666667</v>
      </c>
      <c r="P824" s="27">
        <v>51.811594202898547</v>
      </c>
      <c r="Q824" t="s">
        <v>8339</v>
      </c>
      <c r="R824" t="s">
        <v>8317</v>
      </c>
      <c r="S824" s="15">
        <v>82375.894675925927</v>
      </c>
      <c r="T824" s="15">
        <v>41187.947337962964</v>
      </c>
    </row>
    <row r="825" spans="1:20" x14ac:dyDescent="0.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0">
        <v>179.5</v>
      </c>
      <c r="P825" s="27">
        <v>43.515151515151516</v>
      </c>
      <c r="Q825" t="s">
        <v>8339</v>
      </c>
      <c r="R825" t="s">
        <v>8317</v>
      </c>
      <c r="S825" s="15">
        <v>84171.862314814818</v>
      </c>
      <c r="T825" s="15">
        <v>42085.931157407409</v>
      </c>
    </row>
    <row r="826" spans="1:20" x14ac:dyDescent="0.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0">
        <v>134.38124999999999</v>
      </c>
      <c r="P826" s="27">
        <v>39.816666666666663</v>
      </c>
      <c r="Q826" t="s">
        <v>8339</v>
      </c>
      <c r="R826" t="s">
        <v>8317</v>
      </c>
      <c r="S826" s="15">
        <v>80572.58194444445</v>
      </c>
      <c r="T826" s="15">
        <v>40286.290972222225</v>
      </c>
    </row>
    <row r="827" spans="1:20" x14ac:dyDescent="0.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0">
        <v>100.43200000000002</v>
      </c>
      <c r="P827" s="27">
        <v>126.8080808080808</v>
      </c>
      <c r="Q827" t="s">
        <v>8339</v>
      </c>
      <c r="R827" t="s">
        <v>8317</v>
      </c>
      <c r="S827" s="15">
        <v>82422.613055555557</v>
      </c>
      <c r="T827" s="15">
        <v>41211.306527777779</v>
      </c>
    </row>
    <row r="828" spans="1:20" x14ac:dyDescent="0.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0">
        <v>101.45454545454547</v>
      </c>
      <c r="P828" s="27">
        <v>113.87755102040816</v>
      </c>
      <c r="Q828" t="s">
        <v>8339</v>
      </c>
      <c r="R828" t="s">
        <v>8317</v>
      </c>
      <c r="S828" s="15">
        <v>81987.993749999994</v>
      </c>
      <c r="T828" s="15">
        <v>40993.996874999997</v>
      </c>
    </row>
    <row r="829" spans="1:20" x14ac:dyDescent="0.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0">
        <v>103.33333333333334</v>
      </c>
      <c r="P829" s="27">
        <v>28.181818181818183</v>
      </c>
      <c r="Q829" t="s">
        <v>8339</v>
      </c>
      <c r="R829" t="s">
        <v>8317</v>
      </c>
      <c r="S829" s="15">
        <v>81907.651388888888</v>
      </c>
      <c r="T829" s="15">
        <v>40953.825694444444</v>
      </c>
    </row>
    <row r="830" spans="1:20" x14ac:dyDescent="0.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0">
        <v>107</v>
      </c>
      <c r="P830" s="27">
        <v>36.60526315789474</v>
      </c>
      <c r="Q830" t="s">
        <v>8339</v>
      </c>
      <c r="R830" t="s">
        <v>8317</v>
      </c>
      <c r="S830" s="15">
        <v>82171.366666666669</v>
      </c>
      <c r="T830" s="15">
        <v>41085.683333333334</v>
      </c>
    </row>
    <row r="831" spans="1:20" x14ac:dyDescent="0.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0">
        <v>104</v>
      </c>
      <c r="P831" s="27">
        <v>32.5</v>
      </c>
      <c r="Q831" t="s">
        <v>8339</v>
      </c>
      <c r="R831" t="s">
        <v>8317</v>
      </c>
      <c r="S831" s="15">
        <v>85129.602777777778</v>
      </c>
      <c r="T831" s="15">
        <v>42564.801388888889</v>
      </c>
    </row>
    <row r="832" spans="1:20" x14ac:dyDescent="0.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0">
        <v>107.83333333333334</v>
      </c>
      <c r="P832" s="27">
        <v>60.65625</v>
      </c>
      <c r="Q832" t="s">
        <v>8339</v>
      </c>
      <c r="R832" t="s">
        <v>8317</v>
      </c>
      <c r="S832" s="15">
        <v>82710.968171296292</v>
      </c>
      <c r="T832" s="15">
        <v>41355.484085648146</v>
      </c>
    </row>
    <row r="833" spans="1:20" x14ac:dyDescent="0.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0">
        <v>233.33333333333334</v>
      </c>
      <c r="P833" s="27">
        <v>175</v>
      </c>
      <c r="Q833" t="s">
        <v>8339</v>
      </c>
      <c r="R833" t="s">
        <v>8317</v>
      </c>
      <c r="S833" s="15">
        <v>82053.293842592597</v>
      </c>
      <c r="T833" s="15">
        <v>41026.646921296298</v>
      </c>
    </row>
    <row r="834" spans="1:20" x14ac:dyDescent="0.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0">
        <v>100.60706666666665</v>
      </c>
      <c r="P834" s="27">
        <v>97.993896103896105</v>
      </c>
      <c r="Q834" t="s">
        <v>8339</v>
      </c>
      <c r="R834" t="s">
        <v>8317</v>
      </c>
      <c r="S834" s="15">
        <v>81858.684722222228</v>
      </c>
      <c r="T834" s="15">
        <v>40929.342361111114</v>
      </c>
    </row>
    <row r="835" spans="1:20" x14ac:dyDescent="0.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0">
        <v>101.66666666666666</v>
      </c>
      <c r="P835" s="27">
        <v>148.78048780487805</v>
      </c>
      <c r="Q835" t="s">
        <v>8339</v>
      </c>
      <c r="R835" t="s">
        <v>8317</v>
      </c>
      <c r="S835" s="15">
        <v>83497.756365740745</v>
      </c>
      <c r="T835" s="15">
        <v>41748.878182870372</v>
      </c>
    </row>
    <row r="836" spans="1:20" x14ac:dyDescent="0.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0">
        <v>131.0181818181818</v>
      </c>
      <c r="P836" s="27">
        <v>96.08</v>
      </c>
      <c r="Q836" t="s">
        <v>8339</v>
      </c>
      <c r="R836" t="s">
        <v>8317</v>
      </c>
      <c r="S836" s="15">
        <v>82912.33194444445</v>
      </c>
      <c r="T836" s="15">
        <v>41456.165972222225</v>
      </c>
    </row>
    <row r="837" spans="1:20" x14ac:dyDescent="0.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0">
        <v>117.25000000000001</v>
      </c>
      <c r="P837" s="27">
        <v>58.625</v>
      </c>
      <c r="Q837" t="s">
        <v>8339</v>
      </c>
      <c r="R837" t="s">
        <v>8317</v>
      </c>
      <c r="S837" s="15">
        <v>82096.25</v>
      </c>
      <c r="T837" s="15">
        <v>41048.125</v>
      </c>
    </row>
    <row r="838" spans="1:20" x14ac:dyDescent="0.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0">
        <v>100.93039999999999</v>
      </c>
      <c r="P838" s="27">
        <v>109.70695652173914</v>
      </c>
      <c r="Q838" t="s">
        <v>8339</v>
      </c>
      <c r="R838" t="s">
        <v>8317</v>
      </c>
      <c r="S838" s="15">
        <v>83108.113842592589</v>
      </c>
      <c r="T838" s="15">
        <v>41554.056921296295</v>
      </c>
    </row>
    <row r="839" spans="1:20" x14ac:dyDescent="0.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0">
        <v>121.8</v>
      </c>
      <c r="P839" s="27">
        <v>49.112903225806448</v>
      </c>
      <c r="Q839" t="s">
        <v>8339</v>
      </c>
      <c r="R839" t="s">
        <v>8317</v>
      </c>
      <c r="S839" s="15">
        <v>83521.996805555551</v>
      </c>
      <c r="T839" s="15">
        <v>41760.998402777775</v>
      </c>
    </row>
    <row r="840" spans="1:20" x14ac:dyDescent="0.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0">
        <v>145.4</v>
      </c>
      <c r="P840" s="27">
        <v>47.672131147540981</v>
      </c>
      <c r="Q840" t="s">
        <v>8339</v>
      </c>
      <c r="R840" t="s">
        <v>8317</v>
      </c>
      <c r="S840" s="15">
        <v>81851.795949074076</v>
      </c>
      <c r="T840" s="15">
        <v>40925.897974537038</v>
      </c>
    </row>
    <row r="841" spans="1:20" x14ac:dyDescent="0.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0">
        <v>116.61660000000001</v>
      </c>
      <c r="P841" s="27">
        <v>60.737812499999997</v>
      </c>
      <c r="Q841" t="s">
        <v>8339</v>
      </c>
      <c r="R841" t="s">
        <v>8317</v>
      </c>
      <c r="S841" s="15">
        <v>82349.526759259257</v>
      </c>
      <c r="T841" s="15">
        <v>41174.763379629629</v>
      </c>
    </row>
    <row r="842" spans="1:20" x14ac:dyDescent="0.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0">
        <v>120.4166</v>
      </c>
      <c r="P842" s="27">
        <v>63.37715789473684</v>
      </c>
      <c r="Q842" t="s">
        <v>8338</v>
      </c>
      <c r="R842" t="s">
        <v>8317</v>
      </c>
      <c r="S842" s="15">
        <v>85274.453402777785</v>
      </c>
      <c r="T842" s="15">
        <v>42637.226701388892</v>
      </c>
    </row>
    <row r="843" spans="1:20" x14ac:dyDescent="0.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0">
        <v>101.32000000000001</v>
      </c>
      <c r="P843" s="27">
        <v>53.893617021276597</v>
      </c>
      <c r="Q843" t="s">
        <v>8338</v>
      </c>
      <c r="R843" t="s">
        <v>8317</v>
      </c>
      <c r="S843" s="15">
        <v>83907.76071759258</v>
      </c>
      <c r="T843" s="15">
        <v>41953.88035879629</v>
      </c>
    </row>
    <row r="844" spans="1:20" x14ac:dyDescent="0.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0">
        <v>104.32</v>
      </c>
      <c r="P844" s="27">
        <v>66.871794871794876</v>
      </c>
      <c r="Q844" t="s">
        <v>8338</v>
      </c>
      <c r="R844" t="s">
        <v>8317</v>
      </c>
      <c r="S844" s="15">
        <v>83122.33194444445</v>
      </c>
      <c r="T844" s="15">
        <v>41561.165972222225</v>
      </c>
    </row>
    <row r="845" spans="1:20" x14ac:dyDescent="0.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0">
        <v>267.13333333333333</v>
      </c>
      <c r="P845" s="27">
        <v>63.102362204724407</v>
      </c>
      <c r="Q845" t="s">
        <v>8338</v>
      </c>
      <c r="R845" t="s">
        <v>8317</v>
      </c>
      <c r="S845" s="15">
        <v>85424.666666666657</v>
      </c>
      <c r="T845" s="15">
        <v>42712.333333333328</v>
      </c>
    </row>
    <row r="846" spans="1:20" x14ac:dyDescent="0.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0">
        <v>194.13333333333333</v>
      </c>
      <c r="P846" s="27">
        <v>36.628930817610062</v>
      </c>
      <c r="Q846" t="s">
        <v>8338</v>
      </c>
      <c r="R846" t="s">
        <v>8317</v>
      </c>
      <c r="S846" s="15">
        <v>83888.415277777778</v>
      </c>
      <c r="T846" s="15">
        <v>41944.207638888889</v>
      </c>
    </row>
    <row r="847" spans="1:20" x14ac:dyDescent="0.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0">
        <v>120.3802</v>
      </c>
      <c r="P847" s="27">
        <v>34.005706214689269</v>
      </c>
      <c r="Q847" t="s">
        <v>8338</v>
      </c>
      <c r="R847" t="s">
        <v>8317</v>
      </c>
      <c r="S847" s="15">
        <v>85236.33194444445</v>
      </c>
      <c r="T847" s="15">
        <v>42618.165972222225</v>
      </c>
    </row>
    <row r="848" spans="1:20" x14ac:dyDescent="0.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0">
        <v>122.00090909090908</v>
      </c>
      <c r="P848" s="27">
        <v>28.553404255319148</v>
      </c>
      <c r="Q848" t="s">
        <v>8338</v>
      </c>
      <c r="R848" t="s">
        <v>8317</v>
      </c>
      <c r="S848" s="15">
        <v>83417.166666666672</v>
      </c>
      <c r="T848" s="15">
        <v>41708.583333333336</v>
      </c>
    </row>
    <row r="849" spans="1:20" x14ac:dyDescent="0.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0">
        <v>100</v>
      </c>
      <c r="P849" s="27">
        <v>10</v>
      </c>
      <c r="Q849" t="s">
        <v>8338</v>
      </c>
      <c r="R849" t="s">
        <v>8317</v>
      </c>
      <c r="S849" s="15">
        <v>84391.596666666679</v>
      </c>
      <c r="T849" s="15">
        <v>42195.79833333334</v>
      </c>
    </row>
    <row r="850" spans="1:20" x14ac:dyDescent="0.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0">
        <v>100</v>
      </c>
      <c r="P850" s="27">
        <v>18.75</v>
      </c>
      <c r="Q850" t="s">
        <v>8338</v>
      </c>
      <c r="R850" t="s">
        <v>8317</v>
      </c>
      <c r="S850" s="15">
        <v>84217.584097222221</v>
      </c>
      <c r="T850" s="15">
        <v>42108.792048611111</v>
      </c>
    </row>
    <row r="851" spans="1:20" x14ac:dyDescent="0.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0">
        <v>119.9</v>
      </c>
      <c r="P851" s="27">
        <v>41.704347826086959</v>
      </c>
      <c r="Q851" t="s">
        <v>8338</v>
      </c>
      <c r="R851" t="s">
        <v>8317</v>
      </c>
      <c r="S851" s="15">
        <v>84158.214444444442</v>
      </c>
      <c r="T851" s="15">
        <v>42079.107222222221</v>
      </c>
    </row>
    <row r="852" spans="1:20" x14ac:dyDescent="0.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0">
        <v>155.17499999999998</v>
      </c>
      <c r="P852" s="27">
        <v>46.669172932330824</v>
      </c>
      <c r="Q852" t="s">
        <v>8338</v>
      </c>
      <c r="R852" t="s">
        <v>8317</v>
      </c>
      <c r="S852" s="15">
        <v>84970.415277777778</v>
      </c>
      <c r="T852" s="15">
        <v>42485.207638888889</v>
      </c>
    </row>
    <row r="853" spans="1:20" x14ac:dyDescent="0.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0">
        <v>130.44999999999999</v>
      </c>
      <c r="P853" s="27">
        <v>37.271428571428572</v>
      </c>
      <c r="Q853" t="s">
        <v>8338</v>
      </c>
      <c r="R853" t="s">
        <v>8317</v>
      </c>
      <c r="S853" s="15">
        <v>85165.645833333343</v>
      </c>
      <c r="T853" s="15">
        <v>42582.822916666672</v>
      </c>
    </row>
    <row r="854" spans="1:20" x14ac:dyDescent="0.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0">
        <v>104.97142857142859</v>
      </c>
      <c r="P854" s="27">
        <v>59.258064516129032</v>
      </c>
      <c r="Q854" t="s">
        <v>8338</v>
      </c>
      <c r="R854" t="s">
        <v>8317</v>
      </c>
      <c r="S854" s="15">
        <v>85335.75</v>
      </c>
      <c r="T854" s="15">
        <v>42667.875</v>
      </c>
    </row>
    <row r="855" spans="1:20" x14ac:dyDescent="0.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0">
        <v>100</v>
      </c>
      <c r="P855" s="27">
        <v>30</v>
      </c>
      <c r="Q855" t="s">
        <v>8338</v>
      </c>
      <c r="R855" t="s">
        <v>8317</v>
      </c>
      <c r="S855" s="15">
        <v>84103.664560185192</v>
      </c>
      <c r="T855" s="15">
        <v>42051.832280092596</v>
      </c>
    </row>
    <row r="856" spans="1:20" x14ac:dyDescent="0.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0">
        <v>118.2205035971223</v>
      </c>
      <c r="P856" s="27">
        <v>65.8623246492986</v>
      </c>
      <c r="Q856" t="s">
        <v>8338</v>
      </c>
      <c r="R856" t="s">
        <v>8317</v>
      </c>
      <c r="S856" s="15">
        <v>85464.424675925926</v>
      </c>
      <c r="T856" s="15">
        <v>42732.212337962963</v>
      </c>
    </row>
    <row r="857" spans="1:20" x14ac:dyDescent="0.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0">
        <v>103.44827586206897</v>
      </c>
      <c r="P857" s="27">
        <v>31.914893617021278</v>
      </c>
      <c r="Q857" t="s">
        <v>8338</v>
      </c>
      <c r="R857" t="s">
        <v>8317</v>
      </c>
      <c r="S857" s="15">
        <v>85150.250393518523</v>
      </c>
      <c r="T857" s="15">
        <v>42575.125196759262</v>
      </c>
    </row>
    <row r="858" spans="1:20" x14ac:dyDescent="0.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0">
        <v>218.00000000000003</v>
      </c>
      <c r="P858" s="27">
        <v>19.464285714285715</v>
      </c>
      <c r="Q858" t="s">
        <v>8338</v>
      </c>
      <c r="R858" t="s">
        <v>8317</v>
      </c>
      <c r="S858" s="15">
        <v>85337.583333333343</v>
      </c>
      <c r="T858" s="15">
        <v>42668.791666666672</v>
      </c>
    </row>
    <row r="859" spans="1:20" x14ac:dyDescent="0.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0">
        <v>100</v>
      </c>
      <c r="P859" s="27">
        <v>50</v>
      </c>
      <c r="Q859" t="s">
        <v>8338</v>
      </c>
      <c r="R859" t="s">
        <v>8317</v>
      </c>
      <c r="S859" s="15">
        <v>84667.246087962965</v>
      </c>
      <c r="T859" s="15">
        <v>42333.623043981483</v>
      </c>
    </row>
    <row r="860" spans="1:20" x14ac:dyDescent="0.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0">
        <v>144.00583333333333</v>
      </c>
      <c r="P860" s="27">
        <v>22.737763157894737</v>
      </c>
      <c r="Q860" t="s">
        <v>8338</v>
      </c>
      <c r="R860" t="s">
        <v>8317</v>
      </c>
      <c r="S860" s="15">
        <v>84219.915277777778</v>
      </c>
      <c r="T860" s="15">
        <v>42109.957638888889</v>
      </c>
    </row>
    <row r="861" spans="1:20" x14ac:dyDescent="0.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0">
        <v>104.67500000000001</v>
      </c>
      <c r="P861" s="27">
        <v>42.724489795918366</v>
      </c>
      <c r="Q861" t="s">
        <v>8338</v>
      </c>
      <c r="R861" t="s">
        <v>8317</v>
      </c>
      <c r="S861" s="15">
        <v>84318</v>
      </c>
      <c r="T861" s="15">
        <v>42159</v>
      </c>
    </row>
    <row r="862" spans="1:20" x14ac:dyDescent="0.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0">
        <v>18.142857142857142</v>
      </c>
      <c r="P862" s="27">
        <v>52.916666666666664</v>
      </c>
      <c r="Q862" t="s">
        <v>8337</v>
      </c>
      <c r="R862" t="s">
        <v>8317</v>
      </c>
      <c r="S862" s="15">
        <v>83201.048912037033</v>
      </c>
      <c r="T862" s="15">
        <v>41600.524456018517</v>
      </c>
    </row>
    <row r="863" spans="1:20" x14ac:dyDescent="0.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0">
        <v>2.2444444444444445</v>
      </c>
      <c r="P863" s="27">
        <v>50.5</v>
      </c>
      <c r="Q863" t="s">
        <v>8337</v>
      </c>
      <c r="R863" t="s">
        <v>8317</v>
      </c>
      <c r="S863" s="15">
        <v>85259.930648148147</v>
      </c>
      <c r="T863" s="15">
        <v>42629.965324074074</v>
      </c>
    </row>
    <row r="864" spans="1:20" x14ac:dyDescent="0.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0">
        <v>0.33999999999999997</v>
      </c>
      <c r="P864" s="27">
        <v>42.5</v>
      </c>
      <c r="Q864" t="s">
        <v>8337</v>
      </c>
      <c r="R864" t="s">
        <v>8317</v>
      </c>
      <c r="S864" s="15">
        <v>83179.193240740744</v>
      </c>
      <c r="T864" s="15">
        <v>41589.596620370372</v>
      </c>
    </row>
    <row r="865" spans="1:20" x14ac:dyDescent="0.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0">
        <v>4.5</v>
      </c>
      <c r="P865" s="27">
        <v>18</v>
      </c>
      <c r="Q865" t="s">
        <v>8337</v>
      </c>
      <c r="R865" t="s">
        <v>8317</v>
      </c>
      <c r="S865" s="15">
        <v>81902.235324074078</v>
      </c>
      <c r="T865" s="15">
        <v>40951.117662037039</v>
      </c>
    </row>
    <row r="866" spans="1:20" x14ac:dyDescent="0.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0">
        <v>41.53846153846154</v>
      </c>
      <c r="P866" s="27">
        <v>34.177215189873415</v>
      </c>
      <c r="Q866" t="s">
        <v>8337</v>
      </c>
      <c r="R866" t="s">
        <v>8317</v>
      </c>
      <c r="S866" s="15">
        <v>83126.83194444445</v>
      </c>
      <c r="T866" s="15">
        <v>41563.415972222225</v>
      </c>
    </row>
    <row r="867" spans="1:20" x14ac:dyDescent="0.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0">
        <v>2.0454545454545454</v>
      </c>
      <c r="P867" s="27">
        <v>22.5</v>
      </c>
      <c r="Q867" t="s">
        <v>8337</v>
      </c>
      <c r="R867" t="s">
        <v>8317</v>
      </c>
      <c r="S867" s="15">
        <v>82581.54622685186</v>
      </c>
      <c r="T867" s="15">
        <v>41290.77311342593</v>
      </c>
    </row>
    <row r="868" spans="1:20" x14ac:dyDescent="0.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0">
        <v>18.285714285714285</v>
      </c>
      <c r="P868" s="27">
        <v>58.18181818181818</v>
      </c>
      <c r="Q868" t="s">
        <v>8337</v>
      </c>
      <c r="R868" t="s">
        <v>8317</v>
      </c>
      <c r="S868" s="15">
        <v>84127.263888888891</v>
      </c>
      <c r="T868" s="15">
        <v>42063.631944444445</v>
      </c>
    </row>
    <row r="869" spans="1:20" x14ac:dyDescent="0.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0">
        <v>24.02</v>
      </c>
      <c r="P869" s="27">
        <v>109.18181818181819</v>
      </c>
      <c r="Q869" t="s">
        <v>8337</v>
      </c>
      <c r="R869" t="s">
        <v>8317</v>
      </c>
      <c r="S869" s="15">
        <v>80296.415277777778</v>
      </c>
      <c r="T869" s="15">
        <v>40148.207638888889</v>
      </c>
    </row>
    <row r="870" spans="1:20" x14ac:dyDescent="0.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0">
        <v>0.1111111111111111</v>
      </c>
      <c r="P870" s="27">
        <v>50</v>
      </c>
      <c r="Q870" t="s">
        <v>8337</v>
      </c>
      <c r="R870" t="s">
        <v>8317</v>
      </c>
      <c r="S870" s="15">
        <v>83292.055509259255</v>
      </c>
      <c r="T870" s="15">
        <v>41646.027754629627</v>
      </c>
    </row>
    <row r="871" spans="1:20" x14ac:dyDescent="0.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0">
        <v>11.818181818181818</v>
      </c>
      <c r="P871" s="27">
        <v>346.66666666666669</v>
      </c>
      <c r="Q871" t="s">
        <v>8337</v>
      </c>
      <c r="R871" t="s">
        <v>8317</v>
      </c>
      <c r="S871" s="15">
        <v>82745.607800925922</v>
      </c>
      <c r="T871" s="15">
        <v>41372.803900462961</v>
      </c>
    </row>
    <row r="872" spans="1:20" x14ac:dyDescent="0.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0">
        <v>0.31</v>
      </c>
      <c r="P872" s="27">
        <v>12.4</v>
      </c>
      <c r="Q872" t="s">
        <v>8337</v>
      </c>
      <c r="R872" t="s">
        <v>8317</v>
      </c>
      <c r="S872" s="15">
        <v>83036.04451388889</v>
      </c>
      <c r="T872" s="15">
        <v>41518.022256944445</v>
      </c>
    </row>
    <row r="873" spans="1:20" x14ac:dyDescent="0.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0">
        <v>5.416666666666667</v>
      </c>
      <c r="P873" s="27">
        <v>27.083333333333332</v>
      </c>
      <c r="Q873" t="s">
        <v>8337</v>
      </c>
      <c r="R873" t="s">
        <v>8317</v>
      </c>
      <c r="S873" s="15">
        <v>83215.205902777772</v>
      </c>
      <c r="T873" s="15">
        <v>41607.602951388886</v>
      </c>
    </row>
    <row r="874" spans="1:20" x14ac:dyDescent="0.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0">
        <v>0.8125</v>
      </c>
      <c r="P874" s="27">
        <v>32.5</v>
      </c>
      <c r="Q874" t="s">
        <v>8337</v>
      </c>
      <c r="R874" t="s">
        <v>8317</v>
      </c>
      <c r="S874" s="15">
        <v>81225.651087962964</v>
      </c>
      <c r="T874" s="15">
        <v>40612.825543981482</v>
      </c>
    </row>
    <row r="875" spans="1:20" x14ac:dyDescent="0.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0">
        <v>1.2857142857142856</v>
      </c>
      <c r="P875" s="27">
        <v>9</v>
      </c>
      <c r="Q875" t="s">
        <v>8337</v>
      </c>
      <c r="R875" t="s">
        <v>8317</v>
      </c>
      <c r="S875" s="15">
        <v>82448.417592592596</v>
      </c>
      <c r="T875" s="15">
        <v>41224.208796296298</v>
      </c>
    </row>
    <row r="876" spans="1:20" x14ac:dyDescent="0.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0">
        <v>24.333333333333336</v>
      </c>
      <c r="P876" s="27">
        <v>34.761904761904759</v>
      </c>
      <c r="Q876" t="s">
        <v>8337</v>
      </c>
      <c r="R876" t="s">
        <v>8317</v>
      </c>
      <c r="S876" s="15">
        <v>82797.167453703703</v>
      </c>
      <c r="T876" s="15">
        <v>41398.583726851852</v>
      </c>
    </row>
    <row r="877" spans="1:20" x14ac:dyDescent="0.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0">
        <v>0</v>
      </c>
      <c r="P877" s="27" t="e">
        <v>#DIV/0!</v>
      </c>
      <c r="Q877" t="s">
        <v>8337</v>
      </c>
      <c r="R877" t="s">
        <v>8317</v>
      </c>
      <c r="S877" s="15">
        <v>84537.447476851841</v>
      </c>
      <c r="T877" s="15">
        <v>42268.723738425921</v>
      </c>
    </row>
    <row r="878" spans="1:20" x14ac:dyDescent="0.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0">
        <v>40.799492385786799</v>
      </c>
      <c r="P878" s="27">
        <v>28.577777777777779</v>
      </c>
      <c r="Q878" t="s">
        <v>8337</v>
      </c>
      <c r="R878" t="s">
        <v>8317</v>
      </c>
      <c r="S878" s="15">
        <v>82618.993680555548</v>
      </c>
      <c r="T878" s="15">
        <v>41309.496840277774</v>
      </c>
    </row>
    <row r="879" spans="1:20" x14ac:dyDescent="0.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0">
        <v>67.55</v>
      </c>
      <c r="P879" s="27">
        <v>46.586206896551722</v>
      </c>
      <c r="Q879" t="s">
        <v>8337</v>
      </c>
      <c r="R879" t="s">
        <v>8317</v>
      </c>
      <c r="S879" s="15">
        <v>83255.577777777784</v>
      </c>
      <c r="T879" s="15">
        <v>41627.788888888892</v>
      </c>
    </row>
    <row r="880" spans="1:20" x14ac:dyDescent="0.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0">
        <v>1.3</v>
      </c>
      <c r="P880" s="27">
        <v>32.5</v>
      </c>
      <c r="Q880" t="s">
        <v>8337</v>
      </c>
      <c r="R880" t="s">
        <v>8317</v>
      </c>
      <c r="S880" s="15">
        <v>81070.465833333335</v>
      </c>
      <c r="T880" s="15">
        <v>40535.232916666668</v>
      </c>
    </row>
    <row r="881" spans="1:20" x14ac:dyDescent="0.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0">
        <v>30.666666666666664</v>
      </c>
      <c r="P881" s="27">
        <v>21.466666666666665</v>
      </c>
      <c r="Q881" t="s">
        <v>8337</v>
      </c>
      <c r="R881" t="s">
        <v>8317</v>
      </c>
      <c r="S881" s="15">
        <v>82117.659837962958</v>
      </c>
      <c r="T881" s="15">
        <v>41058.829918981479</v>
      </c>
    </row>
    <row r="882" spans="1:20" x14ac:dyDescent="0.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0">
        <v>2.9894179894179893</v>
      </c>
      <c r="P882" s="27">
        <v>14.125</v>
      </c>
      <c r="Q882" t="s">
        <v>8336</v>
      </c>
      <c r="R882" t="s">
        <v>8317</v>
      </c>
      <c r="S882" s="15">
        <v>82424.64208333334</v>
      </c>
      <c r="T882" s="15">
        <v>41212.32104166667</v>
      </c>
    </row>
    <row r="883" spans="1:20" x14ac:dyDescent="0.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0">
        <v>0.8</v>
      </c>
      <c r="P883" s="27">
        <v>30</v>
      </c>
      <c r="Q883" t="s">
        <v>8336</v>
      </c>
      <c r="R883" t="s">
        <v>8317</v>
      </c>
      <c r="S883" s="15">
        <v>81844.50199074074</v>
      </c>
      <c r="T883" s="15">
        <v>40922.25099537037</v>
      </c>
    </row>
    <row r="884" spans="1:20" x14ac:dyDescent="0.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0">
        <v>20.133333333333333</v>
      </c>
      <c r="P884" s="27">
        <v>21.571428571428573</v>
      </c>
      <c r="Q884" t="s">
        <v>8336</v>
      </c>
      <c r="R884" t="s">
        <v>8317</v>
      </c>
      <c r="S884" s="15">
        <v>81585.721064814818</v>
      </c>
      <c r="T884" s="15">
        <v>40792.860532407409</v>
      </c>
    </row>
    <row r="885" spans="1:20" x14ac:dyDescent="0.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0">
        <v>40.020000000000003</v>
      </c>
      <c r="P885" s="27">
        <v>83.375</v>
      </c>
      <c r="Q885" t="s">
        <v>8336</v>
      </c>
      <c r="R885" t="s">
        <v>8317</v>
      </c>
      <c r="S885" s="15">
        <v>84863.87118055555</v>
      </c>
      <c r="T885" s="15">
        <v>42431.935590277775</v>
      </c>
    </row>
    <row r="886" spans="1:20" x14ac:dyDescent="0.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0">
        <v>1</v>
      </c>
      <c r="P886" s="27">
        <v>10</v>
      </c>
      <c r="Q886" t="s">
        <v>8336</v>
      </c>
      <c r="R886" t="s">
        <v>8317</v>
      </c>
      <c r="S886" s="15">
        <v>82082.209722222222</v>
      </c>
      <c r="T886" s="15">
        <v>41041.104861111111</v>
      </c>
    </row>
    <row r="887" spans="1:20" x14ac:dyDescent="0.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0">
        <v>75</v>
      </c>
      <c r="P887" s="27">
        <v>35.714285714285715</v>
      </c>
      <c r="Q887" t="s">
        <v>8336</v>
      </c>
      <c r="R887" t="s">
        <v>8317</v>
      </c>
      <c r="S887" s="15">
        <v>85469.882199074083</v>
      </c>
      <c r="T887" s="15">
        <v>42734.941099537042</v>
      </c>
    </row>
    <row r="888" spans="1:20" x14ac:dyDescent="0.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0">
        <v>41</v>
      </c>
      <c r="P888" s="27">
        <v>29.285714285714285</v>
      </c>
      <c r="Q888" t="s">
        <v>8336</v>
      </c>
      <c r="R888" t="s">
        <v>8317</v>
      </c>
      <c r="S888" s="15">
        <v>85257.741041666668</v>
      </c>
      <c r="T888" s="15">
        <v>42628.870520833334</v>
      </c>
    </row>
    <row r="889" spans="1:20" x14ac:dyDescent="0.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0">
        <v>0</v>
      </c>
      <c r="P889" s="27" t="e">
        <v>#DIV/0!</v>
      </c>
      <c r="Q889" t="s">
        <v>8336</v>
      </c>
      <c r="R889" t="s">
        <v>8317</v>
      </c>
      <c r="S889" s="15">
        <v>82113.917939814812</v>
      </c>
      <c r="T889" s="15">
        <v>41056.958969907406</v>
      </c>
    </row>
    <row r="890" spans="1:20" x14ac:dyDescent="0.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0">
        <v>7.1999999999999993</v>
      </c>
      <c r="P890" s="27">
        <v>18</v>
      </c>
      <c r="Q890" t="s">
        <v>8336</v>
      </c>
      <c r="R890" t="s">
        <v>8317</v>
      </c>
      <c r="S890" s="15">
        <v>81574.5</v>
      </c>
      <c r="T890" s="15">
        <v>40787.25</v>
      </c>
    </row>
    <row r="891" spans="1:20" x14ac:dyDescent="0.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0">
        <v>9.4412800000000008</v>
      </c>
      <c r="P891" s="27">
        <v>73.760000000000005</v>
      </c>
      <c r="Q891" t="s">
        <v>8336</v>
      </c>
      <c r="R891" t="s">
        <v>8317</v>
      </c>
      <c r="S891" s="15">
        <v>83835.568125000005</v>
      </c>
      <c r="T891" s="15">
        <v>41917.784062500003</v>
      </c>
    </row>
    <row r="892" spans="1:20" x14ac:dyDescent="0.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0">
        <v>4.1666666666666661</v>
      </c>
      <c r="P892" s="27">
        <v>31.25</v>
      </c>
      <c r="Q892" t="s">
        <v>8336</v>
      </c>
      <c r="R892" t="s">
        <v>8317</v>
      </c>
      <c r="S892" s="15">
        <v>83199.480995370366</v>
      </c>
      <c r="T892" s="15">
        <v>41599.740497685183</v>
      </c>
    </row>
    <row r="893" spans="1:20" x14ac:dyDescent="0.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0">
        <v>3.25</v>
      </c>
      <c r="P893" s="27">
        <v>28.888888888888889</v>
      </c>
      <c r="Q893" t="s">
        <v>8336</v>
      </c>
      <c r="R893" t="s">
        <v>8317</v>
      </c>
      <c r="S893" s="15">
        <v>83744.063194444447</v>
      </c>
      <c r="T893" s="15">
        <v>41872.031597222223</v>
      </c>
    </row>
    <row r="894" spans="1:20" x14ac:dyDescent="0.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0">
        <v>40.75</v>
      </c>
      <c r="P894" s="27">
        <v>143.8235294117647</v>
      </c>
      <c r="Q894" t="s">
        <v>8336</v>
      </c>
      <c r="R894" t="s">
        <v>8317</v>
      </c>
      <c r="S894" s="15">
        <v>80782.333333333328</v>
      </c>
      <c r="T894" s="15">
        <v>40391.166666666664</v>
      </c>
    </row>
    <row r="895" spans="1:20" x14ac:dyDescent="0.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0">
        <v>10</v>
      </c>
      <c r="P895" s="27">
        <v>40</v>
      </c>
      <c r="Q895" t="s">
        <v>8336</v>
      </c>
      <c r="R895" t="s">
        <v>8317</v>
      </c>
      <c r="S895" s="15">
        <v>84191.712106481486</v>
      </c>
      <c r="T895" s="15">
        <v>42095.856053240743</v>
      </c>
    </row>
    <row r="896" spans="1:20" x14ac:dyDescent="0.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0">
        <v>39.17</v>
      </c>
      <c r="P896" s="27">
        <v>147.81132075471697</v>
      </c>
      <c r="Q896" t="s">
        <v>8336</v>
      </c>
      <c r="R896" t="s">
        <v>8317</v>
      </c>
      <c r="S896" s="15">
        <v>85053.963194444455</v>
      </c>
      <c r="T896" s="15">
        <v>42526.981597222228</v>
      </c>
    </row>
    <row r="897" spans="1:20" x14ac:dyDescent="0.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0">
        <v>2.4375</v>
      </c>
      <c r="P897" s="27">
        <v>27.857142857142858</v>
      </c>
      <c r="Q897" t="s">
        <v>8336</v>
      </c>
      <c r="R897" t="s">
        <v>8317</v>
      </c>
      <c r="S897" s="15">
        <v>80952.255300925928</v>
      </c>
      <c r="T897" s="15">
        <v>40476.127650462964</v>
      </c>
    </row>
    <row r="898" spans="1:20" x14ac:dyDescent="0.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0">
        <v>40</v>
      </c>
      <c r="P898" s="27">
        <v>44.444444444444443</v>
      </c>
      <c r="Q898" t="s">
        <v>8336</v>
      </c>
      <c r="R898" t="s">
        <v>8317</v>
      </c>
      <c r="S898" s="15">
        <v>84488.333333333343</v>
      </c>
      <c r="T898" s="15">
        <v>42244.166666666672</v>
      </c>
    </row>
    <row r="899" spans="1:20" x14ac:dyDescent="0.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0">
        <v>0</v>
      </c>
      <c r="P899" s="27" t="e">
        <v>#DIV/0!</v>
      </c>
      <c r="Q899" t="s">
        <v>8336</v>
      </c>
      <c r="R899" t="s">
        <v>8317</v>
      </c>
      <c r="S899" s="15">
        <v>82483.460833333331</v>
      </c>
      <c r="T899" s="15">
        <v>41241.730416666665</v>
      </c>
    </row>
    <row r="900" spans="1:20" x14ac:dyDescent="0.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0">
        <v>2.8000000000000003</v>
      </c>
      <c r="P900" s="27">
        <v>35</v>
      </c>
      <c r="Q900" t="s">
        <v>8336</v>
      </c>
      <c r="R900" t="s">
        <v>8317</v>
      </c>
      <c r="S900" s="15">
        <v>81847.516435185185</v>
      </c>
      <c r="T900" s="15">
        <v>40923.758217592593</v>
      </c>
    </row>
    <row r="901" spans="1:20" x14ac:dyDescent="0.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0">
        <v>37.333333333333336</v>
      </c>
      <c r="P901" s="27">
        <v>35</v>
      </c>
      <c r="Q901" t="s">
        <v>8336</v>
      </c>
      <c r="R901" t="s">
        <v>8317</v>
      </c>
      <c r="S901" s="15">
        <v>81382.198194444441</v>
      </c>
      <c r="T901" s="15">
        <v>40691.099097222221</v>
      </c>
    </row>
    <row r="902" spans="1:20" x14ac:dyDescent="0.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0">
        <v>0.42</v>
      </c>
      <c r="P902" s="27">
        <v>10.5</v>
      </c>
      <c r="Q902" t="s">
        <v>8337</v>
      </c>
      <c r="R902" t="s">
        <v>8317</v>
      </c>
      <c r="S902" s="15">
        <v>84919.615787037037</v>
      </c>
      <c r="T902" s="15">
        <v>42459.807893518519</v>
      </c>
    </row>
    <row r="903" spans="1:20" x14ac:dyDescent="0.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0">
        <v>0</v>
      </c>
      <c r="P903" s="27" t="e">
        <v>#DIV/0!</v>
      </c>
      <c r="Q903" t="s">
        <v>8337</v>
      </c>
      <c r="R903" t="s">
        <v>8317</v>
      </c>
      <c r="S903" s="15">
        <v>80675.598611111112</v>
      </c>
      <c r="T903" s="15">
        <v>40337.799305555556</v>
      </c>
    </row>
    <row r="904" spans="1:20" x14ac:dyDescent="0.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0">
        <v>0.3</v>
      </c>
      <c r="P904" s="27">
        <v>30</v>
      </c>
      <c r="Q904" t="s">
        <v>8337</v>
      </c>
      <c r="R904" t="s">
        <v>8317</v>
      </c>
      <c r="S904" s="15">
        <v>83763.291666666672</v>
      </c>
      <c r="T904" s="15">
        <v>41881.645833333336</v>
      </c>
    </row>
    <row r="905" spans="1:20" x14ac:dyDescent="0.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0">
        <v>3.2</v>
      </c>
      <c r="P905" s="27">
        <v>40</v>
      </c>
      <c r="Q905" t="s">
        <v>8337</v>
      </c>
      <c r="R905" t="s">
        <v>8317</v>
      </c>
      <c r="S905" s="15">
        <v>82350.201388888891</v>
      </c>
      <c r="T905" s="15">
        <v>41175.100694444445</v>
      </c>
    </row>
    <row r="906" spans="1:20" x14ac:dyDescent="0.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0">
        <v>0.30199999999999999</v>
      </c>
      <c r="P906" s="27">
        <v>50.333333333333336</v>
      </c>
      <c r="Q906" t="s">
        <v>8337</v>
      </c>
      <c r="R906" t="s">
        <v>8317</v>
      </c>
      <c r="S906" s="15">
        <v>84744.160578703712</v>
      </c>
      <c r="T906" s="15">
        <v>42372.080289351856</v>
      </c>
    </row>
    <row r="907" spans="1:20" x14ac:dyDescent="0.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0">
        <v>3.0153846153846153</v>
      </c>
      <c r="P907" s="27">
        <v>32.666666666666664</v>
      </c>
      <c r="Q907" t="s">
        <v>8337</v>
      </c>
      <c r="R907" t="s">
        <v>8317</v>
      </c>
      <c r="S907" s="15">
        <v>81134.479768518519</v>
      </c>
      <c r="T907" s="15">
        <v>40567.239884259259</v>
      </c>
    </row>
    <row r="908" spans="1:20" x14ac:dyDescent="0.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0">
        <v>0</v>
      </c>
      <c r="P908" s="27" t="e">
        <v>#DIV/0!</v>
      </c>
      <c r="Q908" t="s">
        <v>8337</v>
      </c>
      <c r="R908" t="s">
        <v>8317</v>
      </c>
      <c r="S908" s="15">
        <v>83422.296064814815</v>
      </c>
      <c r="T908" s="15">
        <v>41711.148032407407</v>
      </c>
    </row>
    <row r="909" spans="1:20" x14ac:dyDescent="0.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0">
        <v>0</v>
      </c>
      <c r="P909" s="27" t="e">
        <v>#DIV/0!</v>
      </c>
      <c r="Q909" t="s">
        <v>8337</v>
      </c>
      <c r="R909" t="s">
        <v>8317</v>
      </c>
      <c r="S909" s="15">
        <v>81594.384791666671</v>
      </c>
      <c r="T909" s="15">
        <v>40797.192395833335</v>
      </c>
    </row>
    <row r="910" spans="1:20" x14ac:dyDescent="0.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0">
        <v>0</v>
      </c>
      <c r="P910" s="27" t="e">
        <v>#DIV/0!</v>
      </c>
      <c r="Q910" t="s">
        <v>8337</v>
      </c>
      <c r="R910" t="s">
        <v>8317</v>
      </c>
      <c r="S910" s="15">
        <v>80772.415277777778</v>
      </c>
      <c r="T910" s="15">
        <v>40386.207638888889</v>
      </c>
    </row>
    <row r="911" spans="1:20" x14ac:dyDescent="0.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0">
        <v>3.25</v>
      </c>
      <c r="P911" s="27">
        <v>65</v>
      </c>
      <c r="Q911" t="s">
        <v>8337</v>
      </c>
      <c r="R911" t="s">
        <v>8317</v>
      </c>
      <c r="S911" s="15">
        <v>82226.333333333328</v>
      </c>
      <c r="T911" s="15">
        <v>41113.166666666664</v>
      </c>
    </row>
    <row r="912" spans="1:20" x14ac:dyDescent="0.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0">
        <v>22.363636363636363</v>
      </c>
      <c r="P912" s="27">
        <v>24.6</v>
      </c>
      <c r="Q912" t="s">
        <v>8337</v>
      </c>
      <c r="R912" t="s">
        <v>8317</v>
      </c>
      <c r="S912" s="15">
        <v>85595.090717592597</v>
      </c>
      <c r="T912" s="15">
        <v>42797.545358796298</v>
      </c>
    </row>
    <row r="913" spans="1:20" x14ac:dyDescent="0.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0">
        <v>0</v>
      </c>
      <c r="P913" s="27" t="e">
        <v>#DIV/0!</v>
      </c>
      <c r="Q913" t="s">
        <v>8337</v>
      </c>
      <c r="R913" t="s">
        <v>8317</v>
      </c>
      <c r="S913" s="15">
        <v>83326.010300925933</v>
      </c>
      <c r="T913" s="15">
        <v>41663.005150462966</v>
      </c>
    </row>
    <row r="914" spans="1:20" x14ac:dyDescent="0.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0">
        <v>0.85714285714285721</v>
      </c>
      <c r="P914" s="27">
        <v>15</v>
      </c>
      <c r="Q914" t="s">
        <v>8337</v>
      </c>
      <c r="R914" t="s">
        <v>8317</v>
      </c>
      <c r="S914" s="15">
        <v>82508.302013888882</v>
      </c>
      <c r="T914" s="15">
        <v>41254.151006944441</v>
      </c>
    </row>
    <row r="915" spans="1:20" x14ac:dyDescent="0.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0">
        <v>6.6066666666666665</v>
      </c>
      <c r="P915" s="27">
        <v>82.583333333333329</v>
      </c>
      <c r="Q915" t="s">
        <v>8337</v>
      </c>
      <c r="R915" t="s">
        <v>8317</v>
      </c>
      <c r="S915" s="15">
        <v>82068.278217592597</v>
      </c>
      <c r="T915" s="15">
        <v>41034.139108796298</v>
      </c>
    </row>
    <row r="916" spans="1:20" x14ac:dyDescent="0.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0">
        <v>0</v>
      </c>
      <c r="P916" s="27" t="e">
        <v>#DIV/0!</v>
      </c>
      <c r="Q916" t="s">
        <v>8337</v>
      </c>
      <c r="R916" t="s">
        <v>8317</v>
      </c>
      <c r="S916" s="15">
        <v>82293.526550925933</v>
      </c>
      <c r="T916" s="15">
        <v>41146.763275462967</v>
      </c>
    </row>
    <row r="917" spans="1:20" x14ac:dyDescent="0.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0">
        <v>5.7692307692307692</v>
      </c>
      <c r="P917" s="27">
        <v>41.666666666666664</v>
      </c>
      <c r="Q917" t="s">
        <v>8337</v>
      </c>
      <c r="R917" t="s">
        <v>8317</v>
      </c>
      <c r="S917" s="15">
        <v>81938.415277777778</v>
      </c>
      <c r="T917" s="15">
        <v>40969.207638888889</v>
      </c>
    </row>
    <row r="918" spans="1:20" x14ac:dyDescent="0.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0">
        <v>0</v>
      </c>
      <c r="P918" s="27" t="e">
        <v>#DIV/0!</v>
      </c>
      <c r="Q918" t="s">
        <v>8337</v>
      </c>
      <c r="R918" t="s">
        <v>8317</v>
      </c>
      <c r="S918" s="15">
        <v>80946.416666666672</v>
      </c>
      <c r="T918" s="15">
        <v>40473.208333333336</v>
      </c>
    </row>
    <row r="919" spans="1:20" x14ac:dyDescent="0.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0">
        <v>0.6</v>
      </c>
      <c r="P919" s="27">
        <v>30</v>
      </c>
      <c r="Q919" t="s">
        <v>8337</v>
      </c>
      <c r="R919" t="s">
        <v>8317</v>
      </c>
      <c r="S919" s="15">
        <v>83668.208333333328</v>
      </c>
      <c r="T919" s="15">
        <v>41834.104166666664</v>
      </c>
    </row>
    <row r="920" spans="1:20" x14ac:dyDescent="0.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0">
        <v>5.0256410256410255</v>
      </c>
      <c r="P920" s="27">
        <v>19.600000000000001</v>
      </c>
      <c r="Q920" t="s">
        <v>8337</v>
      </c>
      <c r="R920" t="s">
        <v>8317</v>
      </c>
      <c r="S920" s="15">
        <v>83949.915763888886</v>
      </c>
      <c r="T920" s="15">
        <v>41974.957881944443</v>
      </c>
    </row>
    <row r="921" spans="1:20" x14ac:dyDescent="0.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0">
        <v>0.5</v>
      </c>
      <c r="P921" s="27">
        <v>100</v>
      </c>
      <c r="Q921" t="s">
        <v>8337</v>
      </c>
      <c r="R921" t="s">
        <v>8317</v>
      </c>
      <c r="S921" s="15">
        <v>82525.283449074079</v>
      </c>
      <c r="T921" s="15">
        <v>41262.641724537039</v>
      </c>
    </row>
    <row r="922" spans="1:20" x14ac:dyDescent="0.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0">
        <v>0</v>
      </c>
      <c r="P922" s="27" t="e">
        <v>#DIV/0!</v>
      </c>
      <c r="Q922" t="s">
        <v>8337</v>
      </c>
      <c r="R922" t="s">
        <v>8317</v>
      </c>
      <c r="S922" s="15">
        <v>83185.426435185189</v>
      </c>
      <c r="T922" s="15">
        <v>41592.713217592594</v>
      </c>
    </row>
    <row r="923" spans="1:20" x14ac:dyDescent="0.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0">
        <v>30.9</v>
      </c>
      <c r="P923" s="27">
        <v>231.75</v>
      </c>
      <c r="Q923" t="s">
        <v>8337</v>
      </c>
      <c r="R923" t="s">
        <v>8317</v>
      </c>
      <c r="S923" s="15">
        <v>81778.425370370373</v>
      </c>
      <c r="T923" s="15">
        <v>40889.212685185186</v>
      </c>
    </row>
    <row r="924" spans="1:20" x14ac:dyDescent="0.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0">
        <v>21.037037037037038</v>
      </c>
      <c r="P924" s="27">
        <v>189.33333333333334</v>
      </c>
      <c r="Q924" t="s">
        <v>8337</v>
      </c>
      <c r="R924" t="s">
        <v>8317</v>
      </c>
      <c r="S924" s="15">
        <v>83827.060023148151</v>
      </c>
      <c r="T924" s="15">
        <v>41913.530011574076</v>
      </c>
    </row>
    <row r="925" spans="1:20" x14ac:dyDescent="0.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0">
        <v>2.1999999999999997</v>
      </c>
      <c r="P925" s="27">
        <v>55</v>
      </c>
      <c r="Q925" t="s">
        <v>8337</v>
      </c>
      <c r="R925" t="s">
        <v>8317</v>
      </c>
      <c r="S925" s="15">
        <v>83930.002847222233</v>
      </c>
      <c r="T925" s="15">
        <v>41965.001423611116</v>
      </c>
    </row>
    <row r="926" spans="1:20" x14ac:dyDescent="0.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0">
        <v>10.9</v>
      </c>
      <c r="P926" s="27">
        <v>21.8</v>
      </c>
      <c r="Q926" t="s">
        <v>8337</v>
      </c>
      <c r="R926" t="s">
        <v>8317</v>
      </c>
      <c r="S926" s="15">
        <v>82637.885856481487</v>
      </c>
      <c r="T926" s="15">
        <v>41318.942928240744</v>
      </c>
    </row>
    <row r="927" spans="1:20" x14ac:dyDescent="0.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0">
        <v>2.666666666666667</v>
      </c>
      <c r="P927" s="27">
        <v>32</v>
      </c>
      <c r="Q927" t="s">
        <v>8337</v>
      </c>
      <c r="R927" t="s">
        <v>8317</v>
      </c>
      <c r="S927" s="15">
        <v>83211.845162037032</v>
      </c>
      <c r="T927" s="15">
        <v>41605.922581018516</v>
      </c>
    </row>
    <row r="928" spans="1:20" x14ac:dyDescent="0.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0">
        <v>0</v>
      </c>
      <c r="P928" s="27" t="e">
        <v>#DIV/0!</v>
      </c>
      <c r="Q928" t="s">
        <v>8337</v>
      </c>
      <c r="R928" t="s">
        <v>8317</v>
      </c>
      <c r="S928" s="15">
        <v>80735.888888888891</v>
      </c>
      <c r="T928" s="15">
        <v>40367.944444444445</v>
      </c>
    </row>
    <row r="929" spans="1:20" x14ac:dyDescent="0.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0">
        <v>0</v>
      </c>
      <c r="P929" s="27" t="e">
        <v>#DIV/0!</v>
      </c>
      <c r="Q929" t="s">
        <v>8337</v>
      </c>
      <c r="R929" t="s">
        <v>8317</v>
      </c>
      <c r="S929" s="15">
        <v>82087.64571759259</v>
      </c>
      <c r="T929" s="15">
        <v>41043.822858796295</v>
      </c>
    </row>
    <row r="930" spans="1:20" x14ac:dyDescent="0.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0">
        <v>10.86206896551724</v>
      </c>
      <c r="P930" s="27">
        <v>56.25</v>
      </c>
      <c r="Q930" t="s">
        <v>8337</v>
      </c>
      <c r="R930" t="s">
        <v>8317</v>
      </c>
      <c r="S930" s="15">
        <v>82462</v>
      </c>
      <c r="T930" s="15">
        <v>41231</v>
      </c>
    </row>
    <row r="931" spans="1:20" x14ac:dyDescent="0.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0">
        <v>0</v>
      </c>
      <c r="P931" s="27" t="e">
        <v>#DIV/0!</v>
      </c>
      <c r="Q931" t="s">
        <v>8337</v>
      </c>
      <c r="R931" t="s">
        <v>8317</v>
      </c>
      <c r="S931" s="15">
        <v>82016.392800925925</v>
      </c>
      <c r="T931" s="15">
        <v>41008.196400462963</v>
      </c>
    </row>
    <row r="932" spans="1:20" x14ac:dyDescent="0.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0">
        <v>38.333333333333336</v>
      </c>
      <c r="P932" s="27">
        <v>69</v>
      </c>
      <c r="Q932" t="s">
        <v>8337</v>
      </c>
      <c r="R932" t="s">
        <v>8317</v>
      </c>
      <c r="S932" s="15">
        <v>80709.794444444444</v>
      </c>
      <c r="T932" s="15">
        <v>40354.897222222222</v>
      </c>
    </row>
    <row r="933" spans="1:20" x14ac:dyDescent="0.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0">
        <v>6.5500000000000007</v>
      </c>
      <c r="P933" s="27">
        <v>18.714285714285715</v>
      </c>
      <c r="Q933" t="s">
        <v>8337</v>
      </c>
      <c r="R933" t="s">
        <v>8317</v>
      </c>
      <c r="S933" s="15">
        <v>83429.833333333328</v>
      </c>
      <c r="T933" s="15">
        <v>41714.916666666664</v>
      </c>
    </row>
    <row r="934" spans="1:20" x14ac:dyDescent="0.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0">
        <v>14.536842105263158</v>
      </c>
      <c r="P934" s="27">
        <v>46.033333333333331</v>
      </c>
      <c r="Q934" t="s">
        <v>8337</v>
      </c>
      <c r="R934" t="s">
        <v>8317</v>
      </c>
      <c r="S934" s="15">
        <v>82711.855208333334</v>
      </c>
      <c r="T934" s="15">
        <v>41355.927604166667</v>
      </c>
    </row>
    <row r="935" spans="1:20" x14ac:dyDescent="0.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0">
        <v>6</v>
      </c>
      <c r="P935" s="27">
        <v>60</v>
      </c>
      <c r="Q935" t="s">
        <v>8337</v>
      </c>
      <c r="R935" t="s">
        <v>8317</v>
      </c>
      <c r="S935" s="15">
        <v>83542.338171296302</v>
      </c>
      <c r="T935" s="15">
        <v>41771.169085648151</v>
      </c>
    </row>
    <row r="936" spans="1:20" x14ac:dyDescent="0.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0">
        <v>30.4</v>
      </c>
      <c r="P936" s="27">
        <v>50.666666666666664</v>
      </c>
      <c r="Q936" t="s">
        <v>8337</v>
      </c>
      <c r="R936" t="s">
        <v>8317</v>
      </c>
      <c r="S936" s="15">
        <v>83526.5</v>
      </c>
      <c r="T936" s="15">
        <v>41763.25</v>
      </c>
    </row>
    <row r="937" spans="1:20" x14ac:dyDescent="0.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0">
        <v>1.4285714285714286</v>
      </c>
      <c r="P937" s="27">
        <v>25</v>
      </c>
      <c r="Q937" t="s">
        <v>8337</v>
      </c>
      <c r="R937" t="s">
        <v>8317</v>
      </c>
      <c r="S937" s="15">
        <v>84796.667337962965</v>
      </c>
      <c r="T937" s="15">
        <v>42398.333668981482</v>
      </c>
    </row>
    <row r="938" spans="1:20" x14ac:dyDescent="0.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0">
        <v>0</v>
      </c>
      <c r="P938" s="27" t="e">
        <v>#DIV/0!</v>
      </c>
      <c r="Q938" t="s">
        <v>8337</v>
      </c>
      <c r="R938" t="s">
        <v>8317</v>
      </c>
      <c r="S938" s="15">
        <v>81853.666666666672</v>
      </c>
      <c r="T938" s="15">
        <v>40926.833333333336</v>
      </c>
    </row>
    <row r="939" spans="1:20" x14ac:dyDescent="0.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0">
        <v>1.1428571428571428</v>
      </c>
      <c r="P939" s="27">
        <v>20</v>
      </c>
      <c r="Q939" t="s">
        <v>8337</v>
      </c>
      <c r="R939" t="s">
        <v>8317</v>
      </c>
      <c r="S939" s="15">
        <v>83163.679560185192</v>
      </c>
      <c r="T939" s="15">
        <v>41581.839780092596</v>
      </c>
    </row>
    <row r="940" spans="1:20" x14ac:dyDescent="0.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0">
        <v>0.35714285714285715</v>
      </c>
      <c r="P940" s="27">
        <v>25</v>
      </c>
      <c r="Q940" t="s">
        <v>8337</v>
      </c>
      <c r="R940" t="s">
        <v>8317</v>
      </c>
      <c r="S940" s="15">
        <v>82308.959444444452</v>
      </c>
      <c r="T940" s="15">
        <v>41154.479722222226</v>
      </c>
    </row>
    <row r="941" spans="1:20" x14ac:dyDescent="0.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0">
        <v>1.4545454545454546</v>
      </c>
      <c r="P941" s="27">
        <v>20</v>
      </c>
      <c r="Q941" t="s">
        <v>8337</v>
      </c>
      <c r="R941" t="s">
        <v>8317</v>
      </c>
      <c r="S941" s="15">
        <v>82911.663888888885</v>
      </c>
      <c r="T941" s="15">
        <v>41455.831944444442</v>
      </c>
    </row>
    <row r="942" spans="1:20" x14ac:dyDescent="0.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0">
        <v>17.155555555555555</v>
      </c>
      <c r="P942" s="27">
        <v>110.28571428571429</v>
      </c>
      <c r="Q942" t="s">
        <v>8352</v>
      </c>
      <c r="R942" t="s">
        <v>8320</v>
      </c>
      <c r="S942" s="15">
        <v>84454.016805555555</v>
      </c>
      <c r="T942" s="15">
        <v>42227.008402777778</v>
      </c>
    </row>
    <row r="943" spans="1:20" x14ac:dyDescent="0.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0">
        <v>2.3220000000000001</v>
      </c>
      <c r="P943" s="27">
        <v>37.451612903225808</v>
      </c>
      <c r="Q943" t="s">
        <v>8352</v>
      </c>
      <c r="R943" t="s">
        <v>8320</v>
      </c>
      <c r="S943" s="15">
        <v>85552.193171296298</v>
      </c>
      <c r="T943" s="15">
        <v>42776.096585648149</v>
      </c>
    </row>
    <row r="944" spans="1:20" x14ac:dyDescent="0.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0">
        <v>8.9066666666666663</v>
      </c>
      <c r="P944" s="27">
        <v>41.75</v>
      </c>
      <c r="Q944" t="s">
        <v>8352</v>
      </c>
      <c r="R944" t="s">
        <v>8320</v>
      </c>
      <c r="S944" s="15">
        <v>84837.686574074061</v>
      </c>
      <c r="T944" s="15">
        <v>42418.843287037031</v>
      </c>
    </row>
    <row r="945" spans="1:20" x14ac:dyDescent="0.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0">
        <v>9.6333333333333346</v>
      </c>
      <c r="P945" s="27">
        <v>24.083333333333332</v>
      </c>
      <c r="Q945" t="s">
        <v>8352</v>
      </c>
      <c r="R945" t="s">
        <v>8320</v>
      </c>
      <c r="S945" s="15">
        <v>85407.419097222213</v>
      </c>
      <c r="T945" s="15">
        <v>42703.709548611107</v>
      </c>
    </row>
    <row r="946" spans="1:20" x14ac:dyDescent="0.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0">
        <v>13.325999999999999</v>
      </c>
      <c r="P946" s="27">
        <v>69.40625</v>
      </c>
      <c r="Q946" t="s">
        <v>8352</v>
      </c>
      <c r="R946" t="s">
        <v>8320</v>
      </c>
      <c r="S946" s="15">
        <v>84957.166666666657</v>
      </c>
      <c r="T946" s="15">
        <v>42478.583333333328</v>
      </c>
    </row>
    <row r="947" spans="1:20" x14ac:dyDescent="0.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0">
        <v>2.484</v>
      </c>
      <c r="P947" s="27">
        <v>155.25</v>
      </c>
      <c r="Q947" t="s">
        <v>8352</v>
      </c>
      <c r="R947" t="s">
        <v>8320</v>
      </c>
      <c r="S947" s="15">
        <v>85569.998611111107</v>
      </c>
      <c r="T947" s="15">
        <v>42784.999305555553</v>
      </c>
    </row>
    <row r="948" spans="1:20" x14ac:dyDescent="0.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0">
        <v>1.9066666666666665</v>
      </c>
      <c r="P948" s="27">
        <v>57.2</v>
      </c>
      <c r="Q948" t="s">
        <v>8352</v>
      </c>
      <c r="R948" t="s">
        <v>8320</v>
      </c>
      <c r="S948" s="15">
        <v>85245.501111111109</v>
      </c>
      <c r="T948" s="15">
        <v>42622.750555555554</v>
      </c>
    </row>
    <row r="949" spans="1:20" x14ac:dyDescent="0.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0">
        <v>0</v>
      </c>
      <c r="P949" s="27" t="e">
        <v>#DIV/0!</v>
      </c>
      <c r="Q949" t="s">
        <v>8352</v>
      </c>
      <c r="R949" t="s">
        <v>8320</v>
      </c>
      <c r="S949" s="15">
        <v>85103.562638888892</v>
      </c>
      <c r="T949" s="15">
        <v>42551.781319444446</v>
      </c>
    </row>
    <row r="950" spans="1:20" x14ac:dyDescent="0.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0">
        <v>12</v>
      </c>
      <c r="P950" s="27">
        <v>60</v>
      </c>
      <c r="Q950" t="s">
        <v>8352</v>
      </c>
      <c r="R950" t="s">
        <v>8320</v>
      </c>
      <c r="S950" s="15">
        <v>84883.656574074077</v>
      </c>
      <c r="T950" s="15">
        <v>42441.828287037039</v>
      </c>
    </row>
    <row r="951" spans="1:20" x14ac:dyDescent="0.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0">
        <v>1.365</v>
      </c>
      <c r="P951" s="27">
        <v>39</v>
      </c>
      <c r="Q951" t="s">
        <v>8352</v>
      </c>
      <c r="R951" t="s">
        <v>8320</v>
      </c>
      <c r="S951" s="15">
        <v>84842.087407407409</v>
      </c>
      <c r="T951" s="15">
        <v>42421.043703703705</v>
      </c>
    </row>
    <row r="952" spans="1:20" x14ac:dyDescent="0.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0">
        <v>28.04</v>
      </c>
      <c r="P952" s="27">
        <v>58.416666666666664</v>
      </c>
      <c r="Q952" t="s">
        <v>8352</v>
      </c>
      <c r="R952" t="s">
        <v>8320</v>
      </c>
      <c r="S952" s="15">
        <v>84773.501412037032</v>
      </c>
      <c r="T952" s="15">
        <v>42386.750706018516</v>
      </c>
    </row>
    <row r="953" spans="1:20" x14ac:dyDescent="0.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0">
        <v>38.39</v>
      </c>
      <c r="P953" s="27">
        <v>158.63636363636363</v>
      </c>
      <c r="Q953" t="s">
        <v>8352</v>
      </c>
      <c r="R953" t="s">
        <v>8320</v>
      </c>
      <c r="S953" s="15">
        <v>85051.307222222211</v>
      </c>
      <c r="T953" s="15">
        <v>42525.653611111105</v>
      </c>
    </row>
    <row r="954" spans="1:20" x14ac:dyDescent="0.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0">
        <v>39.942857142857143</v>
      </c>
      <c r="P954" s="27">
        <v>99.857142857142861</v>
      </c>
      <c r="Q954" t="s">
        <v>8352</v>
      </c>
      <c r="R954" t="s">
        <v>8320</v>
      </c>
      <c r="S954" s="15">
        <v>85385.310462962967</v>
      </c>
      <c r="T954" s="15">
        <v>42692.655231481483</v>
      </c>
    </row>
    <row r="955" spans="1:20" x14ac:dyDescent="0.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0">
        <v>0.84</v>
      </c>
      <c r="P955" s="27">
        <v>25.2</v>
      </c>
      <c r="Q955" t="s">
        <v>8352</v>
      </c>
      <c r="R955" t="s">
        <v>8320</v>
      </c>
      <c r="S955" s="15">
        <v>84058.328680555554</v>
      </c>
      <c r="T955" s="15">
        <v>42029.164340277777</v>
      </c>
    </row>
    <row r="956" spans="1:20" x14ac:dyDescent="0.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0">
        <v>43.406666666666666</v>
      </c>
      <c r="P956" s="27">
        <v>89.191780821917803</v>
      </c>
      <c r="Q956" t="s">
        <v>8352</v>
      </c>
      <c r="R956" t="s">
        <v>8320</v>
      </c>
      <c r="S956" s="15">
        <v>84473.667569444442</v>
      </c>
      <c r="T956" s="15">
        <v>42236.833784722221</v>
      </c>
    </row>
    <row r="957" spans="1:20" x14ac:dyDescent="0.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0">
        <v>5.6613333333333333</v>
      </c>
      <c r="P957" s="27">
        <v>182.6236559139785</v>
      </c>
      <c r="Q957" t="s">
        <v>8352</v>
      </c>
      <c r="R957" t="s">
        <v>8320</v>
      </c>
      <c r="S957" s="15">
        <v>85252.590277777781</v>
      </c>
      <c r="T957" s="15">
        <v>42626.295138888891</v>
      </c>
    </row>
    <row r="958" spans="1:20" x14ac:dyDescent="0.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0">
        <v>1.722</v>
      </c>
      <c r="P958" s="27">
        <v>50.647058823529413</v>
      </c>
      <c r="Q958" t="s">
        <v>8352</v>
      </c>
      <c r="R958" t="s">
        <v>8320</v>
      </c>
      <c r="S958" s="15">
        <v>84241.744421296287</v>
      </c>
      <c r="T958" s="15">
        <v>42120.872210648144</v>
      </c>
    </row>
    <row r="959" spans="1:20" x14ac:dyDescent="0.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0">
        <v>1.9416666666666664</v>
      </c>
      <c r="P959" s="27">
        <v>33.285714285714285</v>
      </c>
      <c r="Q959" t="s">
        <v>8352</v>
      </c>
      <c r="R959" t="s">
        <v>8320</v>
      </c>
      <c r="S959" s="15">
        <v>85383.188263888878</v>
      </c>
      <c r="T959" s="15">
        <v>42691.594131944439</v>
      </c>
    </row>
    <row r="960" spans="1:20" x14ac:dyDescent="0.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0">
        <v>11.328275684711327</v>
      </c>
      <c r="P960" s="27">
        <v>51.823529411764703</v>
      </c>
      <c r="Q960" t="s">
        <v>8352</v>
      </c>
      <c r="R960" t="s">
        <v>8320</v>
      </c>
      <c r="S960" s="15">
        <v>84208.415277777778</v>
      </c>
      <c r="T960" s="15">
        <v>42104.207638888889</v>
      </c>
    </row>
    <row r="961" spans="1:20" x14ac:dyDescent="0.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0">
        <v>38.86</v>
      </c>
      <c r="P961" s="27">
        <v>113.62573099415205</v>
      </c>
      <c r="Q961" t="s">
        <v>8352</v>
      </c>
      <c r="R961" t="s">
        <v>8320</v>
      </c>
      <c r="S961" s="15">
        <v>84046.348726851851</v>
      </c>
      <c r="T961" s="15">
        <v>42023.174363425926</v>
      </c>
    </row>
    <row r="962" spans="1:20" x14ac:dyDescent="0.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0">
        <v>46.100628930817614</v>
      </c>
      <c r="P962" s="27">
        <v>136.46276595744681</v>
      </c>
      <c r="Q962" t="s">
        <v>8352</v>
      </c>
      <c r="R962" t="s">
        <v>8320</v>
      </c>
      <c r="S962" s="15">
        <v>85617.170254629629</v>
      </c>
      <c r="T962" s="15">
        <v>42808.585127314815</v>
      </c>
    </row>
    <row r="963" spans="1:20" x14ac:dyDescent="0.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0">
        <v>42.188421052631583</v>
      </c>
      <c r="P963" s="27">
        <v>364.35454545454547</v>
      </c>
      <c r="Q963" t="s">
        <v>8352</v>
      </c>
      <c r="R963" t="s">
        <v>8320</v>
      </c>
      <c r="S963" s="15">
        <v>85573.583333333343</v>
      </c>
      <c r="T963" s="15">
        <v>42786.791666666672</v>
      </c>
    </row>
    <row r="964" spans="1:20" x14ac:dyDescent="0.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0">
        <v>28.48</v>
      </c>
      <c r="P964" s="27">
        <v>19.243243243243242</v>
      </c>
      <c r="Q964" t="s">
        <v>8352</v>
      </c>
      <c r="R964" t="s">
        <v>8320</v>
      </c>
      <c r="S964" s="15">
        <v>84823.424837962957</v>
      </c>
      <c r="T964" s="15">
        <v>42411.712418981479</v>
      </c>
    </row>
    <row r="965" spans="1:20" x14ac:dyDescent="0.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0">
        <v>1.077142857142857</v>
      </c>
      <c r="P965" s="27">
        <v>41.888888888888886</v>
      </c>
      <c r="Q965" t="s">
        <v>8352</v>
      </c>
      <c r="R965" t="s">
        <v>8320</v>
      </c>
      <c r="S965" s="15">
        <v>85321.271273148159</v>
      </c>
      <c r="T965" s="15">
        <v>42660.635636574079</v>
      </c>
    </row>
    <row r="966" spans="1:20" x14ac:dyDescent="0.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0">
        <v>0.79909090909090907</v>
      </c>
      <c r="P966" s="27">
        <v>30.310344827586206</v>
      </c>
      <c r="Q966" t="s">
        <v>8352</v>
      </c>
      <c r="R966" t="s">
        <v>8320</v>
      </c>
      <c r="S966" s="15">
        <v>84497.257384259254</v>
      </c>
      <c r="T966" s="15">
        <v>42248.628692129627</v>
      </c>
    </row>
    <row r="967" spans="1:20" x14ac:dyDescent="0.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0">
        <v>1.1919999999999999</v>
      </c>
      <c r="P967" s="27">
        <v>49.666666666666664</v>
      </c>
      <c r="Q967" t="s">
        <v>8352</v>
      </c>
      <c r="R967" t="s">
        <v>8320</v>
      </c>
      <c r="S967" s="15">
        <v>85338.33194444445</v>
      </c>
      <c r="T967" s="15">
        <v>42669.165972222225</v>
      </c>
    </row>
    <row r="968" spans="1:20" x14ac:dyDescent="0.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0">
        <v>14.799999999999999</v>
      </c>
      <c r="P968" s="27">
        <v>59.2</v>
      </c>
      <c r="Q968" t="s">
        <v>8352</v>
      </c>
      <c r="R968" t="s">
        <v>8320</v>
      </c>
      <c r="S968" s="15">
        <v>85299.271574074082</v>
      </c>
      <c r="T968" s="15">
        <v>42649.635787037041</v>
      </c>
    </row>
    <row r="969" spans="1:20" x14ac:dyDescent="0.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0">
        <v>17.810000000000002</v>
      </c>
      <c r="P969" s="27">
        <v>43.97530864197531</v>
      </c>
      <c r="Q969" t="s">
        <v>8352</v>
      </c>
      <c r="R969" t="s">
        <v>8320</v>
      </c>
      <c r="S969" s="15">
        <v>84964.42532407408</v>
      </c>
      <c r="T969" s="15">
        <v>42482.21266203704</v>
      </c>
    </row>
    <row r="970" spans="1:20" x14ac:dyDescent="0.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0">
        <v>1.325</v>
      </c>
      <c r="P970" s="27">
        <v>26.5</v>
      </c>
      <c r="Q970" t="s">
        <v>8352</v>
      </c>
      <c r="R970" t="s">
        <v>8320</v>
      </c>
      <c r="S970" s="15">
        <v>83733.695231481484</v>
      </c>
      <c r="T970" s="15">
        <v>41866.847615740742</v>
      </c>
    </row>
    <row r="971" spans="1:20" x14ac:dyDescent="0.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0">
        <v>46.666666666666664</v>
      </c>
      <c r="P971" s="27">
        <v>1272.7272727272727</v>
      </c>
      <c r="Q971" t="s">
        <v>8352</v>
      </c>
      <c r="R971" t="s">
        <v>8320</v>
      </c>
      <c r="S971" s="15">
        <v>85550.60664351852</v>
      </c>
      <c r="T971" s="15">
        <v>42775.30332175926</v>
      </c>
    </row>
    <row r="972" spans="1:20" x14ac:dyDescent="0.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0">
        <v>45.92</v>
      </c>
      <c r="P972" s="27">
        <v>164</v>
      </c>
      <c r="Q972" t="s">
        <v>8352</v>
      </c>
      <c r="R972" t="s">
        <v>8320</v>
      </c>
      <c r="S972" s="15">
        <v>85516.415277777778</v>
      </c>
      <c r="T972" s="15">
        <v>42758.207638888889</v>
      </c>
    </row>
    <row r="973" spans="1:20" x14ac:dyDescent="0.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0">
        <v>0.22599999999999998</v>
      </c>
      <c r="P973" s="27">
        <v>45.2</v>
      </c>
      <c r="Q973" t="s">
        <v>8352</v>
      </c>
      <c r="R973" t="s">
        <v>8320</v>
      </c>
      <c r="S973" s="15">
        <v>84313.41805555555</v>
      </c>
      <c r="T973" s="15">
        <v>42156.709027777775</v>
      </c>
    </row>
    <row r="974" spans="1:20" x14ac:dyDescent="0.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0">
        <v>34.625</v>
      </c>
      <c r="P974" s="27">
        <v>153.88888888888889</v>
      </c>
      <c r="Q974" t="s">
        <v>8352</v>
      </c>
      <c r="R974" t="s">
        <v>8320</v>
      </c>
      <c r="S974" s="15">
        <v>83772.58194444445</v>
      </c>
      <c r="T974" s="15">
        <v>41886.290972222225</v>
      </c>
    </row>
    <row r="975" spans="1:20" x14ac:dyDescent="0.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0">
        <v>2.0549999999999997</v>
      </c>
      <c r="P975" s="27">
        <v>51.375</v>
      </c>
      <c r="Q975" t="s">
        <v>8352</v>
      </c>
      <c r="R975" t="s">
        <v>8320</v>
      </c>
      <c r="S975" s="15">
        <v>84634.113263888896</v>
      </c>
      <c r="T975" s="15">
        <v>42317.056631944448</v>
      </c>
    </row>
    <row r="976" spans="1:20" x14ac:dyDescent="0.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0">
        <v>0.55999999999999994</v>
      </c>
      <c r="P976" s="27">
        <v>93.333333333333329</v>
      </c>
      <c r="Q976" t="s">
        <v>8352</v>
      </c>
      <c r="R976" t="s">
        <v>8320</v>
      </c>
      <c r="S976" s="15">
        <v>84909.415648148148</v>
      </c>
      <c r="T976" s="15">
        <v>42454.707824074074</v>
      </c>
    </row>
    <row r="977" spans="1:20" x14ac:dyDescent="0.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0">
        <v>2.6069999999999998</v>
      </c>
      <c r="P977" s="27">
        <v>108.625</v>
      </c>
      <c r="Q977" t="s">
        <v>8352</v>
      </c>
      <c r="R977" t="s">
        <v>8320</v>
      </c>
      <c r="S977" s="15">
        <v>85099.393171296295</v>
      </c>
      <c r="T977" s="15">
        <v>42549.696585648147</v>
      </c>
    </row>
    <row r="978" spans="1:20" x14ac:dyDescent="0.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0">
        <v>1.9259999999999999</v>
      </c>
      <c r="P978" s="27">
        <v>160.5</v>
      </c>
      <c r="Q978" t="s">
        <v>8352</v>
      </c>
      <c r="R978" t="s">
        <v>8320</v>
      </c>
      <c r="S978" s="15">
        <v>84460.117986111116</v>
      </c>
      <c r="T978" s="15">
        <v>42230.058993055558</v>
      </c>
    </row>
    <row r="979" spans="1:20" x14ac:dyDescent="0.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0">
        <v>33.666666666666664</v>
      </c>
      <c r="P979" s="27">
        <v>75.75</v>
      </c>
      <c r="Q979" t="s">
        <v>8352</v>
      </c>
      <c r="R979" t="s">
        <v>8320</v>
      </c>
      <c r="S979" s="15">
        <v>84843.884189814824</v>
      </c>
      <c r="T979" s="15">
        <v>42421.942094907412</v>
      </c>
    </row>
    <row r="980" spans="1:20" x14ac:dyDescent="0.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0">
        <v>56.263267182990241</v>
      </c>
      <c r="P980" s="27">
        <v>790.83739837398377</v>
      </c>
      <c r="Q980" t="s">
        <v>8352</v>
      </c>
      <c r="R980" t="s">
        <v>8320</v>
      </c>
      <c r="S980" s="15">
        <v>84850.618078703701</v>
      </c>
      <c r="T980" s="15">
        <v>42425.309039351851</v>
      </c>
    </row>
    <row r="981" spans="1:20" x14ac:dyDescent="0.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0">
        <v>82.817599999999999</v>
      </c>
      <c r="P981" s="27">
        <v>301.93916666666667</v>
      </c>
      <c r="Q981" t="s">
        <v>8352</v>
      </c>
      <c r="R981" t="s">
        <v>8320</v>
      </c>
      <c r="S981" s="15">
        <v>85083.58194444445</v>
      </c>
      <c r="T981" s="15">
        <v>42541.790972222225</v>
      </c>
    </row>
    <row r="982" spans="1:20" x14ac:dyDescent="0.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0">
        <v>14.860000000000001</v>
      </c>
      <c r="P982" s="27">
        <v>47.935483870967744</v>
      </c>
      <c r="Q982" t="s">
        <v>8352</v>
      </c>
      <c r="R982" t="s">
        <v>8320</v>
      </c>
      <c r="S982" s="15">
        <v>83947.89171296297</v>
      </c>
      <c r="T982" s="15">
        <v>41973.945856481485</v>
      </c>
    </row>
    <row r="983" spans="1:20" x14ac:dyDescent="0.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0">
        <v>1.2375123751237513E-2</v>
      </c>
      <c r="P983" s="27">
        <v>2.75</v>
      </c>
      <c r="Q983" t="s">
        <v>8352</v>
      </c>
      <c r="R983" t="s">
        <v>8320</v>
      </c>
      <c r="S983" s="15">
        <v>83721.894027777773</v>
      </c>
      <c r="T983" s="15">
        <v>41860.947013888886</v>
      </c>
    </row>
    <row r="984" spans="1:20" x14ac:dyDescent="0.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0">
        <v>1.7142857142857144E-2</v>
      </c>
      <c r="P984" s="27">
        <v>1</v>
      </c>
      <c r="Q984" t="s">
        <v>8352</v>
      </c>
      <c r="R984" t="s">
        <v>8320</v>
      </c>
      <c r="S984" s="15">
        <v>85291.506620370375</v>
      </c>
      <c r="T984" s="15">
        <v>42645.753310185188</v>
      </c>
    </row>
    <row r="985" spans="1:20" x14ac:dyDescent="0.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0">
        <v>29.506136117214709</v>
      </c>
      <c r="P985" s="27">
        <v>171.79329608938548</v>
      </c>
      <c r="Q985" t="s">
        <v>8352</v>
      </c>
      <c r="R985" t="s">
        <v>8320</v>
      </c>
      <c r="S985" s="15">
        <v>85211.741666666669</v>
      </c>
      <c r="T985" s="15">
        <v>42605.870833333334</v>
      </c>
    </row>
    <row r="986" spans="1:20" x14ac:dyDescent="0.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0">
        <v>1.06</v>
      </c>
      <c r="P986" s="27">
        <v>35.333333333333336</v>
      </c>
      <c r="Q986" t="s">
        <v>8352</v>
      </c>
      <c r="R986" t="s">
        <v>8320</v>
      </c>
      <c r="S986" s="15">
        <v>84182.148333333345</v>
      </c>
      <c r="T986" s="15">
        <v>42091.074166666673</v>
      </c>
    </row>
    <row r="987" spans="1:20" x14ac:dyDescent="0.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0">
        <v>6.293333333333333</v>
      </c>
      <c r="P987" s="27">
        <v>82.086956521739125</v>
      </c>
      <c r="Q987" t="s">
        <v>8352</v>
      </c>
      <c r="R987" t="s">
        <v>8320</v>
      </c>
      <c r="S987" s="15">
        <v>84739.916666666657</v>
      </c>
      <c r="T987" s="15">
        <v>42369.958333333328</v>
      </c>
    </row>
    <row r="988" spans="1:20" x14ac:dyDescent="0.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0">
        <v>12.75</v>
      </c>
      <c r="P988" s="27">
        <v>110.8695652173913</v>
      </c>
      <c r="Q988" t="s">
        <v>8352</v>
      </c>
      <c r="R988" t="s">
        <v>8320</v>
      </c>
      <c r="S988" s="15">
        <v>84758</v>
      </c>
      <c r="T988" s="15">
        <v>42379</v>
      </c>
    </row>
    <row r="989" spans="1:20" x14ac:dyDescent="0.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0">
        <v>13.22</v>
      </c>
      <c r="P989" s="27">
        <v>161.21951219512195</v>
      </c>
      <c r="Q989" t="s">
        <v>8352</v>
      </c>
      <c r="R989" t="s">
        <v>8320</v>
      </c>
      <c r="S989" s="15">
        <v>83626.589120370365</v>
      </c>
      <c r="T989" s="15">
        <v>41813.294560185182</v>
      </c>
    </row>
    <row r="990" spans="1:20" x14ac:dyDescent="0.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0">
        <v>0</v>
      </c>
      <c r="P990" s="27" t="e">
        <v>#DIV/0!</v>
      </c>
      <c r="Q990" t="s">
        <v>8352</v>
      </c>
      <c r="R990" t="s">
        <v>8320</v>
      </c>
      <c r="S990" s="15">
        <v>85288.713541666657</v>
      </c>
      <c r="T990" s="15">
        <v>42644.356770833328</v>
      </c>
    </row>
    <row r="991" spans="1:20" x14ac:dyDescent="0.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0">
        <v>16.77</v>
      </c>
      <c r="P991" s="27">
        <v>52.40625</v>
      </c>
      <c r="Q991" t="s">
        <v>8352</v>
      </c>
      <c r="R991" t="s">
        <v>8320</v>
      </c>
      <c r="S991" s="15">
        <v>85283.867939814809</v>
      </c>
      <c r="T991" s="15">
        <v>42641.933969907404</v>
      </c>
    </row>
    <row r="992" spans="1:20" x14ac:dyDescent="0.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0">
        <v>0.104</v>
      </c>
      <c r="P992" s="27">
        <v>13</v>
      </c>
      <c r="Q992" t="s">
        <v>8352</v>
      </c>
      <c r="R992" t="s">
        <v>8320</v>
      </c>
      <c r="S992" s="15">
        <v>83771.568611111114</v>
      </c>
      <c r="T992" s="15">
        <v>41885.784305555557</v>
      </c>
    </row>
    <row r="993" spans="1:20" x14ac:dyDescent="0.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0">
        <v>4.24</v>
      </c>
      <c r="P993" s="27">
        <v>30.285714285714285</v>
      </c>
      <c r="Q993" t="s">
        <v>8352</v>
      </c>
      <c r="R993" t="s">
        <v>8320</v>
      </c>
      <c r="S993" s="15">
        <v>85127.570833333331</v>
      </c>
      <c r="T993" s="15">
        <v>42563.785416666666</v>
      </c>
    </row>
    <row r="994" spans="1:20" x14ac:dyDescent="0.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0">
        <v>0.46699999999999997</v>
      </c>
      <c r="P994" s="27">
        <v>116.75</v>
      </c>
      <c r="Q994" t="s">
        <v>8352</v>
      </c>
      <c r="R994" t="s">
        <v>8320</v>
      </c>
      <c r="S994" s="15">
        <v>84995.766643518524</v>
      </c>
      <c r="T994" s="15">
        <v>42497.883321759262</v>
      </c>
    </row>
    <row r="995" spans="1:20" x14ac:dyDescent="0.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0">
        <v>25.087142857142858</v>
      </c>
      <c r="P995" s="27">
        <v>89.59693877551021</v>
      </c>
      <c r="Q995" t="s">
        <v>8352</v>
      </c>
      <c r="R995" t="s">
        <v>8320</v>
      </c>
      <c r="S995" s="15">
        <v>85372.416666666657</v>
      </c>
      <c r="T995" s="15">
        <v>42686.208333333328</v>
      </c>
    </row>
    <row r="996" spans="1:20" x14ac:dyDescent="0.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0">
        <v>2.3345000000000002</v>
      </c>
      <c r="P996" s="27">
        <v>424.45454545454544</v>
      </c>
      <c r="Q996" t="s">
        <v>8352</v>
      </c>
      <c r="R996" t="s">
        <v>8320</v>
      </c>
      <c r="S996" s="15">
        <v>83947.915277777778</v>
      </c>
      <c r="T996" s="15">
        <v>41973.957638888889</v>
      </c>
    </row>
    <row r="997" spans="1:20" x14ac:dyDescent="0.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0">
        <v>7.26</v>
      </c>
      <c r="P997" s="27">
        <v>80.666666666666671</v>
      </c>
      <c r="Q997" t="s">
        <v>8352</v>
      </c>
      <c r="R997" t="s">
        <v>8320</v>
      </c>
      <c r="S997" s="15">
        <v>83945.333333333343</v>
      </c>
      <c r="T997" s="15">
        <v>41972.666666666672</v>
      </c>
    </row>
    <row r="998" spans="1:20" x14ac:dyDescent="0.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0">
        <v>1.625</v>
      </c>
      <c r="P998" s="27">
        <v>13</v>
      </c>
      <c r="Q998" t="s">
        <v>8352</v>
      </c>
      <c r="R998" t="s">
        <v>8320</v>
      </c>
      <c r="S998" s="15">
        <v>83695.287500000006</v>
      </c>
      <c r="T998" s="15">
        <v>41847.643750000003</v>
      </c>
    </row>
    <row r="999" spans="1:20" x14ac:dyDescent="0.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0">
        <v>1.3</v>
      </c>
      <c r="P999" s="27">
        <v>8.125</v>
      </c>
      <c r="Q999" t="s">
        <v>8352</v>
      </c>
      <c r="R999" t="s">
        <v>8320</v>
      </c>
      <c r="S999" s="15">
        <v>83942.289282407408</v>
      </c>
      <c r="T999" s="15">
        <v>41971.144641203704</v>
      </c>
    </row>
    <row r="1000" spans="1:20" x14ac:dyDescent="0.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0">
        <v>58.558333333333337</v>
      </c>
      <c r="P1000" s="27">
        <v>153.42794759825327</v>
      </c>
      <c r="Q1000" t="s">
        <v>8352</v>
      </c>
      <c r="R1000" t="s">
        <v>8320</v>
      </c>
      <c r="S1000" s="15">
        <v>84654.421319444446</v>
      </c>
      <c r="T1000" s="15">
        <v>42327.210659722223</v>
      </c>
    </row>
    <row r="1001" spans="1:20" x14ac:dyDescent="0.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0">
        <v>7.7886666666666677</v>
      </c>
      <c r="P1001" s="27">
        <v>292.07499999999999</v>
      </c>
      <c r="Q1001" t="s">
        <v>8352</v>
      </c>
      <c r="R1001" t="s">
        <v>8320</v>
      </c>
      <c r="S1001" s="15">
        <v>83912.669444444444</v>
      </c>
      <c r="T1001" s="15">
        <v>41956.334722222222</v>
      </c>
    </row>
    <row r="1002" spans="1:20" x14ac:dyDescent="0.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0">
        <v>2.2157147647256061</v>
      </c>
      <c r="P1002" s="27">
        <v>3304</v>
      </c>
      <c r="Q1002" t="s">
        <v>8352</v>
      </c>
      <c r="R1002" t="s">
        <v>8320</v>
      </c>
      <c r="S1002" s="15">
        <v>85618.036111111112</v>
      </c>
      <c r="T1002" s="15">
        <v>42809.018055555556</v>
      </c>
    </row>
    <row r="1003" spans="1:20" x14ac:dyDescent="0.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0">
        <v>104</v>
      </c>
      <c r="P1003" s="27">
        <v>1300</v>
      </c>
      <c r="Q1003" t="s">
        <v>8352</v>
      </c>
      <c r="R1003" t="s">
        <v>8320</v>
      </c>
      <c r="S1003" s="15">
        <v>85531.440115740741</v>
      </c>
      <c r="T1003" s="15">
        <v>42765.720057870371</v>
      </c>
    </row>
    <row r="1004" spans="1:20" x14ac:dyDescent="0.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0">
        <v>29.6029602960296</v>
      </c>
      <c r="P1004" s="27">
        <v>134.54545454545453</v>
      </c>
      <c r="Q1004" t="s">
        <v>8352</v>
      </c>
      <c r="R1004" t="s">
        <v>8320</v>
      </c>
      <c r="S1004" s="15">
        <v>84710.498611111107</v>
      </c>
      <c r="T1004" s="15">
        <v>42355.249305555553</v>
      </c>
    </row>
    <row r="1005" spans="1:20" x14ac:dyDescent="0.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0">
        <v>16.055</v>
      </c>
      <c r="P1005" s="27">
        <v>214.06666666666666</v>
      </c>
      <c r="Q1005" t="s">
        <v>8352</v>
      </c>
      <c r="R1005" t="s">
        <v>8320</v>
      </c>
      <c r="S1005" s="15">
        <v>85621.334745370375</v>
      </c>
      <c r="T1005" s="15">
        <v>42810.667372685188</v>
      </c>
    </row>
    <row r="1006" spans="1:20" x14ac:dyDescent="0.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0">
        <v>82.207999999999998</v>
      </c>
      <c r="P1006" s="27">
        <v>216.33684210526314</v>
      </c>
      <c r="Q1006" t="s">
        <v>8352</v>
      </c>
      <c r="R1006" t="s">
        <v>8320</v>
      </c>
      <c r="S1006" s="15">
        <v>84837.417291666672</v>
      </c>
      <c r="T1006" s="15">
        <v>42418.708645833336</v>
      </c>
    </row>
    <row r="1007" spans="1:20" x14ac:dyDescent="0.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0">
        <v>75.051000000000002</v>
      </c>
      <c r="P1007" s="27">
        <v>932.31055900621118</v>
      </c>
      <c r="Q1007" t="s">
        <v>8352</v>
      </c>
      <c r="R1007" t="s">
        <v>8320</v>
      </c>
      <c r="S1007" s="15">
        <v>84615.249606481477</v>
      </c>
      <c r="T1007" s="15">
        <v>42307.624803240738</v>
      </c>
    </row>
    <row r="1008" spans="1:20" x14ac:dyDescent="0.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0">
        <v>5.8500000000000005</v>
      </c>
      <c r="P1008" s="27">
        <v>29.25</v>
      </c>
      <c r="Q1008" t="s">
        <v>8352</v>
      </c>
      <c r="R1008" t="s">
        <v>8320</v>
      </c>
      <c r="S1008" s="15">
        <v>83970.598611111112</v>
      </c>
      <c r="T1008" s="15">
        <v>41985.299305555556</v>
      </c>
    </row>
    <row r="1009" spans="1:20" x14ac:dyDescent="0.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0">
        <v>44.32</v>
      </c>
      <c r="P1009" s="27">
        <v>174.94736842105263</v>
      </c>
      <c r="Q1009" t="s">
        <v>8352</v>
      </c>
      <c r="R1009" t="s">
        <v>8320</v>
      </c>
      <c r="S1009" s="15">
        <v>85437.250532407401</v>
      </c>
      <c r="T1009" s="15">
        <v>42718.6252662037</v>
      </c>
    </row>
    <row r="1010" spans="1:20" x14ac:dyDescent="0.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0">
        <v>0.26737967914438499</v>
      </c>
      <c r="P1010" s="27">
        <v>250</v>
      </c>
      <c r="Q1010" t="s">
        <v>8352</v>
      </c>
      <c r="R1010" t="s">
        <v>8320</v>
      </c>
      <c r="S1010" s="15">
        <v>85465.618402777778</v>
      </c>
      <c r="T1010" s="15">
        <v>42732.809201388889</v>
      </c>
    </row>
    <row r="1011" spans="1:20" x14ac:dyDescent="0.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0">
        <v>13.13</v>
      </c>
      <c r="P1011" s="27">
        <v>65</v>
      </c>
      <c r="Q1011" t="s">
        <v>8352</v>
      </c>
      <c r="R1011" t="s">
        <v>8320</v>
      </c>
      <c r="S1011" s="15">
        <v>85081.209398148145</v>
      </c>
      <c r="T1011" s="15">
        <v>42540.604699074072</v>
      </c>
    </row>
    <row r="1012" spans="1:20" x14ac:dyDescent="0.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0">
        <v>0.19088937093275488</v>
      </c>
      <c r="P1012" s="27">
        <v>55</v>
      </c>
      <c r="Q1012" t="s">
        <v>8352</v>
      </c>
      <c r="R1012" t="s">
        <v>8320</v>
      </c>
      <c r="S1012" s="15">
        <v>85236.248611111107</v>
      </c>
      <c r="T1012" s="15">
        <v>42618.124305555553</v>
      </c>
    </row>
    <row r="1013" spans="1:20" x14ac:dyDescent="0.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0">
        <v>0.375</v>
      </c>
      <c r="P1013" s="27">
        <v>75</v>
      </c>
      <c r="Q1013" t="s">
        <v>8352</v>
      </c>
      <c r="R1013" t="s">
        <v>8320</v>
      </c>
      <c r="S1013" s="15">
        <v>83983.796180555553</v>
      </c>
      <c r="T1013" s="15">
        <v>41991.898090277777</v>
      </c>
    </row>
    <row r="1014" spans="1:20" x14ac:dyDescent="0.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0">
        <v>21535.021000000001</v>
      </c>
      <c r="P1014" s="27">
        <v>1389.3561935483872</v>
      </c>
      <c r="Q1014" t="s">
        <v>8352</v>
      </c>
      <c r="R1014" t="s">
        <v>8320</v>
      </c>
      <c r="S1014" s="15">
        <v>85518.880833333329</v>
      </c>
      <c r="T1014" s="15">
        <v>42759.440416666665</v>
      </c>
    </row>
    <row r="1015" spans="1:20" x14ac:dyDescent="0.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0">
        <v>34.527999999999999</v>
      </c>
      <c r="P1015" s="27">
        <v>95.911111111111111</v>
      </c>
      <c r="Q1015" t="s">
        <v>8352</v>
      </c>
      <c r="R1015" t="s">
        <v>8320</v>
      </c>
      <c r="S1015" s="15">
        <v>84735.666666666657</v>
      </c>
      <c r="T1015" s="15">
        <v>42367.833333333328</v>
      </c>
    </row>
    <row r="1016" spans="1:20" x14ac:dyDescent="0.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0">
        <v>30.599999999999998</v>
      </c>
      <c r="P1016" s="27">
        <v>191.25</v>
      </c>
      <c r="Q1016" t="s">
        <v>8352</v>
      </c>
      <c r="R1016" t="s">
        <v>8320</v>
      </c>
      <c r="S1016" s="15">
        <v>84010.004976851851</v>
      </c>
      <c r="T1016" s="15">
        <v>42005.002488425926</v>
      </c>
    </row>
    <row r="1017" spans="1:20" x14ac:dyDescent="0.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0">
        <v>2.666666666666667</v>
      </c>
      <c r="P1017" s="27">
        <v>40</v>
      </c>
      <c r="Q1017" t="s">
        <v>8352</v>
      </c>
      <c r="R1017" t="s">
        <v>8320</v>
      </c>
      <c r="S1017" s="15">
        <v>84667.840162037028</v>
      </c>
      <c r="T1017" s="15">
        <v>42333.920081018514</v>
      </c>
    </row>
    <row r="1018" spans="1:20" x14ac:dyDescent="0.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0">
        <v>2.8420000000000001</v>
      </c>
      <c r="P1018" s="27">
        <v>74.78947368421052</v>
      </c>
      <c r="Q1018" t="s">
        <v>8352</v>
      </c>
      <c r="R1018" t="s">
        <v>8320</v>
      </c>
      <c r="S1018" s="15">
        <v>84934.130925925914</v>
      </c>
      <c r="T1018" s="15">
        <v>42467.065462962957</v>
      </c>
    </row>
    <row r="1019" spans="1:20" x14ac:dyDescent="0.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0">
        <v>22.878799999999998</v>
      </c>
      <c r="P1019" s="27">
        <v>161.11830985915492</v>
      </c>
      <c r="Q1019" t="s">
        <v>8352</v>
      </c>
      <c r="R1019" t="s">
        <v>8320</v>
      </c>
      <c r="S1019" s="15">
        <v>84659.43368055555</v>
      </c>
      <c r="T1019" s="15">
        <v>42329.716840277775</v>
      </c>
    </row>
    <row r="1020" spans="1:20" x14ac:dyDescent="0.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0">
        <v>3.105</v>
      </c>
      <c r="P1020" s="27">
        <v>88.714285714285708</v>
      </c>
      <c r="Q1020" t="s">
        <v>8352</v>
      </c>
      <c r="R1020" t="s">
        <v>8320</v>
      </c>
      <c r="S1020" s="15">
        <v>85130.984560185185</v>
      </c>
      <c r="T1020" s="15">
        <v>42565.492280092592</v>
      </c>
    </row>
    <row r="1021" spans="1:20" x14ac:dyDescent="0.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0">
        <v>47.333333333333336</v>
      </c>
      <c r="P1021" s="27">
        <v>53.25</v>
      </c>
      <c r="Q1021" t="s">
        <v>8352</v>
      </c>
      <c r="R1021" t="s">
        <v>8320</v>
      </c>
      <c r="S1021" s="15">
        <v>84079.947893518518</v>
      </c>
      <c r="T1021" s="15">
        <v>42039.973946759259</v>
      </c>
    </row>
    <row r="1022" spans="1:20" x14ac:dyDescent="0.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0">
        <v>205.54838709677421</v>
      </c>
      <c r="P1022" s="27">
        <v>106.2</v>
      </c>
      <c r="Q1022" t="s">
        <v>8334</v>
      </c>
      <c r="R1022" t="s">
        <v>8317</v>
      </c>
      <c r="S1022" s="15">
        <v>84314.065277777787</v>
      </c>
      <c r="T1022" s="15">
        <v>42157.032638888893</v>
      </c>
    </row>
    <row r="1023" spans="1:20" x14ac:dyDescent="0.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0">
        <v>351.80366666666669</v>
      </c>
      <c r="P1023" s="27">
        <v>22.079728033472804</v>
      </c>
      <c r="Q1023" t="s">
        <v>8334</v>
      </c>
      <c r="R1023" t="s">
        <v>8317</v>
      </c>
      <c r="S1023" s="15">
        <v>84588.333333333343</v>
      </c>
      <c r="T1023" s="15">
        <v>42294.166666666672</v>
      </c>
    </row>
    <row r="1024" spans="1:20" x14ac:dyDescent="0.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0">
        <v>114.9</v>
      </c>
      <c r="P1024" s="27">
        <v>31.054054054054053</v>
      </c>
      <c r="Q1024" t="s">
        <v>8334</v>
      </c>
      <c r="R1024" t="s">
        <v>8317</v>
      </c>
      <c r="S1024" s="15">
        <v>84283.293449074088</v>
      </c>
      <c r="T1024" s="15">
        <v>42141.646724537044</v>
      </c>
    </row>
    <row r="1025" spans="1:20" x14ac:dyDescent="0.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0">
        <v>237.15</v>
      </c>
      <c r="P1025" s="27">
        <v>36.206106870229007</v>
      </c>
      <c r="Q1025" t="s">
        <v>8334</v>
      </c>
      <c r="R1025" t="s">
        <v>8317</v>
      </c>
      <c r="S1025" s="15">
        <v>84351.83937500001</v>
      </c>
      <c r="T1025" s="15">
        <v>42175.919687500005</v>
      </c>
    </row>
    <row r="1026" spans="1:20" x14ac:dyDescent="0.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0">
        <v>118.63774999999998</v>
      </c>
      <c r="P1026" s="27">
        <v>388.9762295081967</v>
      </c>
      <c r="Q1026" t="s">
        <v>8334</v>
      </c>
      <c r="R1026" t="s">
        <v>8317</v>
      </c>
      <c r="S1026" s="15">
        <v>84801.161180555559</v>
      </c>
      <c r="T1026" s="15">
        <v>42400.580590277779</v>
      </c>
    </row>
    <row r="1027" spans="1:20" x14ac:dyDescent="0.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0">
        <v>109.92831428571431</v>
      </c>
      <c r="P1027" s="27">
        <v>71.848571428571432</v>
      </c>
      <c r="Q1027" t="s">
        <v>8334</v>
      </c>
      <c r="R1027" t="s">
        <v>8317</v>
      </c>
      <c r="S1027" s="15">
        <v>84159.584189814806</v>
      </c>
      <c r="T1027" s="15">
        <v>42079.792094907403</v>
      </c>
    </row>
    <row r="1028" spans="1:20" x14ac:dyDescent="0.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0">
        <v>100.00828571428571</v>
      </c>
      <c r="P1028" s="27">
        <v>57.381803278688523</v>
      </c>
      <c r="Q1028" t="s">
        <v>8334</v>
      </c>
      <c r="R1028" t="s">
        <v>8317</v>
      </c>
      <c r="S1028" s="15">
        <v>84920.731851851859</v>
      </c>
      <c r="T1028" s="15">
        <v>42460.365925925929</v>
      </c>
    </row>
    <row r="1029" spans="1:20" x14ac:dyDescent="0.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0">
        <v>103.09292094387415</v>
      </c>
      <c r="P1029" s="27">
        <v>69.666666666666671</v>
      </c>
      <c r="Q1029" t="s">
        <v>8334</v>
      </c>
      <c r="R1029" t="s">
        <v>8317</v>
      </c>
      <c r="S1029" s="15">
        <v>83870.06821759259</v>
      </c>
      <c r="T1029" s="15">
        <v>41935.034108796295</v>
      </c>
    </row>
    <row r="1030" spans="1:20" x14ac:dyDescent="0.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0">
        <v>117.27000000000001</v>
      </c>
      <c r="P1030" s="27">
        <v>45.988235294117644</v>
      </c>
      <c r="Q1030" t="s">
        <v>8334</v>
      </c>
      <c r="R1030" t="s">
        <v>8317</v>
      </c>
      <c r="S1030" s="15">
        <v>85601.666666666657</v>
      </c>
      <c r="T1030" s="15">
        <v>42800.833333333328</v>
      </c>
    </row>
    <row r="1031" spans="1:20" x14ac:dyDescent="0.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0">
        <v>111.75999999999999</v>
      </c>
      <c r="P1031" s="27">
        <v>79.262411347517727</v>
      </c>
      <c r="Q1031" t="s">
        <v>8334</v>
      </c>
      <c r="R1031" t="s">
        <v>8317</v>
      </c>
      <c r="S1031" s="15">
        <v>84197.83194444445</v>
      </c>
      <c r="T1031" s="15">
        <v>42098.915972222225</v>
      </c>
    </row>
    <row r="1032" spans="1:20" x14ac:dyDescent="0.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0">
        <v>342.09999999999997</v>
      </c>
      <c r="P1032" s="27">
        <v>43.031446540880502</v>
      </c>
      <c r="Q1032" t="s">
        <v>8334</v>
      </c>
      <c r="R1032" t="s">
        <v>8317</v>
      </c>
      <c r="S1032" s="15">
        <v>85250.966412037029</v>
      </c>
      <c r="T1032" s="15">
        <v>42625.483206018514</v>
      </c>
    </row>
    <row r="1033" spans="1:20" x14ac:dyDescent="0.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0">
        <v>107.4</v>
      </c>
      <c r="P1033" s="27">
        <v>108.48484848484848</v>
      </c>
      <c r="Q1033" t="s">
        <v>8334</v>
      </c>
      <c r="R1033" t="s">
        <v>8317</v>
      </c>
      <c r="S1033" s="15">
        <v>84709.528009259258</v>
      </c>
      <c r="T1033" s="15">
        <v>42354.764004629629</v>
      </c>
    </row>
    <row r="1034" spans="1:20" x14ac:dyDescent="0.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0">
        <v>108.49703703703703</v>
      </c>
      <c r="P1034" s="27">
        <v>61.029583333333335</v>
      </c>
      <c r="Q1034" t="s">
        <v>8334</v>
      </c>
      <c r="R1034" t="s">
        <v>8317</v>
      </c>
      <c r="S1034" s="15">
        <v>85089.333912037036</v>
      </c>
      <c r="T1034" s="15">
        <v>42544.666956018518</v>
      </c>
    </row>
    <row r="1035" spans="1:20" x14ac:dyDescent="0.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0">
        <v>102.86144578313252</v>
      </c>
      <c r="P1035" s="27">
        <v>50.592592592592595</v>
      </c>
      <c r="Q1035" t="s">
        <v>8334</v>
      </c>
      <c r="R1035" t="s">
        <v>8317</v>
      </c>
      <c r="S1035" s="15">
        <v>85433.464814814826</v>
      </c>
      <c r="T1035" s="15">
        <v>42716.732407407413</v>
      </c>
    </row>
    <row r="1036" spans="1:20" x14ac:dyDescent="0.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0">
        <v>130.0018</v>
      </c>
      <c r="P1036" s="27">
        <v>39.157168674698795</v>
      </c>
      <c r="Q1036" t="s">
        <v>8334</v>
      </c>
      <c r="R1036" t="s">
        <v>8317</v>
      </c>
      <c r="S1036" s="15">
        <v>85174.33194444445</v>
      </c>
      <c r="T1036" s="15">
        <v>42587.165972222225</v>
      </c>
    </row>
    <row r="1037" spans="1:20" x14ac:dyDescent="0.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0">
        <v>107.65217391304347</v>
      </c>
      <c r="P1037" s="27">
        <v>65.15789473684211</v>
      </c>
      <c r="Q1037" t="s">
        <v>8334</v>
      </c>
      <c r="R1037" t="s">
        <v>8317</v>
      </c>
      <c r="S1037" s="15">
        <v>84093.282870370371</v>
      </c>
      <c r="T1037" s="15">
        <v>42046.641435185185</v>
      </c>
    </row>
    <row r="1038" spans="1:20" x14ac:dyDescent="0.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0">
        <v>112.36044444444444</v>
      </c>
      <c r="P1038" s="27">
        <v>23.963127962085309</v>
      </c>
      <c r="Q1038" t="s">
        <v>8334</v>
      </c>
      <c r="R1038" t="s">
        <v>8317</v>
      </c>
      <c r="S1038" s="15">
        <v>82562.666666666672</v>
      </c>
      <c r="T1038" s="15">
        <v>41281.333333333336</v>
      </c>
    </row>
    <row r="1039" spans="1:20" x14ac:dyDescent="0.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0">
        <v>102.1</v>
      </c>
      <c r="P1039" s="27">
        <v>48.61904761904762</v>
      </c>
      <c r="Q1039" t="s">
        <v>8334</v>
      </c>
      <c r="R1039" t="s">
        <v>8317</v>
      </c>
      <c r="S1039" s="15">
        <v>84284.416666666657</v>
      </c>
      <c r="T1039" s="15">
        <v>42142.208333333328</v>
      </c>
    </row>
    <row r="1040" spans="1:20" x14ac:dyDescent="0.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0">
        <v>145.33333333333334</v>
      </c>
      <c r="P1040" s="27">
        <v>35.73770491803279</v>
      </c>
      <c r="Q1040" t="s">
        <v>8334</v>
      </c>
      <c r="R1040" t="s">
        <v>8317</v>
      </c>
      <c r="S1040" s="15">
        <v>84896.380162037036</v>
      </c>
      <c r="T1040" s="15">
        <v>42448.190081018518</v>
      </c>
    </row>
    <row r="1041" spans="1:20" x14ac:dyDescent="0.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0">
        <v>128.19999999999999</v>
      </c>
      <c r="P1041" s="27">
        <v>21.366666666666667</v>
      </c>
      <c r="Q1041" t="s">
        <v>8334</v>
      </c>
      <c r="R1041" t="s">
        <v>8317</v>
      </c>
      <c r="S1041" s="15">
        <v>85434.665277777778</v>
      </c>
      <c r="T1041" s="15">
        <v>42717.332638888889</v>
      </c>
    </row>
    <row r="1042" spans="1:20" x14ac:dyDescent="0.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0">
        <v>0.29411764705882354</v>
      </c>
      <c r="P1042" s="27">
        <v>250</v>
      </c>
      <c r="Q1042" t="s">
        <v>8360</v>
      </c>
      <c r="R1042" t="s">
        <v>8316</v>
      </c>
      <c r="S1042" s="15">
        <v>85219.416874999995</v>
      </c>
      <c r="T1042" s="15">
        <v>42609.708437499998</v>
      </c>
    </row>
    <row r="1043" spans="1:20" x14ac:dyDescent="0.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0">
        <v>0</v>
      </c>
      <c r="P1043" s="27" t="e">
        <v>#DIV/0!</v>
      </c>
      <c r="Q1043" t="s">
        <v>8360</v>
      </c>
      <c r="R1043" t="s">
        <v>8316</v>
      </c>
      <c r="S1043" s="15">
        <v>83702.120185185195</v>
      </c>
      <c r="T1043" s="15">
        <v>41851.060092592597</v>
      </c>
    </row>
    <row r="1044" spans="1:20" x14ac:dyDescent="0.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0">
        <v>1.5384615384615385</v>
      </c>
      <c r="P1044" s="27">
        <v>10</v>
      </c>
      <c r="Q1044" t="s">
        <v>8360</v>
      </c>
      <c r="R1044" t="s">
        <v>8316</v>
      </c>
      <c r="S1044" s="15">
        <v>83788.833333333328</v>
      </c>
      <c r="T1044" s="15">
        <v>41894.416666666664</v>
      </c>
    </row>
    <row r="1045" spans="1:20" x14ac:dyDescent="0.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0">
        <v>8.5370000000000008</v>
      </c>
      <c r="P1045" s="27">
        <v>29.236301369863014</v>
      </c>
      <c r="Q1045" t="s">
        <v>8360</v>
      </c>
      <c r="R1045" t="s">
        <v>8316</v>
      </c>
      <c r="S1045" s="15">
        <v>84288.505902777775</v>
      </c>
      <c r="T1045" s="15">
        <v>42144.252951388888</v>
      </c>
    </row>
    <row r="1046" spans="1:20" x14ac:dyDescent="0.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0">
        <v>8.5714285714285715E-2</v>
      </c>
      <c r="P1046" s="27">
        <v>3</v>
      </c>
      <c r="Q1046" t="s">
        <v>8360</v>
      </c>
      <c r="R1046" t="s">
        <v>8316</v>
      </c>
      <c r="S1046" s="15">
        <v>84137.704166666663</v>
      </c>
      <c r="T1046" s="15">
        <v>42068.852083333331</v>
      </c>
    </row>
    <row r="1047" spans="1:20" x14ac:dyDescent="0.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0">
        <v>2.6599999999999997</v>
      </c>
      <c r="P1047" s="27">
        <v>33.25</v>
      </c>
      <c r="Q1047" t="s">
        <v>8360</v>
      </c>
      <c r="R1047" t="s">
        <v>8316</v>
      </c>
      <c r="S1047" s="15">
        <v>83749.748842592599</v>
      </c>
      <c r="T1047" s="15">
        <v>41874.874421296299</v>
      </c>
    </row>
    <row r="1048" spans="1:20" x14ac:dyDescent="0.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0">
        <v>0</v>
      </c>
      <c r="P1048" s="27" t="e">
        <v>#DIV/0!</v>
      </c>
      <c r="Q1048" t="s">
        <v>8360</v>
      </c>
      <c r="R1048" t="s">
        <v>8316</v>
      </c>
      <c r="S1048" s="15">
        <v>84729.702777777769</v>
      </c>
      <c r="T1048" s="15">
        <v>42364.851388888885</v>
      </c>
    </row>
    <row r="1049" spans="1:20" x14ac:dyDescent="0.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0">
        <v>0.05</v>
      </c>
      <c r="P1049" s="27">
        <v>1</v>
      </c>
      <c r="Q1049" t="s">
        <v>8360</v>
      </c>
      <c r="R1049" t="s">
        <v>8316</v>
      </c>
      <c r="S1049" s="15">
        <v>83897.720254629632</v>
      </c>
      <c r="T1049" s="15">
        <v>41948.860127314816</v>
      </c>
    </row>
    <row r="1050" spans="1:20" x14ac:dyDescent="0.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0">
        <v>1.4133333333333333</v>
      </c>
      <c r="P1050" s="27">
        <v>53</v>
      </c>
      <c r="Q1050" t="s">
        <v>8360</v>
      </c>
      <c r="R1050" t="s">
        <v>8316</v>
      </c>
      <c r="S1050" s="15">
        <v>85276.106226851844</v>
      </c>
      <c r="T1050" s="15">
        <v>42638.053113425922</v>
      </c>
    </row>
    <row r="1051" spans="1:20" x14ac:dyDescent="0.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0">
        <v>0</v>
      </c>
      <c r="P1051" s="27" t="e">
        <v>#DIV/0!</v>
      </c>
      <c r="Q1051" t="s">
        <v>8360</v>
      </c>
      <c r="R1051" t="s">
        <v>8316</v>
      </c>
      <c r="S1051" s="15">
        <v>84824.862152777787</v>
      </c>
      <c r="T1051" s="15">
        <v>42412.431076388893</v>
      </c>
    </row>
    <row r="1052" spans="1:20" x14ac:dyDescent="0.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0">
        <v>0</v>
      </c>
      <c r="P1052" s="27" t="e">
        <v>#DIV/0!</v>
      </c>
      <c r="Q1052" t="s">
        <v>8360</v>
      </c>
      <c r="R1052" t="s">
        <v>8316</v>
      </c>
      <c r="S1052" s="15">
        <v>84523.594375000001</v>
      </c>
      <c r="T1052" s="15">
        <v>42261.7971875</v>
      </c>
    </row>
    <row r="1053" spans="1:20" x14ac:dyDescent="0.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0">
        <v>0</v>
      </c>
      <c r="P1053" s="27" t="e">
        <v>#DIV/0!</v>
      </c>
      <c r="Q1053" t="s">
        <v>8360</v>
      </c>
      <c r="R1053" t="s">
        <v>8316</v>
      </c>
      <c r="S1053" s="15">
        <v>83756.028356481489</v>
      </c>
      <c r="T1053" s="15">
        <v>41878.014178240745</v>
      </c>
    </row>
    <row r="1054" spans="1:20" x14ac:dyDescent="0.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0">
        <v>0</v>
      </c>
      <c r="P1054" s="27" t="e">
        <v>#DIV/0!</v>
      </c>
      <c r="Q1054" t="s">
        <v>8360</v>
      </c>
      <c r="R1054" t="s">
        <v>8316</v>
      </c>
      <c r="S1054" s="15">
        <v>85055.679166666669</v>
      </c>
      <c r="T1054" s="15">
        <v>42527.839583333334</v>
      </c>
    </row>
    <row r="1055" spans="1:20" x14ac:dyDescent="0.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0">
        <v>1</v>
      </c>
      <c r="P1055" s="27">
        <v>15</v>
      </c>
      <c r="Q1055" t="s">
        <v>8360</v>
      </c>
      <c r="R1055" t="s">
        <v>8316</v>
      </c>
      <c r="S1055" s="15">
        <v>85600.345648148155</v>
      </c>
      <c r="T1055" s="15">
        <v>42800.172824074078</v>
      </c>
    </row>
    <row r="1056" spans="1:20" x14ac:dyDescent="0.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0">
        <v>0</v>
      </c>
      <c r="P1056" s="27" t="e">
        <v>#DIV/0!</v>
      </c>
      <c r="Q1056" t="s">
        <v>8360</v>
      </c>
      <c r="R1056" t="s">
        <v>8316</v>
      </c>
      <c r="S1056" s="15">
        <v>83723.833333333328</v>
      </c>
      <c r="T1056" s="15">
        <v>41861.916666666664</v>
      </c>
    </row>
    <row r="1057" spans="1:20" x14ac:dyDescent="0.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0">
        <v>0</v>
      </c>
      <c r="P1057" s="27" t="e">
        <v>#DIV/0!</v>
      </c>
      <c r="Q1057" t="s">
        <v>8360</v>
      </c>
      <c r="R1057" t="s">
        <v>8316</v>
      </c>
      <c r="S1057" s="15">
        <v>84873.984837962955</v>
      </c>
      <c r="T1057" s="15">
        <v>42436.992418981477</v>
      </c>
    </row>
    <row r="1058" spans="1:20" x14ac:dyDescent="0.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0">
        <v>0</v>
      </c>
      <c r="P1058" s="27" t="e">
        <v>#DIV/0!</v>
      </c>
      <c r="Q1058" t="s">
        <v>8360</v>
      </c>
      <c r="R1058" t="s">
        <v>8316</v>
      </c>
      <c r="S1058" s="15">
        <v>84237.355949074088</v>
      </c>
      <c r="T1058" s="15">
        <v>42118.677974537044</v>
      </c>
    </row>
    <row r="1059" spans="1:20" x14ac:dyDescent="0.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0">
        <v>0</v>
      </c>
      <c r="P1059" s="27" t="e">
        <v>#DIV/0!</v>
      </c>
      <c r="Q1059" t="s">
        <v>8360</v>
      </c>
      <c r="R1059" t="s">
        <v>8316</v>
      </c>
      <c r="S1059" s="15">
        <v>85417.825995370367</v>
      </c>
      <c r="T1059" s="15">
        <v>42708.912997685184</v>
      </c>
    </row>
    <row r="1060" spans="1:20" x14ac:dyDescent="0.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0">
        <v>0</v>
      </c>
      <c r="P1060" s="27" t="e">
        <v>#DIV/0!</v>
      </c>
      <c r="Q1060" t="s">
        <v>8360</v>
      </c>
      <c r="R1060" t="s">
        <v>8316</v>
      </c>
      <c r="S1060" s="15">
        <v>84178</v>
      </c>
      <c r="T1060" s="15">
        <v>42089</v>
      </c>
    </row>
    <row r="1061" spans="1:20" x14ac:dyDescent="0.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0">
        <v>0</v>
      </c>
      <c r="P1061" s="27" t="e">
        <v>#DIV/0!</v>
      </c>
      <c r="Q1061" t="s">
        <v>8360</v>
      </c>
      <c r="R1061" t="s">
        <v>8316</v>
      </c>
      <c r="S1061" s="15">
        <v>84153.496666666673</v>
      </c>
      <c r="T1061" s="15">
        <v>42076.748333333337</v>
      </c>
    </row>
    <row r="1062" spans="1:20" x14ac:dyDescent="0.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0">
        <v>1</v>
      </c>
      <c r="P1062" s="27">
        <v>50</v>
      </c>
      <c r="Q1062" t="s">
        <v>8360</v>
      </c>
      <c r="R1062" t="s">
        <v>8316</v>
      </c>
      <c r="S1062" s="15">
        <v>84219.826226851845</v>
      </c>
      <c r="T1062" s="15">
        <v>42109.913113425922</v>
      </c>
    </row>
    <row r="1063" spans="1:20" x14ac:dyDescent="0.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0">
        <v>0</v>
      </c>
      <c r="P1063" s="27" t="e">
        <v>#DIV/0!</v>
      </c>
      <c r="Q1063" t="s">
        <v>8360</v>
      </c>
      <c r="R1063" t="s">
        <v>8316</v>
      </c>
      <c r="S1063" s="15">
        <v>84984.083333333343</v>
      </c>
      <c r="T1063" s="15">
        <v>42492.041666666672</v>
      </c>
    </row>
    <row r="1064" spans="1:20" x14ac:dyDescent="0.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0">
        <v>95.477386934673376</v>
      </c>
      <c r="P1064" s="27">
        <v>47.5</v>
      </c>
      <c r="Q1064" t="s">
        <v>8360</v>
      </c>
      <c r="R1064" t="s">
        <v>8316</v>
      </c>
      <c r="S1064" s="15">
        <v>85127.614375000005</v>
      </c>
      <c r="T1064" s="15">
        <v>42563.807187500002</v>
      </c>
    </row>
    <row r="1065" spans="1:20" x14ac:dyDescent="0.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0">
        <v>0</v>
      </c>
      <c r="P1065" s="27" t="e">
        <v>#DIV/0!</v>
      </c>
      <c r="Q1065" t="s">
        <v>8360</v>
      </c>
      <c r="R1065" t="s">
        <v>8316</v>
      </c>
      <c r="S1065" s="15">
        <v>85226.061620370368</v>
      </c>
      <c r="T1065" s="15">
        <v>42613.030810185184</v>
      </c>
    </row>
    <row r="1066" spans="1:20" x14ac:dyDescent="0.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0">
        <v>8.974444444444444</v>
      </c>
      <c r="P1066" s="27">
        <v>65.666666666666671</v>
      </c>
      <c r="Q1066" t="s">
        <v>8333</v>
      </c>
      <c r="R1066" t="s">
        <v>8315</v>
      </c>
      <c r="S1066" s="15">
        <v>82924.456087962957</v>
      </c>
      <c r="T1066" s="15">
        <v>41462.228043981479</v>
      </c>
    </row>
    <row r="1067" spans="1:20" x14ac:dyDescent="0.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0">
        <v>2.7</v>
      </c>
      <c r="P1067" s="27">
        <v>16.2</v>
      </c>
      <c r="Q1067" t="s">
        <v>8333</v>
      </c>
      <c r="R1067" t="s">
        <v>8315</v>
      </c>
      <c r="S1067" s="15">
        <v>83378.762083333335</v>
      </c>
      <c r="T1067" s="15">
        <v>41689.381041666667</v>
      </c>
    </row>
    <row r="1068" spans="1:20" x14ac:dyDescent="0.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0">
        <v>3.3673333333333333</v>
      </c>
      <c r="P1068" s="27">
        <v>34.128378378378379</v>
      </c>
      <c r="Q1068" t="s">
        <v>8333</v>
      </c>
      <c r="R1068" t="s">
        <v>8315</v>
      </c>
      <c r="S1068" s="15">
        <v>82981.925509259265</v>
      </c>
      <c r="T1068" s="15">
        <v>41490.962754629632</v>
      </c>
    </row>
    <row r="1069" spans="1:20" x14ac:dyDescent="0.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0">
        <v>26</v>
      </c>
      <c r="P1069" s="27">
        <v>13</v>
      </c>
      <c r="Q1069" t="s">
        <v>8333</v>
      </c>
      <c r="R1069" t="s">
        <v>8315</v>
      </c>
      <c r="S1069" s="15">
        <v>83259.711365740746</v>
      </c>
      <c r="T1069" s="15">
        <v>41629.855682870373</v>
      </c>
    </row>
    <row r="1070" spans="1:20" x14ac:dyDescent="0.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0">
        <v>0.15</v>
      </c>
      <c r="P1070" s="27">
        <v>11.25</v>
      </c>
      <c r="Q1070" t="s">
        <v>8333</v>
      </c>
      <c r="R1070" t="s">
        <v>8315</v>
      </c>
      <c r="S1070" s="15">
        <v>84940.658888888895</v>
      </c>
      <c r="T1070" s="15">
        <v>42470.329444444447</v>
      </c>
    </row>
    <row r="1071" spans="1:20" x14ac:dyDescent="0.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0">
        <v>38.636363636363633</v>
      </c>
      <c r="P1071" s="27">
        <v>40.476190476190474</v>
      </c>
      <c r="Q1071" t="s">
        <v>8333</v>
      </c>
      <c r="R1071" t="s">
        <v>8315</v>
      </c>
      <c r="S1071" s="15">
        <v>83208.543032407411</v>
      </c>
      <c r="T1071" s="15">
        <v>41604.271516203706</v>
      </c>
    </row>
    <row r="1072" spans="1:20" x14ac:dyDescent="0.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0">
        <v>0.70000000000000007</v>
      </c>
      <c r="P1072" s="27">
        <v>35</v>
      </c>
      <c r="Q1072" t="s">
        <v>8333</v>
      </c>
      <c r="R1072" t="s">
        <v>8315</v>
      </c>
      <c r="S1072" s="15">
        <v>82366.023657407408</v>
      </c>
      <c r="T1072" s="15">
        <v>41183.011828703704</v>
      </c>
    </row>
    <row r="1073" spans="1:20" x14ac:dyDescent="0.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0">
        <v>0</v>
      </c>
      <c r="P1073" s="27" t="e">
        <v>#DIV/0!</v>
      </c>
      <c r="Q1073" t="s">
        <v>8333</v>
      </c>
      <c r="R1073" t="s">
        <v>8315</v>
      </c>
      <c r="S1073" s="15">
        <v>84651.59011574075</v>
      </c>
      <c r="T1073" s="15">
        <v>42325.795057870375</v>
      </c>
    </row>
    <row r="1074" spans="1:20" x14ac:dyDescent="0.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0">
        <v>6.8000000000000005E-2</v>
      </c>
      <c r="P1074" s="27">
        <v>12.75</v>
      </c>
      <c r="Q1074" t="s">
        <v>8333</v>
      </c>
      <c r="R1074" t="s">
        <v>8315</v>
      </c>
      <c r="S1074" s="15">
        <v>83351.664282407408</v>
      </c>
      <c r="T1074" s="15">
        <v>41675.832141203704</v>
      </c>
    </row>
    <row r="1075" spans="1:20" x14ac:dyDescent="0.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0">
        <v>1.3333333333333335</v>
      </c>
      <c r="P1075" s="27">
        <v>10</v>
      </c>
      <c r="Q1075" t="s">
        <v>8333</v>
      </c>
      <c r="R1075" t="s">
        <v>8315</v>
      </c>
      <c r="S1075" s="15">
        <v>81665.929189814808</v>
      </c>
      <c r="T1075" s="15">
        <v>40832.964594907404</v>
      </c>
    </row>
    <row r="1076" spans="1:20" x14ac:dyDescent="0.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0">
        <v>6.3092592592592585</v>
      </c>
      <c r="P1076" s="27">
        <v>113.56666666666666</v>
      </c>
      <c r="Q1076" t="s">
        <v>8333</v>
      </c>
      <c r="R1076" t="s">
        <v>8315</v>
      </c>
      <c r="S1076" s="15">
        <v>83286.345949074079</v>
      </c>
      <c r="T1076" s="15">
        <v>41643.172974537039</v>
      </c>
    </row>
    <row r="1077" spans="1:20" x14ac:dyDescent="0.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0">
        <v>4.5</v>
      </c>
      <c r="P1077" s="27">
        <v>15</v>
      </c>
      <c r="Q1077" t="s">
        <v>8333</v>
      </c>
      <c r="R1077" t="s">
        <v>8315</v>
      </c>
      <c r="S1077" s="15">
        <v>82071.808240740735</v>
      </c>
      <c r="T1077" s="15">
        <v>41035.904120370367</v>
      </c>
    </row>
    <row r="1078" spans="1:20" x14ac:dyDescent="0.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0">
        <v>62.765333333333331</v>
      </c>
      <c r="P1078" s="27">
        <v>48.281025641025643</v>
      </c>
      <c r="Q1078" t="s">
        <v>8333</v>
      </c>
      <c r="R1078" t="s">
        <v>8315</v>
      </c>
      <c r="S1078" s="15">
        <v>83786.755787037036</v>
      </c>
      <c r="T1078" s="15">
        <v>41893.377893518518</v>
      </c>
    </row>
    <row r="1079" spans="1:20" x14ac:dyDescent="0.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0">
        <v>29.376000000000001</v>
      </c>
      <c r="P1079" s="27">
        <v>43.976047904191617</v>
      </c>
      <c r="Q1079" t="s">
        <v>8333</v>
      </c>
      <c r="R1079" t="s">
        <v>8315</v>
      </c>
      <c r="S1079" s="15">
        <v>84766.333587962959</v>
      </c>
      <c r="T1079" s="15">
        <v>42383.16679398148</v>
      </c>
    </row>
    <row r="1080" spans="1:20" x14ac:dyDescent="0.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0">
        <v>7.5</v>
      </c>
      <c r="P1080" s="27">
        <v>9</v>
      </c>
      <c r="Q1080" t="s">
        <v>8333</v>
      </c>
      <c r="R1080" t="s">
        <v>8315</v>
      </c>
      <c r="S1080" s="15">
        <v>81492.391689814816</v>
      </c>
      <c r="T1080" s="15">
        <v>40746.195844907408</v>
      </c>
    </row>
    <row r="1081" spans="1:20" x14ac:dyDescent="0.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0">
        <v>2.6076923076923078</v>
      </c>
      <c r="P1081" s="27">
        <v>37.666666666666664</v>
      </c>
      <c r="Q1081" t="s">
        <v>8333</v>
      </c>
      <c r="R1081" t="s">
        <v>8315</v>
      </c>
      <c r="S1081" s="15">
        <v>85009.132777777791</v>
      </c>
      <c r="T1081" s="15">
        <v>42504.566388888896</v>
      </c>
    </row>
    <row r="1082" spans="1:20" x14ac:dyDescent="0.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0">
        <v>9.1050000000000004</v>
      </c>
      <c r="P1082" s="27">
        <v>18.581632653061224</v>
      </c>
      <c r="Q1082" t="s">
        <v>8333</v>
      </c>
      <c r="R1082" t="s">
        <v>8315</v>
      </c>
      <c r="S1082" s="15">
        <v>83540.276226851856</v>
      </c>
      <c r="T1082" s="15">
        <v>41770.138113425928</v>
      </c>
    </row>
    <row r="1083" spans="1:20" x14ac:dyDescent="0.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0">
        <v>1.7647058823529412E-2</v>
      </c>
      <c r="P1083" s="27">
        <v>3</v>
      </c>
      <c r="Q1083" t="s">
        <v>8333</v>
      </c>
      <c r="R1083" t="s">
        <v>8315</v>
      </c>
      <c r="S1083" s="15">
        <v>84065.853981481487</v>
      </c>
      <c r="T1083" s="15">
        <v>42032.926990740743</v>
      </c>
    </row>
    <row r="1084" spans="1:20" x14ac:dyDescent="0.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0">
        <v>0.55999999999999994</v>
      </c>
      <c r="P1084" s="27">
        <v>18.666666666666668</v>
      </c>
      <c r="Q1084" t="s">
        <v>8333</v>
      </c>
      <c r="R1084" t="s">
        <v>8315</v>
      </c>
      <c r="S1084" s="15">
        <v>82263.81222222223</v>
      </c>
      <c r="T1084" s="15">
        <v>41131.906111111115</v>
      </c>
    </row>
    <row r="1085" spans="1:20" x14ac:dyDescent="0.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0">
        <v>0.82000000000000006</v>
      </c>
      <c r="P1085" s="27">
        <v>410</v>
      </c>
      <c r="Q1085" t="s">
        <v>8333</v>
      </c>
      <c r="R1085" t="s">
        <v>8315</v>
      </c>
      <c r="S1085" s="15">
        <v>83707.319050925929</v>
      </c>
      <c r="T1085" s="15">
        <v>41853.659525462965</v>
      </c>
    </row>
    <row r="1086" spans="1:20" x14ac:dyDescent="0.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0">
        <v>0</v>
      </c>
      <c r="P1086" s="27" t="e">
        <v>#DIV/0!</v>
      </c>
      <c r="Q1086" t="s">
        <v>8333</v>
      </c>
      <c r="R1086" t="s">
        <v>8315</v>
      </c>
      <c r="S1086" s="15">
        <v>83719.824166666658</v>
      </c>
      <c r="T1086" s="15">
        <v>41859.912083333329</v>
      </c>
    </row>
    <row r="1087" spans="1:20" x14ac:dyDescent="0.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0">
        <v>3.42</v>
      </c>
      <c r="P1087" s="27">
        <v>114</v>
      </c>
      <c r="Q1087" t="s">
        <v>8333</v>
      </c>
      <c r="R1087" t="s">
        <v>8315</v>
      </c>
      <c r="S1087" s="15">
        <v>84887.258680555562</v>
      </c>
      <c r="T1087" s="15">
        <v>42443.629340277781</v>
      </c>
    </row>
    <row r="1088" spans="1:20" x14ac:dyDescent="0.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0">
        <v>8.3333333333333343E-2</v>
      </c>
      <c r="P1088" s="27">
        <v>7.5</v>
      </c>
      <c r="Q1088" t="s">
        <v>8333</v>
      </c>
      <c r="R1088" t="s">
        <v>8315</v>
      </c>
      <c r="S1088" s="15">
        <v>83751.733587962968</v>
      </c>
      <c r="T1088" s="15">
        <v>41875.866793981484</v>
      </c>
    </row>
    <row r="1089" spans="1:20" x14ac:dyDescent="0.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0">
        <v>0</v>
      </c>
      <c r="P1089" s="27" t="e">
        <v>#DIV/0!</v>
      </c>
      <c r="Q1089" t="s">
        <v>8333</v>
      </c>
      <c r="R1089" t="s">
        <v>8315</v>
      </c>
      <c r="S1089" s="15">
        <v>83611.427939814821</v>
      </c>
      <c r="T1089" s="15">
        <v>41805.713969907411</v>
      </c>
    </row>
    <row r="1090" spans="1:20" x14ac:dyDescent="0.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0">
        <v>14.182977777777777</v>
      </c>
      <c r="P1090" s="27">
        <v>43.41727891156463</v>
      </c>
      <c r="Q1090" t="s">
        <v>8333</v>
      </c>
      <c r="R1090" t="s">
        <v>8315</v>
      </c>
      <c r="S1090" s="15">
        <v>83507.598773148144</v>
      </c>
      <c r="T1090" s="15">
        <v>41753.799386574072</v>
      </c>
    </row>
    <row r="1091" spans="1:20" x14ac:dyDescent="0.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0">
        <v>7.8266666666666662</v>
      </c>
      <c r="P1091" s="27">
        <v>23.959183673469386</v>
      </c>
      <c r="Q1091" t="s">
        <v>8333</v>
      </c>
      <c r="R1091" t="s">
        <v>8315</v>
      </c>
      <c r="S1091" s="15">
        <v>84362.379050925927</v>
      </c>
      <c r="T1091" s="15">
        <v>42181.189525462964</v>
      </c>
    </row>
    <row r="1092" spans="1:20" x14ac:dyDescent="0.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0">
        <v>3.8464497269020695E-2</v>
      </c>
      <c r="P1092" s="27">
        <v>5</v>
      </c>
      <c r="Q1092" t="s">
        <v>8333</v>
      </c>
      <c r="R1092" t="s">
        <v>8315</v>
      </c>
      <c r="S1092" s="15">
        <v>84306.371597222227</v>
      </c>
      <c r="T1092" s="15">
        <v>42153.185798611114</v>
      </c>
    </row>
    <row r="1093" spans="1:20" x14ac:dyDescent="0.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0">
        <v>12.5</v>
      </c>
      <c r="P1093" s="27">
        <v>12.5</v>
      </c>
      <c r="Q1093" t="s">
        <v>8333</v>
      </c>
      <c r="R1093" t="s">
        <v>8315</v>
      </c>
      <c r="S1093" s="15">
        <v>84941.557222222211</v>
      </c>
      <c r="T1093" s="15">
        <v>42470.778611111105</v>
      </c>
    </row>
    <row r="1094" spans="1:20" x14ac:dyDescent="0.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0">
        <v>1.05</v>
      </c>
      <c r="P1094" s="27">
        <v>3</v>
      </c>
      <c r="Q1094" t="s">
        <v>8333</v>
      </c>
      <c r="R1094" t="s">
        <v>8315</v>
      </c>
      <c r="S1094" s="15">
        <v>82560.051805555559</v>
      </c>
      <c r="T1094" s="15">
        <v>41280.025902777779</v>
      </c>
    </row>
    <row r="1095" spans="1:20" x14ac:dyDescent="0.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0">
        <v>14.083333333333334</v>
      </c>
      <c r="P1095" s="27">
        <v>10.5625</v>
      </c>
      <c r="Q1095" t="s">
        <v>8333</v>
      </c>
      <c r="R1095" t="s">
        <v>8315</v>
      </c>
      <c r="S1095" s="15">
        <v>84823.947615740733</v>
      </c>
      <c r="T1095" s="15">
        <v>42411.973807870367</v>
      </c>
    </row>
    <row r="1096" spans="1:20" x14ac:dyDescent="0.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0">
        <v>18.300055555555556</v>
      </c>
      <c r="P1096" s="27">
        <v>122.00037037037038</v>
      </c>
      <c r="Q1096" t="s">
        <v>8333</v>
      </c>
      <c r="R1096" t="s">
        <v>8315</v>
      </c>
      <c r="S1096" s="15">
        <v>81651.426689814805</v>
      </c>
      <c r="T1096" s="15">
        <v>40825.713344907403</v>
      </c>
    </row>
    <row r="1097" spans="1:20" x14ac:dyDescent="0.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0">
        <v>5.0347999999999997</v>
      </c>
      <c r="P1097" s="27">
        <v>267.80851063829789</v>
      </c>
      <c r="Q1097" t="s">
        <v>8333</v>
      </c>
      <c r="R1097" t="s">
        <v>8315</v>
      </c>
      <c r="S1097" s="15">
        <v>83033.074537037042</v>
      </c>
      <c r="T1097" s="15">
        <v>41516.537268518521</v>
      </c>
    </row>
    <row r="1098" spans="1:20" x14ac:dyDescent="0.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0">
        <v>17.933333333333334</v>
      </c>
      <c r="P1098" s="27">
        <v>74.206896551724142</v>
      </c>
      <c r="Q1098" t="s">
        <v>8333</v>
      </c>
      <c r="R1098" t="s">
        <v>8315</v>
      </c>
      <c r="S1098" s="15">
        <v>83832.291666666672</v>
      </c>
      <c r="T1098" s="15">
        <v>41916.145833333336</v>
      </c>
    </row>
    <row r="1099" spans="1:20" x14ac:dyDescent="0.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0">
        <v>4.7E-2</v>
      </c>
      <c r="P1099" s="27">
        <v>6.7142857142857144</v>
      </c>
      <c r="Q1099" t="s">
        <v>8333</v>
      </c>
      <c r="R1099" t="s">
        <v>8315</v>
      </c>
      <c r="S1099" s="15">
        <v>83401.585115740745</v>
      </c>
      <c r="T1099" s="15">
        <v>41700.792557870373</v>
      </c>
    </row>
    <row r="1100" spans="1:20" x14ac:dyDescent="0.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0">
        <v>7.2120000000000006</v>
      </c>
      <c r="P1100" s="27">
        <v>81.954545454545453</v>
      </c>
      <c r="Q1100" t="s">
        <v>8333</v>
      </c>
      <c r="R1100" t="s">
        <v>8315</v>
      </c>
      <c r="S1100" s="15">
        <v>83485.525347222225</v>
      </c>
      <c r="T1100" s="15">
        <v>41742.762673611112</v>
      </c>
    </row>
    <row r="1101" spans="1:20" x14ac:dyDescent="0.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0">
        <v>0.5</v>
      </c>
      <c r="P1101" s="27">
        <v>25</v>
      </c>
      <c r="Q1101" t="s">
        <v>8333</v>
      </c>
      <c r="R1101" t="s">
        <v>8315</v>
      </c>
      <c r="S1101" s="15">
        <v>84275.67287037037</v>
      </c>
      <c r="T1101" s="15">
        <v>42137.836435185185</v>
      </c>
    </row>
    <row r="1102" spans="1:20" x14ac:dyDescent="0.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0">
        <v>2.5</v>
      </c>
      <c r="P1102" s="27">
        <v>10</v>
      </c>
      <c r="Q1102" t="s">
        <v>8333</v>
      </c>
      <c r="R1102" t="s">
        <v>8315</v>
      </c>
      <c r="S1102" s="15">
        <v>84828.221550925926</v>
      </c>
      <c r="T1102" s="15">
        <v>42414.110775462963</v>
      </c>
    </row>
    <row r="1103" spans="1:20" x14ac:dyDescent="0.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0">
        <v>4.1000000000000002E-2</v>
      </c>
      <c r="P1103" s="27">
        <v>6.833333333333333</v>
      </c>
      <c r="Q1103" t="s">
        <v>8333</v>
      </c>
      <c r="R1103" t="s">
        <v>8315</v>
      </c>
      <c r="S1103" s="15">
        <v>85131.516666666663</v>
      </c>
      <c r="T1103" s="15">
        <v>42565.758333333331</v>
      </c>
    </row>
    <row r="1104" spans="1:20" x14ac:dyDescent="0.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0">
        <v>5.3125</v>
      </c>
      <c r="P1104" s="27">
        <v>17.708333333333332</v>
      </c>
      <c r="Q1104" t="s">
        <v>8333</v>
      </c>
      <c r="R1104" t="s">
        <v>8315</v>
      </c>
      <c r="S1104" s="15">
        <v>83234.498611111107</v>
      </c>
      <c r="T1104" s="15">
        <v>41617.249305555553</v>
      </c>
    </row>
    <row r="1105" spans="1:20" x14ac:dyDescent="0.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0">
        <v>1.6199999999999999</v>
      </c>
      <c r="P1105" s="27">
        <v>16.2</v>
      </c>
      <c r="Q1105" t="s">
        <v>8333</v>
      </c>
      <c r="R1105" t="s">
        <v>8315</v>
      </c>
      <c r="S1105" s="15">
        <v>85078.444212962961</v>
      </c>
      <c r="T1105" s="15">
        <v>42539.22210648148</v>
      </c>
    </row>
    <row r="1106" spans="1:20" x14ac:dyDescent="0.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0">
        <v>4.9516666666666671</v>
      </c>
      <c r="P1106" s="27">
        <v>80.297297297297291</v>
      </c>
      <c r="Q1106" t="s">
        <v>8333</v>
      </c>
      <c r="R1106" t="s">
        <v>8315</v>
      </c>
      <c r="S1106" s="15">
        <v>83602.819930555561</v>
      </c>
      <c r="T1106" s="15">
        <v>41801.40996527778</v>
      </c>
    </row>
    <row r="1107" spans="1:20" x14ac:dyDescent="0.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0">
        <v>0.159</v>
      </c>
      <c r="P1107" s="27">
        <v>71.55</v>
      </c>
      <c r="Q1107" t="s">
        <v>8333</v>
      </c>
      <c r="R1107" t="s">
        <v>8315</v>
      </c>
      <c r="S1107" s="15">
        <v>83444.188125000001</v>
      </c>
      <c r="T1107" s="15">
        <v>41722.0940625</v>
      </c>
    </row>
    <row r="1108" spans="1:20" x14ac:dyDescent="0.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0">
        <v>41.25</v>
      </c>
      <c r="P1108" s="27">
        <v>23.571428571428573</v>
      </c>
      <c r="Q1108" t="s">
        <v>8333</v>
      </c>
      <c r="R1108" t="s">
        <v>8315</v>
      </c>
      <c r="S1108" s="15">
        <v>82007.397569444438</v>
      </c>
      <c r="T1108" s="15">
        <v>41003.698784722219</v>
      </c>
    </row>
    <row r="1109" spans="1:20" x14ac:dyDescent="0.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0">
        <v>0</v>
      </c>
      <c r="P1109" s="27" t="e">
        <v>#DIV/0!</v>
      </c>
      <c r="Q1109" t="s">
        <v>8333</v>
      </c>
      <c r="R1109" t="s">
        <v>8315</v>
      </c>
      <c r="S1109" s="15">
        <v>83687.722777777773</v>
      </c>
      <c r="T1109" s="15">
        <v>41843.861388888887</v>
      </c>
    </row>
    <row r="1110" spans="1:20" x14ac:dyDescent="0.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0">
        <v>2.93</v>
      </c>
      <c r="P1110" s="27">
        <v>34.88095238095238</v>
      </c>
      <c r="Q1110" t="s">
        <v>8333</v>
      </c>
      <c r="R1110" t="s">
        <v>8315</v>
      </c>
      <c r="S1110" s="15">
        <v>82025.190625000003</v>
      </c>
      <c r="T1110" s="15">
        <v>41012.595312500001</v>
      </c>
    </row>
    <row r="1111" spans="1:20" x14ac:dyDescent="0.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0">
        <v>0.44999999999999996</v>
      </c>
      <c r="P1111" s="27">
        <v>15</v>
      </c>
      <c r="Q1111" t="s">
        <v>8333</v>
      </c>
      <c r="R1111" t="s">
        <v>8315</v>
      </c>
      <c r="S1111" s="15">
        <v>85385.587731481472</v>
      </c>
      <c r="T1111" s="15">
        <v>42692.793865740736</v>
      </c>
    </row>
    <row r="1112" spans="1:20" x14ac:dyDescent="0.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0">
        <v>0.51</v>
      </c>
      <c r="P1112" s="27">
        <v>23.181818181818183</v>
      </c>
      <c r="Q1112" t="s">
        <v>8333</v>
      </c>
      <c r="R1112" t="s">
        <v>8315</v>
      </c>
      <c r="S1112" s="15">
        <v>82501.866249999992</v>
      </c>
      <c r="T1112" s="15">
        <v>41250.933124999996</v>
      </c>
    </row>
    <row r="1113" spans="1:20" x14ac:dyDescent="0.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0">
        <v>0.04</v>
      </c>
      <c r="P1113" s="27">
        <v>1</v>
      </c>
      <c r="Q1113" t="s">
        <v>8333</v>
      </c>
      <c r="R1113" t="s">
        <v>8315</v>
      </c>
      <c r="S1113" s="15">
        <v>84754.407175925939</v>
      </c>
      <c r="T1113" s="15">
        <v>42377.203587962969</v>
      </c>
    </row>
    <row r="1114" spans="1:20" x14ac:dyDescent="0.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0">
        <v>35.537409090909087</v>
      </c>
      <c r="P1114" s="27">
        <v>100.23371794871794</v>
      </c>
      <c r="Q1114" t="s">
        <v>8333</v>
      </c>
      <c r="R1114" t="s">
        <v>8315</v>
      </c>
      <c r="S1114" s="15">
        <v>84046.708333333343</v>
      </c>
      <c r="T1114" s="15">
        <v>42023.354166666672</v>
      </c>
    </row>
    <row r="1115" spans="1:20" x14ac:dyDescent="0.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0">
        <v>0.5</v>
      </c>
      <c r="P1115" s="27">
        <v>5</v>
      </c>
      <c r="Q1115" t="s">
        <v>8333</v>
      </c>
      <c r="R1115" t="s">
        <v>8315</v>
      </c>
      <c r="S1115" s="15">
        <v>83731.954166666663</v>
      </c>
      <c r="T1115" s="15">
        <v>41865.977083333331</v>
      </c>
    </row>
    <row r="1116" spans="1:20" x14ac:dyDescent="0.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0">
        <v>0.16666666666666669</v>
      </c>
      <c r="P1116" s="27">
        <v>3.3333333333333335</v>
      </c>
      <c r="Q1116" t="s">
        <v>8333</v>
      </c>
      <c r="R1116" t="s">
        <v>8315</v>
      </c>
      <c r="S1116" s="15">
        <v>83112.691828703712</v>
      </c>
      <c r="T1116" s="15">
        <v>41556.345914351856</v>
      </c>
    </row>
    <row r="1117" spans="1:20" x14ac:dyDescent="0.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0">
        <v>0.13250000000000001</v>
      </c>
      <c r="P1117" s="27">
        <v>13.25</v>
      </c>
      <c r="Q1117" t="s">
        <v>8333</v>
      </c>
      <c r="R1117" t="s">
        <v>8315</v>
      </c>
      <c r="S1117" s="15">
        <v>84919.307754629626</v>
      </c>
      <c r="T1117" s="15">
        <v>42459.653877314813</v>
      </c>
    </row>
    <row r="1118" spans="1:20" x14ac:dyDescent="0.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0">
        <v>3.5704000000000007E-2</v>
      </c>
      <c r="P1118" s="27">
        <v>17.852</v>
      </c>
      <c r="Q1118" t="s">
        <v>8333</v>
      </c>
      <c r="R1118" t="s">
        <v>8315</v>
      </c>
      <c r="S1118" s="15">
        <v>82139.694629629623</v>
      </c>
      <c r="T1118" s="15">
        <v>41069.847314814811</v>
      </c>
    </row>
    <row r="1119" spans="1:20" x14ac:dyDescent="0.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0">
        <v>8.3000000000000007</v>
      </c>
      <c r="P1119" s="27">
        <v>10.375</v>
      </c>
      <c r="Q1119" t="s">
        <v>8333</v>
      </c>
      <c r="R1119" t="s">
        <v>8315</v>
      </c>
      <c r="S1119" s="15">
        <v>84727.197060185194</v>
      </c>
      <c r="T1119" s="15">
        <v>42363.598530092597</v>
      </c>
    </row>
    <row r="1120" spans="1:20" x14ac:dyDescent="0.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0">
        <v>2.4222222222222221</v>
      </c>
      <c r="P1120" s="27">
        <v>36.333333333333336</v>
      </c>
      <c r="Q1120" t="s">
        <v>8333</v>
      </c>
      <c r="R1120" t="s">
        <v>8315</v>
      </c>
      <c r="S1120" s="15">
        <v>83468.249513888892</v>
      </c>
      <c r="T1120" s="15">
        <v>41734.124756944446</v>
      </c>
    </row>
    <row r="1121" spans="1:20" x14ac:dyDescent="0.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0">
        <v>0.23809523809523811</v>
      </c>
      <c r="P1121" s="27">
        <v>5</v>
      </c>
      <c r="Q1121" t="s">
        <v>8333</v>
      </c>
      <c r="R1121" t="s">
        <v>8315</v>
      </c>
      <c r="S1121" s="15">
        <v>83471.584814814822</v>
      </c>
      <c r="T1121" s="15">
        <v>41735.792407407411</v>
      </c>
    </row>
    <row r="1122" spans="1:20" x14ac:dyDescent="0.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0">
        <v>0</v>
      </c>
      <c r="P1122" s="27" t="e">
        <v>#DIV/0!</v>
      </c>
      <c r="Q1122" t="s">
        <v>8333</v>
      </c>
      <c r="R1122" t="s">
        <v>8315</v>
      </c>
      <c r="S1122" s="15">
        <v>81689.745370370365</v>
      </c>
      <c r="T1122" s="15">
        <v>40844.872685185182</v>
      </c>
    </row>
    <row r="1123" spans="1:20" x14ac:dyDescent="0.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0">
        <v>1.1599999999999999E-2</v>
      </c>
      <c r="P1123" s="27">
        <v>5.8</v>
      </c>
      <c r="Q1123" t="s">
        <v>8333</v>
      </c>
      <c r="R1123" t="s">
        <v>8315</v>
      </c>
      <c r="S1123" s="15">
        <v>84885.785092592589</v>
      </c>
      <c r="T1123" s="15">
        <v>42442.892546296294</v>
      </c>
    </row>
    <row r="1124" spans="1:20" x14ac:dyDescent="0.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0">
        <v>0</v>
      </c>
      <c r="P1124" s="27" t="e">
        <v>#DIV/0!</v>
      </c>
      <c r="Q1124" t="s">
        <v>8333</v>
      </c>
      <c r="R1124" t="s">
        <v>8315</v>
      </c>
      <c r="S1124" s="15">
        <v>82849.407986111109</v>
      </c>
      <c r="T1124" s="15">
        <v>41424.703993055555</v>
      </c>
    </row>
    <row r="1125" spans="1:20" x14ac:dyDescent="0.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0">
        <v>0.22</v>
      </c>
      <c r="P1125" s="27">
        <v>3.6666666666666665</v>
      </c>
      <c r="Q1125" t="s">
        <v>8333</v>
      </c>
      <c r="R1125" t="s">
        <v>8315</v>
      </c>
      <c r="S1125" s="15">
        <v>83497.047407407401</v>
      </c>
      <c r="T1125" s="15">
        <v>41748.5237037037</v>
      </c>
    </row>
    <row r="1126" spans="1:20" x14ac:dyDescent="0.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0">
        <v>0.47222222222222221</v>
      </c>
      <c r="P1126" s="27">
        <v>60.714285714285715</v>
      </c>
      <c r="Q1126" t="s">
        <v>8331</v>
      </c>
      <c r="R1126" t="s">
        <v>8315</v>
      </c>
      <c r="S1126" s="15">
        <v>84249.334513888898</v>
      </c>
      <c r="T1126" s="15">
        <v>42124.667256944449</v>
      </c>
    </row>
    <row r="1127" spans="1:20" x14ac:dyDescent="0.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0">
        <v>0</v>
      </c>
      <c r="P1127" s="27" t="e">
        <v>#DIV/0!</v>
      </c>
      <c r="Q1127" t="s">
        <v>8331</v>
      </c>
      <c r="R1127" t="s">
        <v>8315</v>
      </c>
      <c r="S1127" s="15">
        <v>84545.248379629629</v>
      </c>
      <c r="T1127" s="15">
        <v>42272.624189814815</v>
      </c>
    </row>
    <row r="1128" spans="1:20" x14ac:dyDescent="0.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0">
        <v>0.5</v>
      </c>
      <c r="P1128" s="27">
        <v>5</v>
      </c>
      <c r="Q1128" t="s">
        <v>8331</v>
      </c>
      <c r="R1128" t="s">
        <v>8315</v>
      </c>
      <c r="S1128" s="15">
        <v>85130.654953703692</v>
      </c>
      <c r="T1128" s="15">
        <v>42565.327476851846</v>
      </c>
    </row>
    <row r="1129" spans="1:20" x14ac:dyDescent="0.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0">
        <v>1.6714285714285713</v>
      </c>
      <c r="P1129" s="27">
        <v>25.434782608695652</v>
      </c>
      <c r="Q1129" t="s">
        <v>8331</v>
      </c>
      <c r="R1129" t="s">
        <v>8315</v>
      </c>
      <c r="S1129" s="15">
        <v>83915.791666666657</v>
      </c>
      <c r="T1129" s="15">
        <v>41957.895833333328</v>
      </c>
    </row>
    <row r="1130" spans="1:20" x14ac:dyDescent="0.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0">
        <v>0.1</v>
      </c>
      <c r="P1130" s="27">
        <v>1</v>
      </c>
      <c r="Q1130" t="s">
        <v>8331</v>
      </c>
      <c r="R1130" t="s">
        <v>8315</v>
      </c>
      <c r="S1130" s="15">
        <v>83717.299004629633</v>
      </c>
      <c r="T1130" s="15">
        <v>41858.649502314816</v>
      </c>
    </row>
    <row r="1131" spans="1:20" x14ac:dyDescent="0.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0">
        <v>0.105</v>
      </c>
      <c r="P1131" s="27">
        <v>10.5</v>
      </c>
      <c r="Q1131" t="s">
        <v>8331</v>
      </c>
      <c r="R1131" t="s">
        <v>8315</v>
      </c>
      <c r="S1131" s="15">
        <v>85052.529930555553</v>
      </c>
      <c r="T1131" s="15">
        <v>42526.264965277776</v>
      </c>
    </row>
    <row r="1132" spans="1:20" x14ac:dyDescent="0.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0">
        <v>0.22</v>
      </c>
      <c r="P1132" s="27">
        <v>3.6666666666666665</v>
      </c>
      <c r="Q1132" t="s">
        <v>8331</v>
      </c>
      <c r="R1132" t="s">
        <v>8315</v>
      </c>
      <c r="S1132" s="15">
        <v>83938.076388888891</v>
      </c>
      <c r="T1132" s="15">
        <v>41969.038194444445</v>
      </c>
    </row>
    <row r="1133" spans="1:20" x14ac:dyDescent="0.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0">
        <v>0</v>
      </c>
      <c r="P1133" s="27" t="e">
        <v>#DIV/0!</v>
      </c>
      <c r="Q1133" t="s">
        <v>8331</v>
      </c>
      <c r="R1133" t="s">
        <v>8315</v>
      </c>
      <c r="S1133" s="15">
        <v>84725.816388888896</v>
      </c>
      <c r="T1133" s="15">
        <v>42362.908194444448</v>
      </c>
    </row>
    <row r="1134" spans="1:20" x14ac:dyDescent="0.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0">
        <v>14.38</v>
      </c>
      <c r="P1134" s="27">
        <v>110.61538461538461</v>
      </c>
      <c r="Q1134" t="s">
        <v>8331</v>
      </c>
      <c r="R1134" t="s">
        <v>8315</v>
      </c>
      <c r="S1134" s="15">
        <v>85472.230810185196</v>
      </c>
      <c r="T1134" s="15">
        <v>42736.115405092598</v>
      </c>
    </row>
    <row r="1135" spans="1:20" x14ac:dyDescent="0.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0">
        <v>0.66666666666666674</v>
      </c>
      <c r="P1135" s="27">
        <v>20</v>
      </c>
      <c r="Q1135" t="s">
        <v>8331</v>
      </c>
      <c r="R1135" t="s">
        <v>8315</v>
      </c>
      <c r="S1135" s="15">
        <v>83702.814375000002</v>
      </c>
      <c r="T1135" s="15">
        <v>41851.407187500001</v>
      </c>
    </row>
    <row r="1136" spans="1:20" x14ac:dyDescent="0.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0">
        <v>4.0000000000000001E-3</v>
      </c>
      <c r="P1136" s="27">
        <v>1</v>
      </c>
      <c r="Q1136" t="s">
        <v>8331</v>
      </c>
      <c r="R1136" t="s">
        <v>8315</v>
      </c>
      <c r="S1136" s="15">
        <v>83944.379166666666</v>
      </c>
      <c r="T1136" s="15">
        <v>41972.189583333333</v>
      </c>
    </row>
    <row r="1137" spans="1:20" x14ac:dyDescent="0.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0">
        <v>5</v>
      </c>
      <c r="P1137" s="27">
        <v>50</v>
      </c>
      <c r="Q1137" t="s">
        <v>8331</v>
      </c>
      <c r="R1137" t="s">
        <v>8315</v>
      </c>
      <c r="S1137" s="15">
        <v>85177.979027777765</v>
      </c>
      <c r="T1137" s="15">
        <v>42588.989513888882</v>
      </c>
    </row>
    <row r="1138" spans="1:20" x14ac:dyDescent="0.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0">
        <v>6.4439140811455857</v>
      </c>
      <c r="P1138" s="27">
        <v>45</v>
      </c>
      <c r="Q1138" t="s">
        <v>8331</v>
      </c>
      <c r="R1138" t="s">
        <v>8315</v>
      </c>
      <c r="S1138" s="15">
        <v>84715.343263888877</v>
      </c>
      <c r="T1138" s="15">
        <v>42357.671631944439</v>
      </c>
    </row>
    <row r="1139" spans="1:20" x14ac:dyDescent="0.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0">
        <v>39.5</v>
      </c>
      <c r="P1139" s="27">
        <v>253.2051282051282</v>
      </c>
      <c r="Q1139" t="s">
        <v>8331</v>
      </c>
      <c r="R1139" t="s">
        <v>8315</v>
      </c>
      <c r="S1139" s="15">
        <v>84967.639374999999</v>
      </c>
      <c r="T1139" s="15">
        <v>42483.819687499999</v>
      </c>
    </row>
    <row r="1140" spans="1:20" x14ac:dyDescent="0.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0">
        <v>0.35714285714285715</v>
      </c>
      <c r="P1140" s="27">
        <v>31.25</v>
      </c>
      <c r="Q1140" t="s">
        <v>8331</v>
      </c>
      <c r="R1140" t="s">
        <v>8315</v>
      </c>
      <c r="S1140" s="15">
        <v>85513.8132175926</v>
      </c>
      <c r="T1140" s="15">
        <v>42756.9066087963</v>
      </c>
    </row>
    <row r="1141" spans="1:20" x14ac:dyDescent="0.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0">
        <v>6.25E-2</v>
      </c>
      <c r="P1141" s="27">
        <v>5</v>
      </c>
      <c r="Q1141" t="s">
        <v>8331</v>
      </c>
      <c r="R1141" t="s">
        <v>8315</v>
      </c>
      <c r="S1141" s="15">
        <v>84010.695046296285</v>
      </c>
      <c r="T1141" s="15">
        <v>42005.347523148142</v>
      </c>
    </row>
    <row r="1142" spans="1:20" x14ac:dyDescent="0.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0">
        <v>0</v>
      </c>
      <c r="P1142" s="27" t="e">
        <v>#DIV/0!</v>
      </c>
      <c r="Q1142" t="s">
        <v>8331</v>
      </c>
      <c r="R1142" t="s">
        <v>8315</v>
      </c>
      <c r="S1142" s="15">
        <v>84444.924097222218</v>
      </c>
      <c r="T1142" s="15">
        <v>42222.462048611109</v>
      </c>
    </row>
    <row r="1143" spans="1:20" x14ac:dyDescent="0.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0">
        <v>0</v>
      </c>
      <c r="P1143" s="27" t="e">
        <v>#DIV/0!</v>
      </c>
      <c r="Q1143" t="s">
        <v>8331</v>
      </c>
      <c r="R1143" t="s">
        <v>8315</v>
      </c>
      <c r="S1143" s="15">
        <v>84389.399305555562</v>
      </c>
      <c r="T1143" s="15">
        <v>42194.699652777781</v>
      </c>
    </row>
    <row r="1144" spans="1:20" x14ac:dyDescent="0.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0">
        <v>0</v>
      </c>
      <c r="P1144" s="27" t="e">
        <v>#DIV/0!</v>
      </c>
      <c r="Q1144" t="s">
        <v>8331</v>
      </c>
      <c r="R1144" t="s">
        <v>8315</v>
      </c>
      <c r="S1144" s="15">
        <v>84104.012199074088</v>
      </c>
      <c r="T1144" s="15">
        <v>42052.006099537044</v>
      </c>
    </row>
    <row r="1145" spans="1:20" x14ac:dyDescent="0.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0">
        <v>0.41333333333333333</v>
      </c>
      <c r="P1145" s="27">
        <v>23.25</v>
      </c>
      <c r="Q1145" t="s">
        <v>8331</v>
      </c>
      <c r="R1145" t="s">
        <v>8315</v>
      </c>
      <c r="S1145" s="15">
        <v>84710.38717592592</v>
      </c>
      <c r="T1145" s="15">
        <v>42355.19358796296</v>
      </c>
    </row>
    <row r="1146" spans="1:20" x14ac:dyDescent="0.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0">
        <v>0</v>
      </c>
      <c r="P1146" s="27" t="e">
        <v>#DIV/0!</v>
      </c>
      <c r="Q1146" t="s">
        <v>8329</v>
      </c>
      <c r="R1146" t="s">
        <v>8314</v>
      </c>
      <c r="S1146" s="15">
        <v>84246.363888888882</v>
      </c>
      <c r="T1146" s="15">
        <v>42123.181944444441</v>
      </c>
    </row>
    <row r="1147" spans="1:20" x14ac:dyDescent="0.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0">
        <v>0.125</v>
      </c>
      <c r="P1147" s="27">
        <v>100</v>
      </c>
      <c r="Q1147" t="s">
        <v>8329</v>
      </c>
      <c r="R1147" t="s">
        <v>8314</v>
      </c>
      <c r="S1147" s="15">
        <v>83829.495185185195</v>
      </c>
      <c r="T1147" s="15">
        <v>41914.747592592597</v>
      </c>
    </row>
    <row r="1148" spans="1:20" x14ac:dyDescent="0.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0">
        <v>8.8333333333333339</v>
      </c>
      <c r="P1148" s="27">
        <v>44.166666666666664</v>
      </c>
      <c r="Q1148" t="s">
        <v>8329</v>
      </c>
      <c r="R1148" t="s">
        <v>8314</v>
      </c>
      <c r="S1148" s="15">
        <v>83523.906782407401</v>
      </c>
      <c r="T1148" s="15">
        <v>41761.9533912037</v>
      </c>
    </row>
    <row r="1149" spans="1:20" x14ac:dyDescent="0.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0">
        <v>0</v>
      </c>
      <c r="P1149" s="27" t="e">
        <v>#DIV/0!</v>
      </c>
      <c r="Q1149" t="s">
        <v>8329</v>
      </c>
      <c r="R1149" t="s">
        <v>8314</v>
      </c>
      <c r="S1149" s="15">
        <v>83863.944050925929</v>
      </c>
      <c r="T1149" s="15">
        <v>41931.972025462965</v>
      </c>
    </row>
    <row r="1150" spans="1:20" x14ac:dyDescent="0.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0">
        <v>0.48666666666666669</v>
      </c>
      <c r="P1150" s="27">
        <v>24.333333333333332</v>
      </c>
      <c r="Q1150" t="s">
        <v>8329</v>
      </c>
      <c r="R1150" t="s">
        <v>8314</v>
      </c>
      <c r="S1150" s="15">
        <v>85410.425486111111</v>
      </c>
      <c r="T1150" s="15">
        <v>42705.212743055556</v>
      </c>
    </row>
    <row r="1151" spans="1:20" x14ac:dyDescent="0.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0">
        <v>0.15</v>
      </c>
      <c r="P1151" s="27">
        <v>37.5</v>
      </c>
      <c r="Q1151" t="s">
        <v>8329</v>
      </c>
      <c r="R1151" t="s">
        <v>8314</v>
      </c>
      <c r="S1151" s="15">
        <v>85075.42050925926</v>
      </c>
      <c r="T1151" s="15">
        <v>42537.71025462963</v>
      </c>
    </row>
    <row r="1152" spans="1:20" x14ac:dyDescent="0.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0">
        <v>10.08</v>
      </c>
      <c r="P1152" s="27">
        <v>42</v>
      </c>
      <c r="Q1152" t="s">
        <v>8329</v>
      </c>
      <c r="R1152" t="s">
        <v>8314</v>
      </c>
      <c r="S1152" s="15">
        <v>84755.909143518511</v>
      </c>
      <c r="T1152" s="15">
        <v>42377.954571759255</v>
      </c>
    </row>
    <row r="1153" spans="1:20" x14ac:dyDescent="0.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0">
        <v>0</v>
      </c>
      <c r="P1153" s="27" t="e">
        <v>#DIV/0!</v>
      </c>
      <c r="Q1153" t="s">
        <v>8329</v>
      </c>
      <c r="R1153" t="s">
        <v>8314</v>
      </c>
      <c r="S1153" s="15">
        <v>84508.205162037033</v>
      </c>
      <c r="T1153" s="15">
        <v>42254.102581018517</v>
      </c>
    </row>
    <row r="1154" spans="1:20" x14ac:dyDescent="0.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0">
        <v>5.6937500000000005</v>
      </c>
      <c r="P1154" s="27">
        <v>60.733333333333334</v>
      </c>
      <c r="Q1154" t="s">
        <v>8329</v>
      </c>
      <c r="R1154" t="s">
        <v>8314</v>
      </c>
      <c r="S1154" s="15">
        <v>84279.419259259259</v>
      </c>
      <c r="T1154" s="15">
        <v>42139.709629629629</v>
      </c>
    </row>
    <row r="1155" spans="1:20" x14ac:dyDescent="0.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0">
        <v>0.625</v>
      </c>
      <c r="P1155" s="27">
        <v>50</v>
      </c>
      <c r="Q1155" t="s">
        <v>8329</v>
      </c>
      <c r="R1155" t="s">
        <v>8314</v>
      </c>
      <c r="S1155" s="15">
        <v>84347.428356481483</v>
      </c>
      <c r="T1155" s="15">
        <v>42173.714178240742</v>
      </c>
    </row>
    <row r="1156" spans="1:20" x14ac:dyDescent="0.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0">
        <v>6.5</v>
      </c>
      <c r="P1156" s="27">
        <v>108.33333333333333</v>
      </c>
      <c r="Q1156" t="s">
        <v>8329</v>
      </c>
      <c r="R1156" t="s">
        <v>8314</v>
      </c>
      <c r="S1156" s="15">
        <v>84506.217731481476</v>
      </c>
      <c r="T1156" s="15">
        <v>42253.108865740738</v>
      </c>
    </row>
    <row r="1157" spans="1:20" x14ac:dyDescent="0.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0">
        <v>0.752</v>
      </c>
      <c r="P1157" s="27">
        <v>23.5</v>
      </c>
      <c r="Q1157" t="s">
        <v>8329</v>
      </c>
      <c r="R1157" t="s">
        <v>8314</v>
      </c>
      <c r="S1157" s="15">
        <v>83731.527962962966</v>
      </c>
      <c r="T1157" s="15">
        <v>41865.763981481483</v>
      </c>
    </row>
    <row r="1158" spans="1:20" x14ac:dyDescent="0.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0">
        <v>0</v>
      </c>
      <c r="P1158" s="27" t="e">
        <v>#DIV/0!</v>
      </c>
      <c r="Q1158" t="s">
        <v>8329</v>
      </c>
      <c r="R1158" t="s">
        <v>8314</v>
      </c>
      <c r="S1158" s="15">
        <v>84118.142638888879</v>
      </c>
      <c r="T1158" s="15">
        <v>42059.07131944444</v>
      </c>
    </row>
    <row r="1159" spans="1:20" x14ac:dyDescent="0.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0">
        <v>1.51</v>
      </c>
      <c r="P1159" s="27">
        <v>50.333333333333336</v>
      </c>
      <c r="Q1159" t="s">
        <v>8329</v>
      </c>
      <c r="R1159" t="s">
        <v>8314</v>
      </c>
      <c r="S1159" s="15">
        <v>83957.339814814826</v>
      </c>
      <c r="T1159" s="15">
        <v>41978.669907407413</v>
      </c>
    </row>
    <row r="1160" spans="1:20" x14ac:dyDescent="0.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0">
        <v>0.46666666666666673</v>
      </c>
      <c r="P1160" s="27">
        <v>11.666666666666666</v>
      </c>
      <c r="Q1160" t="s">
        <v>8329</v>
      </c>
      <c r="R1160" t="s">
        <v>8314</v>
      </c>
      <c r="S1160" s="15">
        <v>83964.183518518519</v>
      </c>
      <c r="T1160" s="15">
        <v>41982.09175925926</v>
      </c>
    </row>
    <row r="1161" spans="1:20" x14ac:dyDescent="0.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0">
        <v>0</v>
      </c>
      <c r="P1161" s="27" t="e">
        <v>#DIV/0!</v>
      </c>
      <c r="Q1161" t="s">
        <v>8329</v>
      </c>
      <c r="R1161" t="s">
        <v>8314</v>
      </c>
      <c r="S1161" s="15">
        <v>84371.3125</v>
      </c>
      <c r="T1161" s="15">
        <v>42185.65625</v>
      </c>
    </row>
    <row r="1162" spans="1:20" x14ac:dyDescent="0.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0">
        <v>3.85</v>
      </c>
      <c r="P1162" s="27">
        <v>60.789473684210527</v>
      </c>
      <c r="Q1162" t="s">
        <v>8329</v>
      </c>
      <c r="R1162" t="s">
        <v>8314</v>
      </c>
      <c r="S1162" s="15">
        <v>84182.226527777791</v>
      </c>
      <c r="T1162" s="15">
        <v>42091.113263888896</v>
      </c>
    </row>
    <row r="1163" spans="1:20" x14ac:dyDescent="0.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0">
        <v>0</v>
      </c>
      <c r="P1163" s="27" t="e">
        <v>#DIV/0!</v>
      </c>
      <c r="Q1163" t="s">
        <v>8329</v>
      </c>
      <c r="R1163" t="s">
        <v>8314</v>
      </c>
      <c r="S1163" s="15">
        <v>84287.259004629625</v>
      </c>
      <c r="T1163" s="15">
        <v>42143.629502314812</v>
      </c>
    </row>
    <row r="1164" spans="1:20" x14ac:dyDescent="0.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0">
        <v>5.8333333333333341E-2</v>
      </c>
      <c r="P1164" s="27">
        <v>17.5</v>
      </c>
      <c r="Q1164" t="s">
        <v>8329</v>
      </c>
      <c r="R1164" t="s">
        <v>8314</v>
      </c>
      <c r="S1164" s="15">
        <v>83815.367222222223</v>
      </c>
      <c r="T1164" s="15">
        <v>41907.683611111112</v>
      </c>
    </row>
    <row r="1165" spans="1:20" x14ac:dyDescent="0.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0">
        <v>0</v>
      </c>
      <c r="P1165" s="27" t="e">
        <v>#DIV/0!</v>
      </c>
      <c r="Q1165" t="s">
        <v>8329</v>
      </c>
      <c r="R1165" t="s">
        <v>8314</v>
      </c>
      <c r="S1165" s="15">
        <v>83721.447222222225</v>
      </c>
      <c r="T1165" s="15">
        <v>41860.723611111112</v>
      </c>
    </row>
    <row r="1166" spans="1:20" x14ac:dyDescent="0.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0">
        <v>0</v>
      </c>
      <c r="P1166" s="27" t="e">
        <v>#DIV/0!</v>
      </c>
      <c r="Q1166" t="s">
        <v>8329</v>
      </c>
      <c r="R1166" t="s">
        <v>8314</v>
      </c>
      <c r="S1166" s="15">
        <v>85079.448657407411</v>
      </c>
      <c r="T1166" s="15">
        <v>42539.724328703705</v>
      </c>
    </row>
    <row r="1167" spans="1:20" x14ac:dyDescent="0.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0">
        <v>20.705000000000002</v>
      </c>
      <c r="P1167" s="27">
        <v>82.82</v>
      </c>
      <c r="Q1167" t="s">
        <v>8329</v>
      </c>
      <c r="R1167" t="s">
        <v>8314</v>
      </c>
      <c r="S1167" s="15">
        <v>83652.428935185177</v>
      </c>
      <c r="T1167" s="15">
        <v>41826.214467592588</v>
      </c>
    </row>
    <row r="1168" spans="1:20" x14ac:dyDescent="0.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0">
        <v>19.139999999999997</v>
      </c>
      <c r="P1168" s="27">
        <v>358.875</v>
      </c>
      <c r="Q1168" t="s">
        <v>8329</v>
      </c>
      <c r="R1168" t="s">
        <v>8314</v>
      </c>
      <c r="S1168" s="15">
        <v>84362.333333333343</v>
      </c>
      <c r="T1168" s="15">
        <v>42181.166666666672</v>
      </c>
    </row>
    <row r="1169" spans="1:20" x14ac:dyDescent="0.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0">
        <v>1.6316666666666666</v>
      </c>
      <c r="P1169" s="27">
        <v>61.1875</v>
      </c>
      <c r="Q1169" t="s">
        <v>8329</v>
      </c>
      <c r="R1169" t="s">
        <v>8314</v>
      </c>
      <c r="S1169" s="15">
        <v>83789.469791666663</v>
      </c>
      <c r="T1169" s="15">
        <v>41894.734895833331</v>
      </c>
    </row>
    <row r="1170" spans="1:20" x14ac:dyDescent="0.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0">
        <v>5.6666666666666661</v>
      </c>
      <c r="P1170" s="27">
        <v>340</v>
      </c>
      <c r="Q1170" t="s">
        <v>8329</v>
      </c>
      <c r="R1170" t="s">
        <v>8314</v>
      </c>
      <c r="S1170" s="15">
        <v>85270.107986111107</v>
      </c>
      <c r="T1170" s="15">
        <v>42635.053993055553</v>
      </c>
    </row>
    <row r="1171" spans="1:20" x14ac:dyDescent="0.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0">
        <v>0.16999999999999998</v>
      </c>
      <c r="P1171" s="27">
        <v>5.666666666666667</v>
      </c>
      <c r="Q1171" t="s">
        <v>8329</v>
      </c>
      <c r="R1171" t="s">
        <v>8314</v>
      </c>
      <c r="S1171" s="15">
        <v>84114.707476851851</v>
      </c>
      <c r="T1171" s="15">
        <v>42057.353738425925</v>
      </c>
    </row>
    <row r="1172" spans="1:20" x14ac:dyDescent="0.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0">
        <v>0.4</v>
      </c>
      <c r="P1172" s="27">
        <v>50</v>
      </c>
      <c r="Q1172" t="s">
        <v>8329</v>
      </c>
      <c r="R1172" t="s">
        <v>8314</v>
      </c>
      <c r="S1172" s="15">
        <v>84309.786365740743</v>
      </c>
      <c r="T1172" s="15">
        <v>42154.893182870372</v>
      </c>
    </row>
    <row r="1173" spans="1:20" x14ac:dyDescent="0.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0">
        <v>0.1</v>
      </c>
      <c r="P1173" s="27">
        <v>25</v>
      </c>
      <c r="Q1173" t="s">
        <v>8329</v>
      </c>
      <c r="R1173" t="s">
        <v>8314</v>
      </c>
      <c r="S1173" s="15">
        <v>83913.692754629621</v>
      </c>
      <c r="T1173" s="15">
        <v>41956.846377314811</v>
      </c>
    </row>
    <row r="1174" spans="1:20" x14ac:dyDescent="0.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0">
        <v>0</v>
      </c>
      <c r="P1174" s="27" t="e">
        <v>#DIV/0!</v>
      </c>
      <c r="Q1174" t="s">
        <v>8329</v>
      </c>
      <c r="R1174" t="s">
        <v>8314</v>
      </c>
      <c r="S1174" s="15">
        <v>83743.364629629636</v>
      </c>
      <c r="T1174" s="15">
        <v>41871.682314814818</v>
      </c>
    </row>
    <row r="1175" spans="1:20" x14ac:dyDescent="0.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0">
        <v>2.4E-2</v>
      </c>
      <c r="P1175" s="27">
        <v>30</v>
      </c>
      <c r="Q1175" t="s">
        <v>8329</v>
      </c>
      <c r="R1175" t="s">
        <v>8314</v>
      </c>
      <c r="S1175" s="15">
        <v>84438.371689814812</v>
      </c>
      <c r="T1175" s="15">
        <v>42219.185844907406</v>
      </c>
    </row>
    <row r="1176" spans="1:20" x14ac:dyDescent="0.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0">
        <v>5.9066666666666672</v>
      </c>
      <c r="P1176" s="27">
        <v>46.631578947368418</v>
      </c>
      <c r="Q1176" t="s">
        <v>8329</v>
      </c>
      <c r="R1176" t="s">
        <v>8314</v>
      </c>
      <c r="S1176" s="15">
        <v>84997.68349537038</v>
      </c>
      <c r="T1176" s="15">
        <v>42498.84174768519</v>
      </c>
    </row>
    <row r="1177" spans="1:20" x14ac:dyDescent="0.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0">
        <v>2.9250000000000003</v>
      </c>
      <c r="P1177" s="27">
        <v>65</v>
      </c>
      <c r="Q1177" t="s">
        <v>8329</v>
      </c>
      <c r="R1177" t="s">
        <v>8314</v>
      </c>
      <c r="S1177" s="15">
        <v>84401.456921296296</v>
      </c>
      <c r="T1177" s="15">
        <v>42200.728460648148</v>
      </c>
    </row>
    <row r="1178" spans="1:20" x14ac:dyDescent="0.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0">
        <v>5.7142857142857143E-3</v>
      </c>
      <c r="P1178" s="27">
        <v>10</v>
      </c>
      <c r="Q1178" t="s">
        <v>8329</v>
      </c>
      <c r="R1178" t="s">
        <v>8314</v>
      </c>
      <c r="S1178" s="15">
        <v>85601.083333333343</v>
      </c>
      <c r="T1178" s="15">
        <v>42800.541666666672</v>
      </c>
    </row>
    <row r="1179" spans="1:20" x14ac:dyDescent="0.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0">
        <v>0</v>
      </c>
      <c r="P1179" s="27" t="e">
        <v>#DIV/0!</v>
      </c>
      <c r="Q1179" t="s">
        <v>8329</v>
      </c>
      <c r="R1179" t="s">
        <v>8314</v>
      </c>
      <c r="S1179" s="15">
        <v>83855.32166666667</v>
      </c>
      <c r="T1179" s="15">
        <v>41927.660833333335</v>
      </c>
    </row>
    <row r="1180" spans="1:20" x14ac:dyDescent="0.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0">
        <v>6.6666666666666671E-3</v>
      </c>
      <c r="P1180" s="27">
        <v>5</v>
      </c>
      <c r="Q1180" t="s">
        <v>8329</v>
      </c>
      <c r="R1180" t="s">
        <v>8314</v>
      </c>
      <c r="S1180" s="15">
        <v>83735.811388888891</v>
      </c>
      <c r="T1180" s="15">
        <v>41867.905694444446</v>
      </c>
    </row>
    <row r="1181" spans="1:20" x14ac:dyDescent="0.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0">
        <v>5.3333333333333339</v>
      </c>
      <c r="P1181" s="27">
        <v>640</v>
      </c>
      <c r="Q1181" t="s">
        <v>8329</v>
      </c>
      <c r="R1181" t="s">
        <v>8314</v>
      </c>
      <c r="S1181" s="15">
        <v>84611.440439814818</v>
      </c>
      <c r="T1181" s="15">
        <v>42305.720219907409</v>
      </c>
    </row>
    <row r="1182" spans="1:20" x14ac:dyDescent="0.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0">
        <v>11.75</v>
      </c>
      <c r="P1182" s="27">
        <v>69.117647058823536</v>
      </c>
      <c r="Q1182" t="s">
        <v>8329</v>
      </c>
      <c r="R1182" t="s">
        <v>8314</v>
      </c>
      <c r="S1182" s="15">
        <v>83637.613750000004</v>
      </c>
      <c r="T1182" s="15">
        <v>41818.806875000002</v>
      </c>
    </row>
    <row r="1183" spans="1:20" x14ac:dyDescent="0.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0">
        <v>8.0000000000000002E-3</v>
      </c>
      <c r="P1183" s="27">
        <v>1.3333333333333333</v>
      </c>
      <c r="Q1183" t="s">
        <v>8329</v>
      </c>
      <c r="R1183" t="s">
        <v>8314</v>
      </c>
      <c r="S1183" s="15">
        <v>84128.678726851853</v>
      </c>
      <c r="T1183" s="15">
        <v>42064.339363425926</v>
      </c>
    </row>
    <row r="1184" spans="1:20" x14ac:dyDescent="0.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0">
        <v>4.2</v>
      </c>
      <c r="P1184" s="27">
        <v>10.5</v>
      </c>
      <c r="Q1184" t="s">
        <v>8329</v>
      </c>
      <c r="R1184" t="s">
        <v>8314</v>
      </c>
      <c r="S1184" s="15">
        <v>85495.391666666663</v>
      </c>
      <c r="T1184" s="15">
        <v>42747.695833333331</v>
      </c>
    </row>
    <row r="1185" spans="1:20" x14ac:dyDescent="0.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0">
        <v>4</v>
      </c>
      <c r="P1185" s="27">
        <v>33.333333333333336</v>
      </c>
      <c r="Q1185" t="s">
        <v>8329</v>
      </c>
      <c r="R1185" t="s">
        <v>8314</v>
      </c>
      <c r="S1185" s="15">
        <v>85352.33194444445</v>
      </c>
      <c r="T1185" s="15">
        <v>42676.165972222225</v>
      </c>
    </row>
    <row r="1186" spans="1:20" x14ac:dyDescent="0.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0">
        <v>104.93636363636362</v>
      </c>
      <c r="P1186" s="27">
        <v>61.562666666666665</v>
      </c>
      <c r="Q1186" t="s">
        <v>8342</v>
      </c>
      <c r="R1186" t="s">
        <v>8318</v>
      </c>
      <c r="S1186" s="15">
        <v>85545.199328703704</v>
      </c>
      <c r="T1186" s="15">
        <v>42772.599664351852</v>
      </c>
    </row>
    <row r="1187" spans="1:20" x14ac:dyDescent="0.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0">
        <v>105.44</v>
      </c>
      <c r="P1187" s="27">
        <v>118.73873873873873</v>
      </c>
      <c r="Q1187" t="s">
        <v>8342</v>
      </c>
      <c r="R1187" t="s">
        <v>8318</v>
      </c>
      <c r="S1187" s="15">
        <v>84326.333333333343</v>
      </c>
      <c r="T1187" s="15">
        <v>42163.166666666672</v>
      </c>
    </row>
    <row r="1188" spans="1:20" x14ac:dyDescent="0.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0">
        <v>106.73333333333332</v>
      </c>
      <c r="P1188" s="27">
        <v>65.081300813008127</v>
      </c>
      <c r="Q1188" t="s">
        <v>8342</v>
      </c>
      <c r="R1188" t="s">
        <v>8318</v>
      </c>
      <c r="S1188" s="15">
        <v>84313.891666666663</v>
      </c>
      <c r="T1188" s="15">
        <v>42156.945833333331</v>
      </c>
    </row>
    <row r="1189" spans="1:20" x14ac:dyDescent="0.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0">
        <v>104.12571428571428</v>
      </c>
      <c r="P1189" s="27">
        <v>130.15714285714284</v>
      </c>
      <c r="Q1189" t="s">
        <v>8342</v>
      </c>
      <c r="R1189" t="s">
        <v>8318</v>
      </c>
      <c r="S1189" s="15">
        <v>84283.5</v>
      </c>
      <c r="T1189" s="15">
        <v>42141.75</v>
      </c>
    </row>
    <row r="1190" spans="1:20" x14ac:dyDescent="0.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0">
        <v>160.54999999999998</v>
      </c>
      <c r="P1190" s="27">
        <v>37.776470588235291</v>
      </c>
      <c r="Q1190" t="s">
        <v>8342</v>
      </c>
      <c r="R1190" t="s">
        <v>8318</v>
      </c>
      <c r="S1190" s="15">
        <v>85465.401388888888</v>
      </c>
      <c r="T1190" s="15">
        <v>42732.700694444444</v>
      </c>
    </row>
    <row r="1191" spans="1:20" x14ac:dyDescent="0.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0">
        <v>107.77777777777777</v>
      </c>
      <c r="P1191" s="27">
        <v>112.79069767441861</v>
      </c>
      <c r="Q1191" t="s">
        <v>8342</v>
      </c>
      <c r="R1191" t="s">
        <v>8318</v>
      </c>
      <c r="S1191" s="15">
        <v>85101.95821759259</v>
      </c>
      <c r="T1191" s="15">
        <v>42550.979108796295</v>
      </c>
    </row>
    <row r="1192" spans="1:20" x14ac:dyDescent="0.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0">
        <v>135</v>
      </c>
      <c r="P1192" s="27">
        <v>51.92307692307692</v>
      </c>
      <c r="Q1192" t="s">
        <v>8342</v>
      </c>
      <c r="R1192" t="s">
        <v>8318</v>
      </c>
      <c r="S1192" s="15">
        <v>83765.331597222219</v>
      </c>
      <c r="T1192" s="15">
        <v>41882.665798611109</v>
      </c>
    </row>
    <row r="1193" spans="1:20" x14ac:dyDescent="0.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0">
        <v>109.07407407407408</v>
      </c>
      <c r="P1193" s="27">
        <v>89.242424242424249</v>
      </c>
      <c r="Q1193" t="s">
        <v>8342</v>
      </c>
      <c r="R1193" t="s">
        <v>8318</v>
      </c>
      <c r="S1193" s="15">
        <v>84899.124074074061</v>
      </c>
      <c r="T1193" s="15">
        <v>42449.562037037031</v>
      </c>
    </row>
    <row r="1194" spans="1:20" x14ac:dyDescent="0.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0">
        <v>290</v>
      </c>
      <c r="P1194" s="27">
        <v>19.333333333333332</v>
      </c>
      <c r="Q1194" t="s">
        <v>8342</v>
      </c>
      <c r="R1194" t="s">
        <v>8318</v>
      </c>
      <c r="S1194" s="15">
        <v>85555.013379629629</v>
      </c>
      <c r="T1194" s="15">
        <v>42777.506689814814</v>
      </c>
    </row>
    <row r="1195" spans="1:20" x14ac:dyDescent="0.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0">
        <v>103.95714285714286</v>
      </c>
      <c r="P1195" s="27">
        <v>79.967032967032964</v>
      </c>
      <c r="Q1195" t="s">
        <v>8342</v>
      </c>
      <c r="R1195" t="s">
        <v>8318</v>
      </c>
      <c r="S1195" s="15">
        <v>84939.468819444446</v>
      </c>
      <c r="T1195" s="15">
        <v>42469.734409722223</v>
      </c>
    </row>
    <row r="1196" spans="1:20" x14ac:dyDescent="0.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0">
        <v>322.24</v>
      </c>
      <c r="P1196" s="27">
        <v>56.414565826330531</v>
      </c>
      <c r="Q1196" t="s">
        <v>8342</v>
      </c>
      <c r="R1196" t="s">
        <v>8318</v>
      </c>
      <c r="S1196" s="15">
        <v>84204.976365740731</v>
      </c>
      <c r="T1196" s="15">
        <v>42102.488182870366</v>
      </c>
    </row>
    <row r="1197" spans="1:20" x14ac:dyDescent="0.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0">
        <v>135</v>
      </c>
      <c r="P1197" s="27">
        <v>79.411764705882348</v>
      </c>
      <c r="Q1197" t="s">
        <v>8342</v>
      </c>
      <c r="R1197" t="s">
        <v>8318</v>
      </c>
      <c r="S1197" s="15">
        <v>84716.75</v>
      </c>
      <c r="T1197" s="15">
        <v>42358.375</v>
      </c>
    </row>
    <row r="1198" spans="1:20" x14ac:dyDescent="0.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0">
        <v>269.91034482758624</v>
      </c>
      <c r="P1198" s="27">
        <v>76.439453125</v>
      </c>
      <c r="Q1198" t="s">
        <v>8342</v>
      </c>
      <c r="R1198" t="s">
        <v>8318</v>
      </c>
      <c r="S1198" s="15">
        <v>84713.637476851844</v>
      </c>
      <c r="T1198" s="15">
        <v>42356.818738425922</v>
      </c>
    </row>
    <row r="1199" spans="1:20" x14ac:dyDescent="0.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0">
        <v>253.29333333333332</v>
      </c>
      <c r="P1199" s="27">
        <v>121</v>
      </c>
      <c r="Q1199" t="s">
        <v>8342</v>
      </c>
      <c r="R1199" t="s">
        <v>8318</v>
      </c>
      <c r="S1199" s="15">
        <v>85068.498611111107</v>
      </c>
      <c r="T1199" s="15">
        <v>42534.249305555553</v>
      </c>
    </row>
    <row r="1200" spans="1:20" x14ac:dyDescent="0.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0">
        <v>260.59999999999997</v>
      </c>
      <c r="P1200" s="27">
        <v>54.616766467065865</v>
      </c>
      <c r="Q1200" t="s">
        <v>8342</v>
      </c>
      <c r="R1200" t="s">
        <v>8318</v>
      </c>
      <c r="S1200" s="15">
        <v>84738.25</v>
      </c>
      <c r="T1200" s="15">
        <v>42369.125</v>
      </c>
    </row>
    <row r="1201" spans="1:20" x14ac:dyDescent="0.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0">
        <v>101.31677953348381</v>
      </c>
      <c r="P1201" s="27">
        <v>299.22222222222223</v>
      </c>
      <c r="Q1201" t="s">
        <v>8342</v>
      </c>
      <c r="R1201" t="s">
        <v>8318</v>
      </c>
      <c r="S1201" s="15">
        <v>84387.541666666657</v>
      </c>
      <c r="T1201" s="15">
        <v>42193.770833333328</v>
      </c>
    </row>
    <row r="1202" spans="1:20" x14ac:dyDescent="0.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0">
        <v>125.60416666666667</v>
      </c>
      <c r="P1202" s="27">
        <v>58.533980582524272</v>
      </c>
      <c r="Q1202" t="s">
        <v>8342</v>
      </c>
      <c r="R1202" t="s">
        <v>8318</v>
      </c>
      <c r="S1202" s="15">
        <v>84220.955000000002</v>
      </c>
      <c r="T1202" s="15">
        <v>42110.477500000001</v>
      </c>
    </row>
    <row r="1203" spans="1:20" x14ac:dyDescent="0.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0">
        <v>102.43783333333334</v>
      </c>
      <c r="P1203" s="27">
        <v>55.371801801801809</v>
      </c>
      <c r="Q1203" t="s">
        <v>8342</v>
      </c>
      <c r="R1203" t="s">
        <v>8318</v>
      </c>
      <c r="S1203" s="15">
        <v>85133.21402777778</v>
      </c>
      <c r="T1203" s="15">
        <v>42566.60701388889</v>
      </c>
    </row>
    <row r="1204" spans="1:20" x14ac:dyDescent="0.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0">
        <v>199.244</v>
      </c>
      <c r="P1204" s="27">
        <v>183.80442804428046</v>
      </c>
      <c r="Q1204" t="s">
        <v>8342</v>
      </c>
      <c r="R1204" t="s">
        <v>8318</v>
      </c>
      <c r="S1204" s="15">
        <v>84364.577638888877</v>
      </c>
      <c r="T1204" s="15">
        <v>42182.288819444439</v>
      </c>
    </row>
    <row r="1205" spans="1:20" x14ac:dyDescent="0.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0">
        <v>102.45398773006136</v>
      </c>
      <c r="P1205" s="27">
        <v>165.34653465346534</v>
      </c>
      <c r="Q1205" t="s">
        <v>8342</v>
      </c>
      <c r="R1205" t="s">
        <v>8318</v>
      </c>
      <c r="S1205" s="15">
        <v>84311.229791666672</v>
      </c>
      <c r="T1205" s="15">
        <v>42155.614895833336</v>
      </c>
    </row>
    <row r="1206" spans="1:20" x14ac:dyDescent="0.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0">
        <v>102.94615384615385</v>
      </c>
      <c r="P1206" s="27">
        <v>234.78947368421052</v>
      </c>
      <c r="Q1206" t="s">
        <v>8342</v>
      </c>
      <c r="R1206" t="s">
        <v>8318</v>
      </c>
      <c r="S1206" s="15">
        <v>84684.416666666657</v>
      </c>
      <c r="T1206" s="15">
        <v>42342.208333333328</v>
      </c>
    </row>
    <row r="1207" spans="1:20" x14ac:dyDescent="0.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0">
        <v>100.86153846153847</v>
      </c>
      <c r="P1207" s="27">
        <v>211.48387096774192</v>
      </c>
      <c r="Q1207" t="s">
        <v>8342</v>
      </c>
      <c r="R1207" t="s">
        <v>8318</v>
      </c>
      <c r="S1207" s="15">
        <v>84337.012754629628</v>
      </c>
      <c r="T1207" s="15">
        <v>42168.506377314814</v>
      </c>
    </row>
    <row r="1208" spans="1:20" x14ac:dyDescent="0.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0">
        <v>114.99999999999999</v>
      </c>
      <c r="P1208" s="27">
        <v>32.34375</v>
      </c>
      <c r="Q1208" t="s">
        <v>8342</v>
      </c>
      <c r="R1208" t="s">
        <v>8318</v>
      </c>
      <c r="S1208" s="15">
        <v>85611.123611111107</v>
      </c>
      <c r="T1208" s="15">
        <v>42805.561805555553</v>
      </c>
    </row>
    <row r="1209" spans="1:20" x14ac:dyDescent="0.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0">
        <v>104.16766467065868</v>
      </c>
      <c r="P1209" s="27">
        <v>123.37588652482269</v>
      </c>
      <c r="Q1209" t="s">
        <v>8342</v>
      </c>
      <c r="R1209" t="s">
        <v>8318</v>
      </c>
      <c r="S1209" s="15">
        <v>84920.833333333343</v>
      </c>
      <c r="T1209" s="15">
        <v>42460.416666666672</v>
      </c>
    </row>
    <row r="1210" spans="1:20" x14ac:dyDescent="0.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0">
        <v>155.29999999999998</v>
      </c>
      <c r="P1210" s="27">
        <v>207.06666666666666</v>
      </c>
      <c r="Q1210" t="s">
        <v>8342</v>
      </c>
      <c r="R1210" t="s">
        <v>8318</v>
      </c>
      <c r="S1210" s="15">
        <v>84907.334814814822</v>
      </c>
      <c r="T1210" s="15">
        <v>42453.667407407411</v>
      </c>
    </row>
    <row r="1211" spans="1:20" x14ac:dyDescent="0.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0">
        <v>106</v>
      </c>
      <c r="P1211" s="27">
        <v>138.2608695652174</v>
      </c>
      <c r="Q1211" t="s">
        <v>8342</v>
      </c>
      <c r="R1211" t="s">
        <v>8318</v>
      </c>
      <c r="S1211" s="15">
        <v>85583.692245370374</v>
      </c>
      <c r="T1211" s="15">
        <v>42791.846122685187</v>
      </c>
    </row>
    <row r="1212" spans="1:20" x14ac:dyDescent="0.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0">
        <v>254.31499999999997</v>
      </c>
      <c r="P1212" s="27">
        <v>493.81553398058253</v>
      </c>
      <c r="Q1212" t="s">
        <v>8342</v>
      </c>
      <c r="R1212" t="s">
        <v>8318</v>
      </c>
      <c r="S1212" s="15">
        <v>84311.75</v>
      </c>
      <c r="T1212" s="15">
        <v>42155.875</v>
      </c>
    </row>
    <row r="1213" spans="1:20" x14ac:dyDescent="0.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0">
        <v>101.1</v>
      </c>
      <c r="P1213" s="27">
        <v>168.5</v>
      </c>
      <c r="Q1213" t="s">
        <v>8342</v>
      </c>
      <c r="R1213" t="s">
        <v>8318</v>
      </c>
      <c r="S1213" s="15">
        <v>85061.732893518521</v>
      </c>
      <c r="T1213" s="15">
        <v>42530.866446759261</v>
      </c>
    </row>
    <row r="1214" spans="1:20" x14ac:dyDescent="0.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0">
        <v>129.04</v>
      </c>
      <c r="P1214" s="27">
        <v>38.867469879518069</v>
      </c>
      <c r="Q1214" t="s">
        <v>8342</v>
      </c>
      <c r="R1214" t="s">
        <v>8318</v>
      </c>
      <c r="S1214" s="15">
        <v>84670.083333333343</v>
      </c>
      <c r="T1214" s="15">
        <v>42335.041666666672</v>
      </c>
    </row>
    <row r="1215" spans="1:20" x14ac:dyDescent="0.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0">
        <v>102.23076923076924</v>
      </c>
      <c r="P1215" s="27">
        <v>61.527777777777779</v>
      </c>
      <c r="Q1215" t="s">
        <v>8342</v>
      </c>
      <c r="R1215" t="s">
        <v>8318</v>
      </c>
      <c r="S1215" s="15">
        <v>85533.511574074073</v>
      </c>
      <c r="T1215" s="15">
        <v>42766.755787037036</v>
      </c>
    </row>
    <row r="1216" spans="1:20" x14ac:dyDescent="0.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0">
        <v>131.80000000000001</v>
      </c>
      <c r="P1216" s="27">
        <v>105.44</v>
      </c>
      <c r="Q1216" t="s">
        <v>8342</v>
      </c>
      <c r="R1216" t="s">
        <v>8318</v>
      </c>
      <c r="S1216" s="15">
        <v>84329.680671296286</v>
      </c>
      <c r="T1216" s="15">
        <v>42164.840335648143</v>
      </c>
    </row>
    <row r="1217" spans="1:20" x14ac:dyDescent="0.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0">
        <v>786.0802000000001</v>
      </c>
      <c r="P1217" s="27">
        <v>71.592003642987251</v>
      </c>
      <c r="Q1217" t="s">
        <v>8342</v>
      </c>
      <c r="R1217" t="s">
        <v>8318</v>
      </c>
      <c r="S1217" s="15">
        <v>83579.846203703695</v>
      </c>
      <c r="T1217" s="15">
        <v>41789.923101851848</v>
      </c>
    </row>
    <row r="1218" spans="1:20" x14ac:dyDescent="0.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0">
        <v>145.70000000000002</v>
      </c>
      <c r="P1218" s="27">
        <v>91.882882882882882</v>
      </c>
      <c r="Q1218" t="s">
        <v>8342</v>
      </c>
      <c r="R1218" t="s">
        <v>8318</v>
      </c>
      <c r="S1218" s="15">
        <v>84559.920833333337</v>
      </c>
      <c r="T1218" s="15">
        <v>42279.960416666669</v>
      </c>
    </row>
    <row r="1219" spans="1:20" x14ac:dyDescent="0.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0">
        <v>102.60000000000001</v>
      </c>
      <c r="P1219" s="27">
        <v>148.57377049180329</v>
      </c>
      <c r="Q1219" t="s">
        <v>8342</v>
      </c>
      <c r="R1219" t="s">
        <v>8318</v>
      </c>
      <c r="S1219" s="15">
        <v>85131.618981481472</v>
      </c>
      <c r="T1219" s="15">
        <v>42565.809490740736</v>
      </c>
    </row>
    <row r="1220" spans="1:20" x14ac:dyDescent="0.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0">
        <v>172.27777777777777</v>
      </c>
      <c r="P1220" s="27">
        <v>174.2134831460674</v>
      </c>
      <c r="Q1220" t="s">
        <v>8342</v>
      </c>
      <c r="R1220" t="s">
        <v>8318</v>
      </c>
      <c r="S1220" s="15">
        <v>84618.25</v>
      </c>
      <c r="T1220" s="15">
        <v>42309.125</v>
      </c>
    </row>
    <row r="1221" spans="1:20" x14ac:dyDescent="0.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0">
        <v>159.16819571865443</v>
      </c>
      <c r="P1221" s="27">
        <v>102.86166007905139</v>
      </c>
      <c r="Q1221" t="s">
        <v>8342</v>
      </c>
      <c r="R1221" t="s">
        <v>8318</v>
      </c>
      <c r="S1221" s="15">
        <v>85326.923912037033</v>
      </c>
      <c r="T1221" s="15">
        <v>42663.461956018517</v>
      </c>
    </row>
    <row r="1222" spans="1:20" x14ac:dyDescent="0.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0">
        <v>103.76666666666668</v>
      </c>
      <c r="P1222" s="27">
        <v>111.17857142857143</v>
      </c>
      <c r="Q1222" t="s">
        <v>8342</v>
      </c>
      <c r="R1222" t="s">
        <v>8318</v>
      </c>
      <c r="S1222" s="15">
        <v>84483.257222222222</v>
      </c>
      <c r="T1222" s="15">
        <v>42241.628611111111</v>
      </c>
    </row>
    <row r="1223" spans="1:20" x14ac:dyDescent="0.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0">
        <v>111.40954545454547</v>
      </c>
      <c r="P1223" s="27">
        <v>23.796213592233013</v>
      </c>
      <c r="Q1223" t="s">
        <v>8342</v>
      </c>
      <c r="R1223" t="s">
        <v>8318</v>
      </c>
      <c r="S1223" s="15">
        <v>85416</v>
      </c>
      <c r="T1223" s="15">
        <v>42708</v>
      </c>
    </row>
    <row r="1224" spans="1:20" x14ac:dyDescent="0.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0">
        <v>280.375</v>
      </c>
      <c r="P1224" s="27">
        <v>81.268115942028984</v>
      </c>
      <c r="Q1224" t="s">
        <v>8342</v>
      </c>
      <c r="R1224" t="s">
        <v>8318</v>
      </c>
      <c r="S1224" s="15">
        <v>84922.333333333343</v>
      </c>
      <c r="T1224" s="15">
        <v>42461.166666666672</v>
      </c>
    </row>
    <row r="1225" spans="1:20" x14ac:dyDescent="0.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0">
        <v>112.10606060606061</v>
      </c>
      <c r="P1225" s="27">
        <v>116.21465968586388</v>
      </c>
      <c r="Q1225" t="s">
        <v>8342</v>
      </c>
      <c r="R1225" t="s">
        <v>8318</v>
      </c>
      <c r="S1225" s="15">
        <v>85368.437708333338</v>
      </c>
      <c r="T1225" s="15">
        <v>42684.218854166669</v>
      </c>
    </row>
    <row r="1226" spans="1:20" x14ac:dyDescent="0.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0">
        <v>7.0666666666666673</v>
      </c>
      <c r="P1226" s="27">
        <v>58.888888888888886</v>
      </c>
      <c r="Q1226" t="s">
        <v>8361</v>
      </c>
      <c r="R1226" t="s">
        <v>8317</v>
      </c>
      <c r="S1226" s="15">
        <v>83593.099583333329</v>
      </c>
      <c r="T1226" s="15">
        <v>41796.549791666665</v>
      </c>
    </row>
    <row r="1227" spans="1:20" x14ac:dyDescent="0.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0">
        <v>4.3999999999999995</v>
      </c>
      <c r="P1227" s="27">
        <v>44</v>
      </c>
      <c r="Q1227" t="s">
        <v>8361</v>
      </c>
      <c r="R1227" t="s">
        <v>8317</v>
      </c>
      <c r="S1227" s="15">
        <v>83139.811990740738</v>
      </c>
      <c r="T1227" s="15">
        <v>41569.905995370369</v>
      </c>
    </row>
    <row r="1228" spans="1:20" x14ac:dyDescent="0.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0">
        <v>3.8739999999999997</v>
      </c>
      <c r="P1228" s="27">
        <v>48.424999999999997</v>
      </c>
      <c r="Q1228" t="s">
        <v>8361</v>
      </c>
      <c r="R1228" t="s">
        <v>8317</v>
      </c>
      <c r="S1228" s="15">
        <v>83500.083333333328</v>
      </c>
      <c r="T1228" s="15">
        <v>41750.041666666664</v>
      </c>
    </row>
    <row r="1229" spans="1:20" x14ac:dyDescent="0.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0">
        <v>0</v>
      </c>
      <c r="P1229" s="27" t="e">
        <v>#DIV/0!</v>
      </c>
      <c r="Q1229" t="s">
        <v>8361</v>
      </c>
      <c r="R1229" t="s">
        <v>8317</v>
      </c>
      <c r="S1229" s="15">
        <v>83716.583333333328</v>
      </c>
      <c r="T1229" s="15">
        <v>41858.291666666664</v>
      </c>
    </row>
    <row r="1230" spans="1:20" x14ac:dyDescent="0.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0">
        <v>29.299999999999997</v>
      </c>
      <c r="P1230" s="27">
        <v>61.041666666666664</v>
      </c>
      <c r="Q1230" t="s">
        <v>8361</v>
      </c>
      <c r="R1230" t="s">
        <v>8317</v>
      </c>
      <c r="S1230" s="15">
        <v>81629.458518518513</v>
      </c>
      <c r="T1230" s="15">
        <v>40814.729259259257</v>
      </c>
    </row>
    <row r="1231" spans="1:20" x14ac:dyDescent="0.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0">
        <v>0.90909090909090906</v>
      </c>
      <c r="P1231" s="27">
        <v>25</v>
      </c>
      <c r="Q1231" t="s">
        <v>8361</v>
      </c>
      <c r="R1231" t="s">
        <v>8317</v>
      </c>
      <c r="S1231" s="15">
        <v>82031.333333333328</v>
      </c>
      <c r="T1231" s="15">
        <v>41015.666666666664</v>
      </c>
    </row>
    <row r="1232" spans="1:20" x14ac:dyDescent="0.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0">
        <v>0</v>
      </c>
      <c r="P1232" s="27" t="e">
        <v>#DIV/0!</v>
      </c>
      <c r="Q1232" t="s">
        <v>8361</v>
      </c>
      <c r="R1232" t="s">
        <v>8317</v>
      </c>
      <c r="S1232" s="15">
        <v>81197.945138888885</v>
      </c>
      <c r="T1232" s="15">
        <v>40598.972569444442</v>
      </c>
    </row>
    <row r="1233" spans="1:20" x14ac:dyDescent="0.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0">
        <v>0</v>
      </c>
      <c r="P1233" s="27" t="e">
        <v>#DIV/0!</v>
      </c>
      <c r="Q1233" t="s">
        <v>8361</v>
      </c>
      <c r="R1233" t="s">
        <v>8317</v>
      </c>
      <c r="S1233" s="15">
        <v>84488.083333333343</v>
      </c>
      <c r="T1233" s="15">
        <v>42244.041666666672</v>
      </c>
    </row>
    <row r="1234" spans="1:20" x14ac:dyDescent="0.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0">
        <v>0.8</v>
      </c>
      <c r="P1234" s="27">
        <v>40</v>
      </c>
      <c r="Q1234" t="s">
        <v>8361</v>
      </c>
      <c r="R1234" t="s">
        <v>8317</v>
      </c>
      <c r="S1234" s="15">
        <v>83107.696064814823</v>
      </c>
      <c r="T1234" s="15">
        <v>41553.848032407412</v>
      </c>
    </row>
    <row r="1235" spans="1:20" x14ac:dyDescent="0.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0">
        <v>11.600000000000001</v>
      </c>
      <c r="P1235" s="27">
        <v>19.333333333333332</v>
      </c>
      <c r="Q1235" t="s">
        <v>8361</v>
      </c>
      <c r="R1235" t="s">
        <v>8317</v>
      </c>
      <c r="S1235" s="15">
        <v>81921.897546296299</v>
      </c>
      <c r="T1235" s="15">
        <v>40960.948773148149</v>
      </c>
    </row>
    <row r="1236" spans="1:20" x14ac:dyDescent="0.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0">
        <v>0</v>
      </c>
      <c r="P1236" s="27" t="e">
        <v>#DIV/0!</v>
      </c>
      <c r="Q1236" t="s">
        <v>8361</v>
      </c>
      <c r="R1236" t="s">
        <v>8317</v>
      </c>
      <c r="S1236" s="15">
        <v>84075.577361111122</v>
      </c>
      <c r="T1236" s="15">
        <v>42037.788680555561</v>
      </c>
    </row>
    <row r="1237" spans="1:20" x14ac:dyDescent="0.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0">
        <v>2.7873639500929119</v>
      </c>
      <c r="P1237" s="27">
        <v>35</v>
      </c>
      <c r="Q1237" t="s">
        <v>8361</v>
      </c>
      <c r="R1237" t="s">
        <v>8317</v>
      </c>
      <c r="S1237" s="15">
        <v>83246.270810185189</v>
      </c>
      <c r="T1237" s="15">
        <v>41623.135405092595</v>
      </c>
    </row>
    <row r="1238" spans="1:20" x14ac:dyDescent="0.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0">
        <v>0</v>
      </c>
      <c r="P1238" s="27" t="e">
        <v>#DIV/0!</v>
      </c>
      <c r="Q1238" t="s">
        <v>8361</v>
      </c>
      <c r="R1238" t="s">
        <v>8317</v>
      </c>
      <c r="S1238" s="15">
        <v>82237.333333333328</v>
      </c>
      <c r="T1238" s="15">
        <v>41118.666666666664</v>
      </c>
    </row>
    <row r="1239" spans="1:20" x14ac:dyDescent="0.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0">
        <v>0</v>
      </c>
      <c r="P1239" s="27" t="e">
        <v>#DIV/0!</v>
      </c>
      <c r="Q1239" t="s">
        <v>8361</v>
      </c>
      <c r="R1239" t="s">
        <v>8317</v>
      </c>
      <c r="S1239" s="15">
        <v>82290.56631944445</v>
      </c>
      <c r="T1239" s="15">
        <v>41145.283159722225</v>
      </c>
    </row>
    <row r="1240" spans="1:20" x14ac:dyDescent="0.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0">
        <v>17.8</v>
      </c>
      <c r="P1240" s="27">
        <v>59.333333333333336</v>
      </c>
      <c r="Q1240" t="s">
        <v>8361</v>
      </c>
      <c r="R1240" t="s">
        <v>8317</v>
      </c>
      <c r="S1240" s="15">
        <v>81523.22074074074</v>
      </c>
      <c r="T1240" s="15">
        <v>40761.61037037037</v>
      </c>
    </row>
    <row r="1241" spans="1:20" x14ac:dyDescent="0.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0">
        <v>0</v>
      </c>
      <c r="P1241" s="27" t="e">
        <v>#DIV/0!</v>
      </c>
      <c r="Q1241" t="s">
        <v>8361</v>
      </c>
      <c r="R1241" t="s">
        <v>8317</v>
      </c>
      <c r="S1241" s="15">
        <v>81827.925162037034</v>
      </c>
      <c r="T1241" s="15">
        <v>40913.962581018517</v>
      </c>
    </row>
    <row r="1242" spans="1:20" x14ac:dyDescent="0.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0">
        <v>3.0124999999999997</v>
      </c>
      <c r="P1242" s="27">
        <v>30.125</v>
      </c>
      <c r="Q1242" t="s">
        <v>8361</v>
      </c>
      <c r="R1242" t="s">
        <v>8317</v>
      </c>
      <c r="S1242" s="15">
        <v>82935.820833333331</v>
      </c>
      <c r="T1242" s="15">
        <v>41467.910416666666</v>
      </c>
    </row>
    <row r="1243" spans="1:20" x14ac:dyDescent="0.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0">
        <v>50.739999999999995</v>
      </c>
      <c r="P1243" s="27">
        <v>74.617647058823536</v>
      </c>
      <c r="Q1243" t="s">
        <v>8361</v>
      </c>
      <c r="R1243" t="s">
        <v>8317</v>
      </c>
      <c r="S1243" s="15">
        <v>83892.498611111107</v>
      </c>
      <c r="T1243" s="15">
        <v>41946.249305555553</v>
      </c>
    </row>
    <row r="1244" spans="1:20" x14ac:dyDescent="0.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0">
        <v>0.54884742041712409</v>
      </c>
      <c r="P1244" s="27">
        <v>5</v>
      </c>
      <c r="Q1244" t="s">
        <v>8361</v>
      </c>
      <c r="R1244" t="s">
        <v>8317</v>
      </c>
      <c r="S1244" s="15">
        <v>81595.108333333337</v>
      </c>
      <c r="T1244" s="15">
        <v>40797.554166666669</v>
      </c>
    </row>
    <row r="1245" spans="1:20" x14ac:dyDescent="0.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0">
        <v>14.091666666666667</v>
      </c>
      <c r="P1245" s="27">
        <v>44.5</v>
      </c>
      <c r="Q1245" t="s">
        <v>8361</v>
      </c>
      <c r="R1245" t="s">
        <v>8317</v>
      </c>
      <c r="S1245" s="15">
        <v>81465.75</v>
      </c>
      <c r="T1245" s="15">
        <v>40732.875</v>
      </c>
    </row>
    <row r="1246" spans="1:20" x14ac:dyDescent="0.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0">
        <v>103.8</v>
      </c>
      <c r="P1246" s="27">
        <v>46.133333333333333</v>
      </c>
      <c r="Q1246" t="s">
        <v>8339</v>
      </c>
      <c r="R1246" t="s">
        <v>8317</v>
      </c>
      <c r="S1246" s="15">
        <v>82773.75</v>
      </c>
      <c r="T1246" s="15">
        <v>41386.875</v>
      </c>
    </row>
    <row r="1247" spans="1:20" x14ac:dyDescent="0.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0">
        <v>120.24999999999999</v>
      </c>
      <c r="P1247" s="27">
        <v>141.47058823529412</v>
      </c>
      <c r="Q1247" t="s">
        <v>8339</v>
      </c>
      <c r="R1247" t="s">
        <v>8317</v>
      </c>
      <c r="S1247" s="15">
        <v>83609.199861111105</v>
      </c>
      <c r="T1247" s="15">
        <v>41804.599930555552</v>
      </c>
    </row>
    <row r="1248" spans="1:20" x14ac:dyDescent="0.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0">
        <v>117</v>
      </c>
      <c r="P1248" s="27">
        <v>75.483870967741936</v>
      </c>
      <c r="Q1248" t="s">
        <v>8339</v>
      </c>
      <c r="R1248" t="s">
        <v>8317</v>
      </c>
      <c r="S1248" s="15">
        <v>81766.170115740737</v>
      </c>
      <c r="T1248" s="15">
        <v>40883.085057870368</v>
      </c>
    </row>
    <row r="1249" spans="1:20" x14ac:dyDescent="0.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0">
        <v>122.14285714285715</v>
      </c>
      <c r="P1249" s="27">
        <v>85.5</v>
      </c>
      <c r="Q1249" t="s">
        <v>8339</v>
      </c>
      <c r="R1249" t="s">
        <v>8317</v>
      </c>
      <c r="S1249" s="15">
        <v>82800.584606481483</v>
      </c>
      <c r="T1249" s="15">
        <v>41400.292303240742</v>
      </c>
    </row>
    <row r="1250" spans="1:20" x14ac:dyDescent="0.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0">
        <v>151.63999999999999</v>
      </c>
      <c r="P1250" s="27">
        <v>64.254237288135599</v>
      </c>
      <c r="Q1250" t="s">
        <v>8339</v>
      </c>
      <c r="R1250" t="s">
        <v>8317</v>
      </c>
      <c r="S1250" s="15">
        <v>83606.58194444445</v>
      </c>
      <c r="T1250" s="15">
        <v>41803.290972222225</v>
      </c>
    </row>
    <row r="1251" spans="1:20" x14ac:dyDescent="0.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0">
        <v>104.44</v>
      </c>
      <c r="P1251" s="27">
        <v>64.46913580246914</v>
      </c>
      <c r="Q1251" t="s">
        <v>8339</v>
      </c>
      <c r="R1251" t="s">
        <v>8317</v>
      </c>
      <c r="S1251" s="15">
        <v>82195.48173611112</v>
      </c>
      <c r="T1251" s="15">
        <v>41097.74086805556</v>
      </c>
    </row>
    <row r="1252" spans="1:20" x14ac:dyDescent="0.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0">
        <v>200.15333333333331</v>
      </c>
      <c r="P1252" s="27">
        <v>118.2007874015748</v>
      </c>
      <c r="Q1252" t="s">
        <v>8339</v>
      </c>
      <c r="R1252" t="s">
        <v>8317</v>
      </c>
      <c r="S1252" s="15">
        <v>83777.285439814819</v>
      </c>
      <c r="T1252" s="15">
        <v>41888.64271990741</v>
      </c>
    </row>
    <row r="1253" spans="1:20" x14ac:dyDescent="0.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0">
        <v>101.8</v>
      </c>
      <c r="P1253" s="27">
        <v>82.540540540540547</v>
      </c>
      <c r="Q1253" t="s">
        <v>8339</v>
      </c>
      <c r="R1253" t="s">
        <v>8317</v>
      </c>
      <c r="S1253" s="15">
        <v>81623.628865740742</v>
      </c>
      <c r="T1253" s="15">
        <v>40811.814432870371</v>
      </c>
    </row>
    <row r="1254" spans="1:20" x14ac:dyDescent="0.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0">
        <v>137.65714285714284</v>
      </c>
      <c r="P1254" s="27">
        <v>34.170212765957444</v>
      </c>
      <c r="Q1254" t="s">
        <v>8339</v>
      </c>
      <c r="R1254" t="s">
        <v>8317</v>
      </c>
      <c r="S1254" s="15">
        <v>83143.976134259254</v>
      </c>
      <c r="T1254" s="15">
        <v>41571.988067129627</v>
      </c>
    </row>
    <row r="1255" spans="1:20" x14ac:dyDescent="0.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0">
        <v>303833.2</v>
      </c>
      <c r="P1255" s="27">
        <v>42.73322081575246</v>
      </c>
      <c r="Q1255" t="s">
        <v>8339</v>
      </c>
      <c r="R1255" t="s">
        <v>8317</v>
      </c>
      <c r="S1255" s="15">
        <v>83771.567291666666</v>
      </c>
      <c r="T1255" s="15">
        <v>41885.783645833333</v>
      </c>
    </row>
    <row r="1256" spans="1:20" x14ac:dyDescent="0.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0">
        <v>198.85074626865671</v>
      </c>
      <c r="P1256" s="27">
        <v>94.489361702127653</v>
      </c>
      <c r="Q1256" t="s">
        <v>8339</v>
      </c>
      <c r="R1256" t="s">
        <v>8317</v>
      </c>
      <c r="S1256" s="15">
        <v>81088.415277777778</v>
      </c>
      <c r="T1256" s="15">
        <v>40544.207638888889</v>
      </c>
    </row>
    <row r="1257" spans="1:20" x14ac:dyDescent="0.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0">
        <v>202.36666666666667</v>
      </c>
      <c r="P1257" s="27">
        <v>55.697247706422019</v>
      </c>
      <c r="Q1257" t="s">
        <v>8339</v>
      </c>
      <c r="R1257" t="s">
        <v>8317</v>
      </c>
      <c r="S1257" s="15">
        <v>83219.774351851855</v>
      </c>
      <c r="T1257" s="15">
        <v>41609.887175925927</v>
      </c>
    </row>
    <row r="1258" spans="1:20" x14ac:dyDescent="0.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0">
        <v>117.96376666666666</v>
      </c>
      <c r="P1258" s="27">
        <v>98.030831024930734</v>
      </c>
      <c r="Q1258" t="s">
        <v>8339</v>
      </c>
      <c r="R1258" t="s">
        <v>8317</v>
      </c>
      <c r="S1258" s="15">
        <v>81903.838680555564</v>
      </c>
      <c r="T1258" s="15">
        <v>40951.919340277782</v>
      </c>
    </row>
    <row r="1259" spans="1:20" x14ac:dyDescent="0.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0">
        <v>294.72727272727275</v>
      </c>
      <c r="P1259" s="27">
        <v>92.102272727272734</v>
      </c>
      <c r="Q1259" t="s">
        <v>8339</v>
      </c>
      <c r="R1259" t="s">
        <v>8317</v>
      </c>
      <c r="S1259" s="15">
        <v>81272.087731481486</v>
      </c>
      <c r="T1259" s="15">
        <v>40636.043865740743</v>
      </c>
    </row>
    <row r="1260" spans="1:20" x14ac:dyDescent="0.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0">
        <v>213.14633333333336</v>
      </c>
      <c r="P1260" s="27">
        <v>38.175462686567165</v>
      </c>
      <c r="Q1260" t="s">
        <v>8339</v>
      </c>
      <c r="R1260" t="s">
        <v>8317</v>
      </c>
      <c r="S1260" s="15">
        <v>83035.222500000003</v>
      </c>
      <c r="T1260" s="15">
        <v>41517.611250000002</v>
      </c>
    </row>
    <row r="1261" spans="1:20" x14ac:dyDescent="0.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0">
        <v>104.24</v>
      </c>
      <c r="P1261" s="27">
        <v>27.145833333333332</v>
      </c>
      <c r="Q1261" t="s">
        <v>8339</v>
      </c>
      <c r="R1261" t="s">
        <v>8317</v>
      </c>
      <c r="S1261" s="15">
        <v>83598.33194444445</v>
      </c>
      <c r="T1261" s="15">
        <v>41799.165972222225</v>
      </c>
    </row>
    <row r="1262" spans="1:20" x14ac:dyDescent="0.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0">
        <v>113.66666666666667</v>
      </c>
      <c r="P1262" s="27">
        <v>50.689189189189186</v>
      </c>
      <c r="Q1262" t="s">
        <v>8339</v>
      </c>
      <c r="R1262" t="s">
        <v>8317</v>
      </c>
      <c r="S1262" s="15">
        <v>83393.685648148152</v>
      </c>
      <c r="T1262" s="15">
        <v>41696.842824074076</v>
      </c>
    </row>
    <row r="1263" spans="1:20" x14ac:dyDescent="0.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0">
        <v>101.25</v>
      </c>
      <c r="P1263" s="27">
        <v>38.942307692307693</v>
      </c>
      <c r="Q1263" t="s">
        <v>8339</v>
      </c>
      <c r="R1263" t="s">
        <v>8317</v>
      </c>
      <c r="S1263" s="15">
        <v>83336.685810185183</v>
      </c>
      <c r="T1263" s="15">
        <v>41668.342905092592</v>
      </c>
    </row>
    <row r="1264" spans="1:20" x14ac:dyDescent="0.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0">
        <v>125.41538461538462</v>
      </c>
      <c r="P1264" s="27">
        <v>77.638095238095232</v>
      </c>
      <c r="Q1264" t="s">
        <v>8339</v>
      </c>
      <c r="R1264" t="s">
        <v>8317</v>
      </c>
      <c r="S1264" s="15">
        <v>83373.525277777779</v>
      </c>
      <c r="T1264" s="15">
        <v>41686.762638888889</v>
      </c>
    </row>
    <row r="1265" spans="1:20" x14ac:dyDescent="0.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0">
        <v>119</v>
      </c>
      <c r="P1265" s="27">
        <v>43.536585365853661</v>
      </c>
      <c r="Q1265" t="s">
        <v>8339</v>
      </c>
      <c r="R1265" t="s">
        <v>8317</v>
      </c>
      <c r="S1265" s="15">
        <v>83454.083333333328</v>
      </c>
      <c r="T1265" s="15">
        <v>41727.041666666664</v>
      </c>
    </row>
    <row r="1266" spans="1:20" x14ac:dyDescent="0.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0">
        <v>166.46153846153845</v>
      </c>
      <c r="P1266" s="27">
        <v>31.823529411764707</v>
      </c>
      <c r="Q1266" t="s">
        <v>8339</v>
      </c>
      <c r="R1266" t="s">
        <v>8317</v>
      </c>
      <c r="S1266" s="15">
        <v>83153.325995370367</v>
      </c>
      <c r="T1266" s="15">
        <v>41576.662997685184</v>
      </c>
    </row>
    <row r="1267" spans="1:20" x14ac:dyDescent="0.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0">
        <v>119.14771428571429</v>
      </c>
      <c r="P1267" s="27">
        <v>63.184393939393942</v>
      </c>
      <c r="Q1267" t="s">
        <v>8339</v>
      </c>
      <c r="R1267" t="s">
        <v>8317</v>
      </c>
      <c r="S1267" s="15">
        <v>81025.310532407399</v>
      </c>
      <c r="T1267" s="15">
        <v>40512.655266203699</v>
      </c>
    </row>
    <row r="1268" spans="1:20" x14ac:dyDescent="0.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0">
        <v>100.47368421052632</v>
      </c>
      <c r="P1268" s="27">
        <v>190.9</v>
      </c>
      <c r="Q1268" t="s">
        <v>8339</v>
      </c>
      <c r="R1268" t="s">
        <v>8317</v>
      </c>
      <c r="S1268" s="15">
        <v>83301.75335648148</v>
      </c>
      <c r="T1268" s="15">
        <v>41650.87667824074</v>
      </c>
    </row>
    <row r="1269" spans="1:20" x14ac:dyDescent="0.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0">
        <v>101.8</v>
      </c>
      <c r="P1269" s="27">
        <v>140.85534591194968</v>
      </c>
      <c r="Q1269" t="s">
        <v>8339</v>
      </c>
      <c r="R1269" t="s">
        <v>8317</v>
      </c>
      <c r="S1269" s="15">
        <v>82959.170324074075</v>
      </c>
      <c r="T1269" s="15">
        <v>41479.585162037038</v>
      </c>
    </row>
    <row r="1270" spans="1:20" x14ac:dyDescent="0.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0">
        <v>116.66666666666667</v>
      </c>
      <c r="P1270" s="27">
        <v>76.92307692307692</v>
      </c>
      <c r="Q1270" t="s">
        <v>8339</v>
      </c>
      <c r="R1270" t="s">
        <v>8317</v>
      </c>
      <c r="S1270" s="15">
        <v>83075.690902777773</v>
      </c>
      <c r="T1270" s="15">
        <v>41537.845451388886</v>
      </c>
    </row>
    <row r="1271" spans="1:20" x14ac:dyDescent="0.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0">
        <v>108.64893617021276</v>
      </c>
      <c r="P1271" s="27">
        <v>99.15533980582525</v>
      </c>
      <c r="Q1271" t="s">
        <v>8339</v>
      </c>
      <c r="R1271" t="s">
        <v>8317</v>
      </c>
      <c r="S1271" s="15">
        <v>84952</v>
      </c>
      <c r="T1271" s="15">
        <v>42476</v>
      </c>
    </row>
    <row r="1272" spans="1:20" x14ac:dyDescent="0.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0">
        <v>114.72</v>
      </c>
      <c r="P1272" s="27">
        <v>67.881656804733723</v>
      </c>
      <c r="Q1272" t="s">
        <v>8339</v>
      </c>
      <c r="R1272" t="s">
        <v>8317</v>
      </c>
      <c r="S1272" s="15">
        <v>81987.630601851852</v>
      </c>
      <c r="T1272" s="15">
        <v>40993.815300925926</v>
      </c>
    </row>
    <row r="1273" spans="1:20" x14ac:dyDescent="0.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0">
        <v>101.8</v>
      </c>
      <c r="P1273" s="27">
        <v>246.29032258064515</v>
      </c>
      <c r="Q1273" t="s">
        <v>8339</v>
      </c>
      <c r="R1273" t="s">
        <v>8317</v>
      </c>
      <c r="S1273" s="15">
        <v>83183.450439814813</v>
      </c>
      <c r="T1273" s="15">
        <v>41591.725219907406</v>
      </c>
    </row>
    <row r="1274" spans="1:20" x14ac:dyDescent="0.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0">
        <v>106</v>
      </c>
      <c r="P1274" s="27">
        <v>189.28571428571428</v>
      </c>
      <c r="Q1274" t="s">
        <v>8339</v>
      </c>
      <c r="R1274" t="s">
        <v>8317</v>
      </c>
      <c r="S1274" s="15">
        <v>80688.333333333328</v>
      </c>
      <c r="T1274" s="15">
        <v>40344.166666666664</v>
      </c>
    </row>
    <row r="1275" spans="1:20" x14ac:dyDescent="0.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0">
        <v>103.49999999999999</v>
      </c>
      <c r="P1275" s="27">
        <v>76.666666666666671</v>
      </c>
      <c r="Q1275" t="s">
        <v>8339</v>
      </c>
      <c r="R1275" t="s">
        <v>8317</v>
      </c>
      <c r="S1275" s="15">
        <v>83765.460439814808</v>
      </c>
      <c r="T1275" s="15">
        <v>41882.730219907404</v>
      </c>
    </row>
    <row r="1276" spans="1:20" x14ac:dyDescent="0.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0">
        <v>154.97535999999999</v>
      </c>
      <c r="P1276" s="27">
        <v>82.963254817987149</v>
      </c>
      <c r="Q1276" t="s">
        <v>8339</v>
      </c>
      <c r="R1276" t="s">
        <v>8317</v>
      </c>
      <c r="S1276" s="15">
        <v>82303.380208333328</v>
      </c>
      <c r="T1276" s="15">
        <v>41151.690104166664</v>
      </c>
    </row>
    <row r="1277" spans="1:20" x14ac:dyDescent="0.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0">
        <v>162.14066666666668</v>
      </c>
      <c r="P1277" s="27">
        <v>62.522107969151669</v>
      </c>
      <c r="Q1277" t="s">
        <v>8339</v>
      </c>
      <c r="R1277" t="s">
        <v>8317</v>
      </c>
      <c r="S1277" s="15">
        <v>82987.735810185186</v>
      </c>
      <c r="T1277" s="15">
        <v>41493.867905092593</v>
      </c>
    </row>
    <row r="1278" spans="1:20" x14ac:dyDescent="0.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0">
        <v>104.42100000000001</v>
      </c>
      <c r="P1278" s="27">
        <v>46.06808823529412</v>
      </c>
      <c r="Q1278" t="s">
        <v>8339</v>
      </c>
      <c r="R1278" t="s">
        <v>8317</v>
      </c>
      <c r="S1278" s="15">
        <v>80114.333333333328</v>
      </c>
      <c r="T1278" s="15">
        <v>40057.166666666664</v>
      </c>
    </row>
    <row r="1279" spans="1:20" x14ac:dyDescent="0.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0">
        <v>106.12433333333333</v>
      </c>
      <c r="P1279" s="27">
        <v>38.543946731234868</v>
      </c>
      <c r="Q1279" t="s">
        <v>8339</v>
      </c>
      <c r="R1279" t="s">
        <v>8317</v>
      </c>
      <c r="S1279" s="15">
        <v>82313.123773148152</v>
      </c>
      <c r="T1279" s="15">
        <v>41156.561886574076</v>
      </c>
    </row>
    <row r="1280" spans="1:20" x14ac:dyDescent="0.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0">
        <v>154.93846153846152</v>
      </c>
      <c r="P1280" s="27">
        <v>53.005263157894738</v>
      </c>
      <c r="Q1280" t="s">
        <v>8339</v>
      </c>
      <c r="R1280" t="s">
        <v>8317</v>
      </c>
      <c r="S1280" s="15">
        <v>83630.166666666672</v>
      </c>
      <c r="T1280" s="15">
        <v>41815.083333333336</v>
      </c>
    </row>
    <row r="1281" spans="1:20" x14ac:dyDescent="0.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0">
        <v>110.77157238734421</v>
      </c>
      <c r="P1281" s="27">
        <v>73.355396825396824</v>
      </c>
      <c r="Q1281" t="s">
        <v>8339</v>
      </c>
      <c r="R1281" t="s">
        <v>8317</v>
      </c>
      <c r="S1281" s="15">
        <v>83444.115046296298</v>
      </c>
      <c r="T1281" s="15">
        <v>41722.057523148149</v>
      </c>
    </row>
    <row r="1282" spans="1:20" x14ac:dyDescent="0.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0">
        <v>110.91186666666665</v>
      </c>
      <c r="P1282" s="27">
        <v>127.97523076923076</v>
      </c>
      <c r="Q1282" t="s">
        <v>8339</v>
      </c>
      <c r="R1282" t="s">
        <v>8317</v>
      </c>
      <c r="S1282" s="15">
        <v>81207.515138888892</v>
      </c>
      <c r="T1282" s="15">
        <v>40603.757569444446</v>
      </c>
    </row>
    <row r="1283" spans="1:20" x14ac:dyDescent="0.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0">
        <v>110.71428571428572</v>
      </c>
      <c r="P1283" s="27">
        <v>104.72972972972973</v>
      </c>
      <c r="Q1283" t="s">
        <v>8339</v>
      </c>
      <c r="R1283" t="s">
        <v>8317</v>
      </c>
      <c r="S1283" s="15">
        <v>82967.486944444448</v>
      </c>
      <c r="T1283" s="15">
        <v>41483.743472222224</v>
      </c>
    </row>
    <row r="1284" spans="1:20" x14ac:dyDescent="0.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0">
        <v>123.61333333333333</v>
      </c>
      <c r="P1284" s="27">
        <v>67.671532846715323</v>
      </c>
      <c r="Q1284" t="s">
        <v>8339</v>
      </c>
      <c r="R1284" t="s">
        <v>8317</v>
      </c>
      <c r="S1284" s="15">
        <v>83234.415277777778</v>
      </c>
      <c r="T1284" s="15">
        <v>41617.207638888889</v>
      </c>
    </row>
    <row r="1285" spans="1:20" x14ac:dyDescent="0.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0">
        <v>211.05</v>
      </c>
      <c r="P1285" s="27">
        <v>95.931818181818187</v>
      </c>
      <c r="Q1285" t="s">
        <v>8339</v>
      </c>
      <c r="R1285" t="s">
        <v>8317</v>
      </c>
      <c r="S1285" s="15">
        <v>82688.333333333328</v>
      </c>
      <c r="T1285" s="15">
        <v>41344.166666666664</v>
      </c>
    </row>
    <row r="1286" spans="1:20" x14ac:dyDescent="0.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0">
        <v>101</v>
      </c>
      <c r="P1286" s="27">
        <v>65.161290322580641</v>
      </c>
      <c r="Q1286" t="s">
        <v>8355</v>
      </c>
      <c r="R1286" t="s">
        <v>8321</v>
      </c>
      <c r="S1286" s="15">
        <v>85471.415277777778</v>
      </c>
      <c r="T1286" s="15">
        <v>42735.707638888889</v>
      </c>
    </row>
    <row r="1287" spans="1:20" x14ac:dyDescent="0.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0">
        <v>101.64999999999999</v>
      </c>
      <c r="P1287" s="27">
        <v>32.269841269841272</v>
      </c>
      <c r="Q1287" t="s">
        <v>8355</v>
      </c>
      <c r="R1287" t="s">
        <v>8321</v>
      </c>
      <c r="S1287" s="15">
        <v>84351.166087962964</v>
      </c>
      <c r="T1287" s="15">
        <v>42175.583043981482</v>
      </c>
    </row>
    <row r="1288" spans="1:20" x14ac:dyDescent="0.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0">
        <v>108.33333333333333</v>
      </c>
      <c r="P1288" s="27">
        <v>81.25</v>
      </c>
      <c r="Q1288" t="s">
        <v>8355</v>
      </c>
      <c r="R1288" t="s">
        <v>8321</v>
      </c>
      <c r="S1288" s="15">
        <v>84105.166666666657</v>
      </c>
      <c r="T1288" s="15">
        <v>42052.583333333328</v>
      </c>
    </row>
    <row r="1289" spans="1:20" x14ac:dyDescent="0.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0">
        <v>242</v>
      </c>
      <c r="P1289" s="27">
        <v>24.2</v>
      </c>
      <c r="Q1289" t="s">
        <v>8355</v>
      </c>
      <c r="R1289" t="s">
        <v>8321</v>
      </c>
      <c r="S1289" s="15">
        <v>84335.242037037038</v>
      </c>
      <c r="T1289" s="15">
        <v>42167.621018518519</v>
      </c>
    </row>
    <row r="1290" spans="1:20" x14ac:dyDescent="0.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0">
        <v>100.44999999999999</v>
      </c>
      <c r="P1290" s="27">
        <v>65.868852459016395</v>
      </c>
      <c r="Q1290" t="s">
        <v>8355</v>
      </c>
      <c r="R1290" t="s">
        <v>8321</v>
      </c>
      <c r="S1290" s="15">
        <v>85184.333333333343</v>
      </c>
      <c r="T1290" s="15">
        <v>42592.166666666672</v>
      </c>
    </row>
    <row r="1291" spans="1:20" x14ac:dyDescent="0.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0">
        <v>125.06666666666666</v>
      </c>
      <c r="P1291" s="27">
        <v>36.07692307692308</v>
      </c>
      <c r="Q1291" t="s">
        <v>8355</v>
      </c>
      <c r="R1291" t="s">
        <v>8321</v>
      </c>
      <c r="S1291" s="15">
        <v>85478.269560185174</v>
      </c>
      <c r="T1291" s="15">
        <v>42739.134780092587</v>
      </c>
    </row>
    <row r="1292" spans="1:20" x14ac:dyDescent="0.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0">
        <v>108.57142857142857</v>
      </c>
      <c r="P1292" s="27">
        <v>44.186046511627907</v>
      </c>
      <c r="Q1292" t="s">
        <v>8355</v>
      </c>
      <c r="R1292" t="s">
        <v>8321</v>
      </c>
      <c r="S1292" s="15">
        <v>84234.58194444445</v>
      </c>
      <c r="T1292" s="15">
        <v>42117.290972222225</v>
      </c>
    </row>
    <row r="1293" spans="1:20" x14ac:dyDescent="0.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0">
        <v>145.70000000000002</v>
      </c>
      <c r="P1293" s="27">
        <v>104.07142857142857</v>
      </c>
      <c r="Q1293" t="s">
        <v>8355</v>
      </c>
      <c r="R1293" t="s">
        <v>8321</v>
      </c>
      <c r="S1293" s="15">
        <v>84202.583333333343</v>
      </c>
      <c r="T1293" s="15">
        <v>42101.291666666672</v>
      </c>
    </row>
    <row r="1294" spans="1:20" x14ac:dyDescent="0.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0">
        <v>110.00000000000001</v>
      </c>
      <c r="P1294" s="27">
        <v>35.96153846153846</v>
      </c>
      <c r="Q1294" t="s">
        <v>8355</v>
      </c>
      <c r="R1294" t="s">
        <v>8321</v>
      </c>
      <c r="S1294" s="15">
        <v>84567.915277777778</v>
      </c>
      <c r="T1294" s="15">
        <v>42283.957638888889</v>
      </c>
    </row>
    <row r="1295" spans="1:20" x14ac:dyDescent="0.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0">
        <v>102.23333333333333</v>
      </c>
      <c r="P1295" s="27">
        <v>127.79166666666667</v>
      </c>
      <c r="Q1295" t="s">
        <v>8355</v>
      </c>
      <c r="R1295" t="s">
        <v>8321</v>
      </c>
      <c r="S1295" s="15">
        <v>84645.485439814802</v>
      </c>
      <c r="T1295" s="15">
        <v>42322.742719907401</v>
      </c>
    </row>
    <row r="1296" spans="1:20" x14ac:dyDescent="0.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0">
        <v>122</v>
      </c>
      <c r="P1296" s="27">
        <v>27.727272727272727</v>
      </c>
      <c r="Q1296" t="s">
        <v>8355</v>
      </c>
      <c r="R1296" t="s">
        <v>8321</v>
      </c>
      <c r="S1296" s="15">
        <v>84592.916666666657</v>
      </c>
      <c r="T1296" s="15">
        <v>42296.458333333328</v>
      </c>
    </row>
    <row r="1297" spans="1:20" x14ac:dyDescent="0.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0">
        <v>101.96000000000001</v>
      </c>
      <c r="P1297" s="27">
        <v>39.828125</v>
      </c>
      <c r="Q1297" t="s">
        <v>8355</v>
      </c>
      <c r="R1297" t="s">
        <v>8321</v>
      </c>
      <c r="S1297" s="15">
        <v>84429.416666666657</v>
      </c>
      <c r="T1297" s="15">
        <v>42214.708333333328</v>
      </c>
    </row>
    <row r="1298" spans="1:20" x14ac:dyDescent="0.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0">
        <v>141.1764705882353</v>
      </c>
      <c r="P1298" s="27">
        <v>52.173913043478258</v>
      </c>
      <c r="Q1298" t="s">
        <v>8355</v>
      </c>
      <c r="R1298" t="s">
        <v>8321</v>
      </c>
      <c r="S1298" s="15">
        <v>84886.017893518525</v>
      </c>
      <c r="T1298" s="15">
        <v>42443.008946759262</v>
      </c>
    </row>
    <row r="1299" spans="1:20" x14ac:dyDescent="0.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0">
        <v>109.52500000000001</v>
      </c>
      <c r="P1299" s="27">
        <v>92.037815126050418</v>
      </c>
      <c r="Q1299" t="s">
        <v>8355</v>
      </c>
      <c r="R1299" t="s">
        <v>8321</v>
      </c>
      <c r="S1299" s="15">
        <v>84983.494398148148</v>
      </c>
      <c r="T1299" s="15">
        <v>42491.747199074074</v>
      </c>
    </row>
    <row r="1300" spans="1:20" x14ac:dyDescent="0.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0">
        <v>104.65</v>
      </c>
      <c r="P1300" s="27">
        <v>63.424242424242422</v>
      </c>
      <c r="Q1300" t="s">
        <v>8355</v>
      </c>
      <c r="R1300" t="s">
        <v>8321</v>
      </c>
      <c r="S1300" s="15">
        <v>84977.361851851863</v>
      </c>
      <c r="T1300" s="15">
        <v>42488.680925925932</v>
      </c>
    </row>
    <row r="1301" spans="1:20" x14ac:dyDescent="0.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0">
        <v>124</v>
      </c>
      <c r="P1301" s="27">
        <v>135.625</v>
      </c>
      <c r="Q1301" t="s">
        <v>8355</v>
      </c>
      <c r="R1301" t="s">
        <v>8321</v>
      </c>
      <c r="S1301" s="15">
        <v>84399.628680555557</v>
      </c>
      <c r="T1301" s="15">
        <v>42199.814340277779</v>
      </c>
    </row>
    <row r="1302" spans="1:20" x14ac:dyDescent="0.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0">
        <v>135</v>
      </c>
      <c r="P1302" s="27">
        <v>168.75</v>
      </c>
      <c r="Q1302" t="s">
        <v>8355</v>
      </c>
      <c r="R1302" t="s">
        <v>8321</v>
      </c>
      <c r="S1302" s="15">
        <v>85045.579166666663</v>
      </c>
      <c r="T1302" s="15">
        <v>42522.789583333331</v>
      </c>
    </row>
    <row r="1303" spans="1:20" x14ac:dyDescent="0.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0">
        <v>102.75000000000001</v>
      </c>
      <c r="P1303" s="27">
        <v>70.862068965517238</v>
      </c>
      <c r="Q1303" t="s">
        <v>8355</v>
      </c>
      <c r="R1303" t="s">
        <v>8321</v>
      </c>
      <c r="S1303" s="15">
        <v>84412.25</v>
      </c>
      <c r="T1303" s="15">
        <v>42206.125</v>
      </c>
    </row>
    <row r="1304" spans="1:20" x14ac:dyDescent="0.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0">
        <v>100</v>
      </c>
      <c r="P1304" s="27">
        <v>50</v>
      </c>
      <c r="Q1304" t="s">
        <v>8355</v>
      </c>
      <c r="R1304" t="s">
        <v>8321</v>
      </c>
      <c r="S1304" s="15">
        <v>85410.199328703704</v>
      </c>
      <c r="T1304" s="15">
        <v>42705.099664351852</v>
      </c>
    </row>
    <row r="1305" spans="1:20" x14ac:dyDescent="0.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0">
        <v>130.26085714285716</v>
      </c>
      <c r="P1305" s="27">
        <v>42.214166666666671</v>
      </c>
      <c r="Q1305" t="s">
        <v>8355</v>
      </c>
      <c r="R1305" t="s">
        <v>8321</v>
      </c>
      <c r="S1305" s="15">
        <v>85164.916666666657</v>
      </c>
      <c r="T1305" s="15">
        <v>42582.458333333328</v>
      </c>
    </row>
    <row r="1306" spans="1:20" x14ac:dyDescent="0.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0">
        <v>39.627499999999998</v>
      </c>
      <c r="P1306" s="27">
        <v>152.41346153846155</v>
      </c>
      <c r="Q1306" t="s">
        <v>8352</v>
      </c>
      <c r="R1306" t="s">
        <v>8320</v>
      </c>
      <c r="S1306" s="15">
        <v>85614.305671296286</v>
      </c>
      <c r="T1306" s="15">
        <v>42807.152835648143</v>
      </c>
    </row>
    <row r="1307" spans="1:20" x14ac:dyDescent="0.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0">
        <v>25.976666666666663</v>
      </c>
      <c r="P1307" s="27">
        <v>90.616279069767444</v>
      </c>
      <c r="Q1307" t="s">
        <v>8352</v>
      </c>
      <c r="R1307" t="s">
        <v>8320</v>
      </c>
      <c r="S1307" s="15">
        <v>85145.458333333343</v>
      </c>
      <c r="T1307" s="15">
        <v>42572.729166666672</v>
      </c>
    </row>
    <row r="1308" spans="1:20" x14ac:dyDescent="0.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0">
        <v>65.24636363636364</v>
      </c>
      <c r="P1308" s="27">
        <v>201.60393258426967</v>
      </c>
      <c r="Q1308" t="s">
        <v>8352</v>
      </c>
      <c r="R1308" t="s">
        <v>8320</v>
      </c>
      <c r="S1308" s="15">
        <v>83954.915138888886</v>
      </c>
      <c r="T1308" s="15">
        <v>41977.457569444443</v>
      </c>
    </row>
    <row r="1309" spans="1:20" x14ac:dyDescent="0.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0">
        <v>11.514000000000001</v>
      </c>
      <c r="P1309" s="27">
        <v>127.93333333333334</v>
      </c>
      <c r="Q1309" t="s">
        <v>8352</v>
      </c>
      <c r="R1309" t="s">
        <v>8320</v>
      </c>
      <c r="S1309" s="15">
        <v>84835.00645833333</v>
      </c>
      <c r="T1309" s="15">
        <v>42417.503229166665</v>
      </c>
    </row>
    <row r="1310" spans="1:20" x14ac:dyDescent="0.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0">
        <v>11.360000000000001</v>
      </c>
      <c r="P1310" s="27">
        <v>29.894736842105264</v>
      </c>
      <c r="Q1310" t="s">
        <v>8352</v>
      </c>
      <c r="R1310" t="s">
        <v>8320</v>
      </c>
      <c r="S1310" s="15">
        <v>85303.227129629639</v>
      </c>
      <c r="T1310" s="15">
        <v>42651.613564814819</v>
      </c>
    </row>
    <row r="1311" spans="1:20" x14ac:dyDescent="0.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0">
        <v>111.99130434782609</v>
      </c>
      <c r="P1311" s="27">
        <v>367.97142857142859</v>
      </c>
      <c r="Q1311" t="s">
        <v>8352</v>
      </c>
      <c r="R1311" t="s">
        <v>8320</v>
      </c>
      <c r="S1311" s="15">
        <v>84585.765462962969</v>
      </c>
      <c r="T1311" s="15">
        <v>42292.882731481484</v>
      </c>
    </row>
    <row r="1312" spans="1:20" x14ac:dyDescent="0.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0">
        <v>15.5</v>
      </c>
      <c r="P1312" s="27">
        <v>129.16666666666666</v>
      </c>
      <c r="Q1312" t="s">
        <v>8352</v>
      </c>
      <c r="R1312" t="s">
        <v>8320</v>
      </c>
      <c r="S1312" s="15">
        <v>85203.33449074073</v>
      </c>
      <c r="T1312" s="15">
        <v>42601.667245370365</v>
      </c>
    </row>
    <row r="1313" spans="1:20" x14ac:dyDescent="0.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0">
        <v>32.027999999999999</v>
      </c>
      <c r="P1313" s="27">
        <v>800.7</v>
      </c>
      <c r="Q1313" t="s">
        <v>8352</v>
      </c>
      <c r="R1313" t="s">
        <v>8320</v>
      </c>
      <c r="S1313" s="15">
        <v>85409.687939814816</v>
      </c>
      <c r="T1313" s="15">
        <v>42704.843969907408</v>
      </c>
    </row>
    <row r="1314" spans="1:20" x14ac:dyDescent="0.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0">
        <v>0.60869565217391308</v>
      </c>
      <c r="P1314" s="27">
        <v>28</v>
      </c>
      <c r="Q1314" t="s">
        <v>8352</v>
      </c>
      <c r="R1314" t="s">
        <v>8320</v>
      </c>
      <c r="S1314" s="15">
        <v>84225.405601851846</v>
      </c>
      <c r="T1314" s="15">
        <v>42112.702800925923</v>
      </c>
    </row>
    <row r="1315" spans="1:20" x14ac:dyDescent="0.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0">
        <v>31.114999999999998</v>
      </c>
      <c r="P1315" s="27">
        <v>102.01639344262296</v>
      </c>
      <c r="Q1315" t="s">
        <v>8352</v>
      </c>
      <c r="R1315" t="s">
        <v>8320</v>
      </c>
      <c r="S1315" s="15">
        <v>84865.419305555552</v>
      </c>
      <c r="T1315" s="15">
        <v>42432.709652777776</v>
      </c>
    </row>
    <row r="1316" spans="1:20" x14ac:dyDescent="0.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0">
        <v>1.1266666666666667</v>
      </c>
      <c r="P1316" s="27">
        <v>184.36363636363637</v>
      </c>
      <c r="Q1316" t="s">
        <v>8352</v>
      </c>
      <c r="R1316" t="s">
        <v>8320</v>
      </c>
      <c r="S1316" s="15">
        <v>85329.339351851842</v>
      </c>
      <c r="T1316" s="15">
        <v>42664.669675925921</v>
      </c>
    </row>
    <row r="1317" spans="1:20" x14ac:dyDescent="0.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0">
        <v>40.404000000000003</v>
      </c>
      <c r="P1317" s="27">
        <v>162.91935483870967</v>
      </c>
      <c r="Q1317" t="s">
        <v>8352</v>
      </c>
      <c r="R1317" t="s">
        <v>8320</v>
      </c>
      <c r="S1317" s="15">
        <v>84628.083333333343</v>
      </c>
      <c r="T1317" s="15">
        <v>42314.041666666672</v>
      </c>
    </row>
    <row r="1318" spans="1:20" x14ac:dyDescent="0.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0">
        <v>1.3333333333333333E-3</v>
      </c>
      <c r="P1318" s="27">
        <v>1</v>
      </c>
      <c r="Q1318" t="s">
        <v>8352</v>
      </c>
      <c r="R1318" t="s">
        <v>8320</v>
      </c>
      <c r="S1318" s="15">
        <v>84857.923819444433</v>
      </c>
      <c r="T1318" s="15">
        <v>42428.961909722217</v>
      </c>
    </row>
    <row r="1319" spans="1:20" x14ac:dyDescent="0.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0">
        <v>5.7334999999999994</v>
      </c>
      <c r="P1319" s="27">
        <v>603.52631578947364</v>
      </c>
      <c r="Q1319" t="s">
        <v>8352</v>
      </c>
      <c r="R1319" t="s">
        <v>8320</v>
      </c>
      <c r="S1319" s="15">
        <v>85145.166666666657</v>
      </c>
      <c r="T1319" s="15">
        <v>42572.583333333328</v>
      </c>
    </row>
    <row r="1320" spans="1:20" x14ac:dyDescent="0.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0">
        <v>15.324999999999999</v>
      </c>
      <c r="P1320" s="27">
        <v>45.407407407407405</v>
      </c>
      <c r="Q1320" t="s">
        <v>8352</v>
      </c>
      <c r="R1320" t="s">
        <v>8320</v>
      </c>
      <c r="S1320" s="15">
        <v>84030.087314814824</v>
      </c>
      <c r="T1320" s="15">
        <v>42015.043657407412</v>
      </c>
    </row>
    <row r="1321" spans="1:20" x14ac:dyDescent="0.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0">
        <v>15.103448275862069</v>
      </c>
      <c r="P1321" s="27">
        <v>97.333333333333329</v>
      </c>
      <c r="Q1321" t="s">
        <v>8352</v>
      </c>
      <c r="R1321" t="s">
        <v>8320</v>
      </c>
      <c r="S1321" s="15">
        <v>83663.333333333328</v>
      </c>
      <c r="T1321" s="15">
        <v>41831.666666666664</v>
      </c>
    </row>
    <row r="1322" spans="1:20" x14ac:dyDescent="0.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0">
        <v>0.503</v>
      </c>
      <c r="P1322" s="27">
        <v>167.66666666666666</v>
      </c>
      <c r="Q1322" t="s">
        <v>8352</v>
      </c>
      <c r="R1322" t="s">
        <v>8320</v>
      </c>
      <c r="S1322" s="15">
        <v>85469.916666666657</v>
      </c>
      <c r="T1322" s="15">
        <v>42734.958333333328</v>
      </c>
    </row>
    <row r="1323" spans="1:20" x14ac:dyDescent="0.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0">
        <v>1.3028138528138529</v>
      </c>
      <c r="P1323" s="27">
        <v>859.85714285714289</v>
      </c>
      <c r="Q1323" t="s">
        <v>8352</v>
      </c>
      <c r="R1323" t="s">
        <v>8320</v>
      </c>
      <c r="S1323" s="15">
        <v>85455.49854166666</v>
      </c>
      <c r="T1323" s="15">
        <v>42727.74927083333</v>
      </c>
    </row>
    <row r="1324" spans="1:20" x14ac:dyDescent="0.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0">
        <v>0.30285714285714288</v>
      </c>
      <c r="P1324" s="27">
        <v>26.5</v>
      </c>
      <c r="Q1324" t="s">
        <v>8352</v>
      </c>
      <c r="R1324" t="s">
        <v>8320</v>
      </c>
      <c r="S1324" s="15">
        <v>84291.313078703708</v>
      </c>
      <c r="T1324" s="15">
        <v>42145.656539351854</v>
      </c>
    </row>
    <row r="1325" spans="1:20" x14ac:dyDescent="0.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0">
        <v>8.8800000000000008</v>
      </c>
      <c r="P1325" s="27">
        <v>30.272727272727273</v>
      </c>
      <c r="Q1325" t="s">
        <v>8352</v>
      </c>
      <c r="R1325" t="s">
        <v>8320</v>
      </c>
      <c r="S1325" s="15">
        <v>84972.576388888891</v>
      </c>
      <c r="T1325" s="15">
        <v>42486.288194444445</v>
      </c>
    </row>
    <row r="1326" spans="1:20" x14ac:dyDescent="0.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0">
        <v>9.84</v>
      </c>
      <c r="P1326" s="27">
        <v>54.666666666666664</v>
      </c>
      <c r="Q1326" t="s">
        <v>8352</v>
      </c>
      <c r="R1326" t="s">
        <v>8320</v>
      </c>
      <c r="S1326" s="15">
        <v>85313.267407407402</v>
      </c>
      <c r="T1326" s="15">
        <v>42656.633703703701</v>
      </c>
    </row>
    <row r="1327" spans="1:20" x14ac:dyDescent="0.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0">
        <v>2.4299999999999997</v>
      </c>
      <c r="P1327" s="27">
        <v>60.75</v>
      </c>
      <c r="Q1327" t="s">
        <v>8352</v>
      </c>
      <c r="R1327" t="s">
        <v>8320</v>
      </c>
      <c r="S1327" s="15">
        <v>85468.172106481477</v>
      </c>
      <c r="T1327" s="15">
        <v>42734.086053240739</v>
      </c>
    </row>
    <row r="1328" spans="1:20" x14ac:dyDescent="0.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0">
        <v>1.1299999999999999</v>
      </c>
      <c r="P1328" s="27">
        <v>102.72727272727273</v>
      </c>
      <c r="Q1328" t="s">
        <v>8352</v>
      </c>
      <c r="R1328" t="s">
        <v>8320</v>
      </c>
      <c r="S1328" s="15">
        <v>84039.583981481468</v>
      </c>
      <c r="T1328" s="15">
        <v>42019.791990740734</v>
      </c>
    </row>
    <row r="1329" spans="1:20" x14ac:dyDescent="0.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0">
        <v>3.5520833333333335</v>
      </c>
      <c r="P1329" s="27">
        <v>41.585365853658537</v>
      </c>
      <c r="Q1329" t="s">
        <v>8352</v>
      </c>
      <c r="R1329" t="s">
        <v>8320</v>
      </c>
      <c r="S1329" s="15">
        <v>84307.357291666674</v>
      </c>
      <c r="T1329" s="15">
        <v>42153.678645833337</v>
      </c>
    </row>
    <row r="1330" spans="1:20" x14ac:dyDescent="0.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0">
        <v>2.3306666666666667</v>
      </c>
      <c r="P1330" s="27">
        <v>116.53333333333333</v>
      </c>
      <c r="Q1330" t="s">
        <v>8352</v>
      </c>
      <c r="R1330" t="s">
        <v>8320</v>
      </c>
      <c r="S1330" s="15">
        <v>85315.285509259265</v>
      </c>
      <c r="T1330" s="15">
        <v>42657.642754629633</v>
      </c>
    </row>
    <row r="1331" spans="1:20" x14ac:dyDescent="0.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0">
        <v>0.81600000000000006</v>
      </c>
      <c r="P1331" s="27">
        <v>45.333333333333336</v>
      </c>
      <c r="Q1331" t="s">
        <v>8352</v>
      </c>
      <c r="R1331" t="s">
        <v>8320</v>
      </c>
      <c r="S1331" s="15">
        <v>83950.526504629626</v>
      </c>
      <c r="T1331" s="15">
        <v>41975.263252314813</v>
      </c>
    </row>
    <row r="1332" spans="1:20" x14ac:dyDescent="0.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0">
        <v>22.494285714285713</v>
      </c>
      <c r="P1332" s="27">
        <v>157.46</v>
      </c>
      <c r="Q1332" t="s">
        <v>8352</v>
      </c>
      <c r="R1332" t="s">
        <v>8320</v>
      </c>
      <c r="S1332" s="15">
        <v>85106.333333333343</v>
      </c>
      <c r="T1332" s="15">
        <v>42553.166666666672</v>
      </c>
    </row>
    <row r="1333" spans="1:20" x14ac:dyDescent="0.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0">
        <v>1.3668</v>
      </c>
      <c r="P1333" s="27">
        <v>100.5</v>
      </c>
      <c r="Q1333" t="s">
        <v>8352</v>
      </c>
      <c r="R1333" t="s">
        <v>8320</v>
      </c>
      <c r="S1333" s="15">
        <v>85199.008194444439</v>
      </c>
      <c r="T1333" s="15">
        <v>42599.50409722222</v>
      </c>
    </row>
    <row r="1334" spans="1:20" x14ac:dyDescent="0.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0">
        <v>0</v>
      </c>
      <c r="P1334" s="27" t="e">
        <v>#DIV/0!</v>
      </c>
      <c r="Q1334" t="s">
        <v>8352</v>
      </c>
      <c r="R1334" t="s">
        <v>8320</v>
      </c>
      <c r="S1334" s="15">
        <v>85524.120555555564</v>
      </c>
      <c r="T1334" s="15">
        <v>42762.060277777782</v>
      </c>
    </row>
    <row r="1335" spans="1:20" x14ac:dyDescent="0.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0">
        <v>0</v>
      </c>
      <c r="P1335" s="27" t="e">
        <v>#DIV/0!</v>
      </c>
      <c r="Q1335" t="s">
        <v>8352</v>
      </c>
      <c r="R1335" t="s">
        <v>8320</v>
      </c>
      <c r="S1335" s="15">
        <v>83672.213541666672</v>
      </c>
      <c r="T1335" s="15">
        <v>41836.106770833336</v>
      </c>
    </row>
    <row r="1336" spans="1:20" x14ac:dyDescent="0.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0">
        <v>10.754135338345865</v>
      </c>
      <c r="P1336" s="27">
        <v>51.822463768115945</v>
      </c>
      <c r="Q1336" t="s">
        <v>8352</v>
      </c>
      <c r="R1336" t="s">
        <v>8320</v>
      </c>
      <c r="S1336" s="15">
        <v>84881.548310185186</v>
      </c>
      <c r="T1336" s="15">
        <v>42440.774155092593</v>
      </c>
    </row>
    <row r="1337" spans="1:20" x14ac:dyDescent="0.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0">
        <v>19.759999999999998</v>
      </c>
      <c r="P1337" s="27">
        <v>308.75</v>
      </c>
      <c r="Q1337" t="s">
        <v>8352</v>
      </c>
      <c r="R1337" t="s">
        <v>8320</v>
      </c>
      <c r="S1337" s="15">
        <v>84687.872731481475</v>
      </c>
      <c r="T1337" s="15">
        <v>42343.936365740738</v>
      </c>
    </row>
    <row r="1338" spans="1:20" x14ac:dyDescent="0.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0">
        <v>84.946999999999989</v>
      </c>
      <c r="P1338" s="27">
        <v>379.22767857142856</v>
      </c>
      <c r="Q1338" t="s">
        <v>8352</v>
      </c>
      <c r="R1338" t="s">
        <v>8320</v>
      </c>
      <c r="S1338" s="15">
        <v>83981.727500000008</v>
      </c>
      <c r="T1338" s="15">
        <v>41990.863750000004</v>
      </c>
    </row>
    <row r="1339" spans="1:20" x14ac:dyDescent="0.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0">
        <v>49.381999999999998</v>
      </c>
      <c r="P1339" s="27">
        <v>176.36428571428573</v>
      </c>
      <c r="Q1339" t="s">
        <v>8352</v>
      </c>
      <c r="R1339" t="s">
        <v>8320</v>
      </c>
      <c r="S1339" s="15">
        <v>85595.15460648149</v>
      </c>
      <c r="T1339" s="15">
        <v>42797.577303240745</v>
      </c>
    </row>
    <row r="1340" spans="1:20" x14ac:dyDescent="0.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0">
        <v>3.3033333333333332</v>
      </c>
      <c r="P1340" s="27">
        <v>66.066666666666663</v>
      </c>
      <c r="Q1340" t="s">
        <v>8352</v>
      </c>
      <c r="R1340" t="s">
        <v>8320</v>
      </c>
      <c r="S1340" s="15">
        <v>84437.607245370367</v>
      </c>
      <c r="T1340" s="15">
        <v>42218.803622685184</v>
      </c>
    </row>
    <row r="1341" spans="1:20" x14ac:dyDescent="0.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0">
        <v>6.6339999999999995</v>
      </c>
      <c r="P1341" s="27">
        <v>89.648648648648646</v>
      </c>
      <c r="Q1341" t="s">
        <v>8352</v>
      </c>
      <c r="R1341" t="s">
        <v>8320</v>
      </c>
      <c r="S1341" s="15">
        <v>83963.377662037034</v>
      </c>
      <c r="T1341" s="15">
        <v>41981.688831018517</v>
      </c>
    </row>
    <row r="1342" spans="1:20" x14ac:dyDescent="0.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0">
        <v>0</v>
      </c>
      <c r="P1342" s="27" t="e">
        <v>#DIV/0!</v>
      </c>
      <c r="Q1342" t="s">
        <v>8352</v>
      </c>
      <c r="R1342" t="s">
        <v>8320</v>
      </c>
      <c r="S1342" s="15">
        <v>83733.191041666665</v>
      </c>
      <c r="T1342" s="15">
        <v>41866.595520833333</v>
      </c>
    </row>
    <row r="1343" spans="1:20" x14ac:dyDescent="0.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0">
        <v>70.36</v>
      </c>
      <c r="P1343" s="27">
        <v>382.39130434782606</v>
      </c>
      <c r="Q1343" t="s">
        <v>8352</v>
      </c>
      <c r="R1343" t="s">
        <v>8320</v>
      </c>
      <c r="S1343" s="15">
        <v>85289.248078703706</v>
      </c>
      <c r="T1343" s="15">
        <v>42644.624039351853</v>
      </c>
    </row>
    <row r="1344" spans="1:20" x14ac:dyDescent="0.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0">
        <v>0.2</v>
      </c>
      <c r="P1344" s="27">
        <v>100</v>
      </c>
      <c r="Q1344" t="s">
        <v>8352</v>
      </c>
      <c r="R1344" t="s">
        <v>8320</v>
      </c>
      <c r="S1344" s="15">
        <v>84405.632847222209</v>
      </c>
      <c r="T1344" s="15">
        <v>42202.816423611104</v>
      </c>
    </row>
    <row r="1345" spans="1:20" x14ac:dyDescent="0.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0">
        <v>102.298</v>
      </c>
      <c r="P1345" s="27">
        <v>158.35603715170279</v>
      </c>
      <c r="Q1345" t="s">
        <v>8352</v>
      </c>
      <c r="R1345" t="s">
        <v>8320</v>
      </c>
      <c r="S1345" s="15">
        <v>85202.33194444445</v>
      </c>
      <c r="T1345" s="15">
        <v>42601.165972222225</v>
      </c>
    </row>
    <row r="1346" spans="1:20" x14ac:dyDescent="0.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0">
        <v>377.73333333333335</v>
      </c>
      <c r="P1346" s="27">
        <v>40.762589928057551</v>
      </c>
      <c r="Q1346" t="s">
        <v>8347</v>
      </c>
      <c r="R1346" t="s">
        <v>8319</v>
      </c>
      <c r="S1346" s="15">
        <v>85103.579606481479</v>
      </c>
      <c r="T1346" s="15">
        <v>42551.789803240739</v>
      </c>
    </row>
    <row r="1347" spans="1:20" x14ac:dyDescent="0.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0">
        <v>125</v>
      </c>
      <c r="P1347" s="27">
        <v>53.571428571428569</v>
      </c>
      <c r="Q1347" t="s">
        <v>8347</v>
      </c>
      <c r="R1347" t="s">
        <v>8319</v>
      </c>
      <c r="S1347" s="15">
        <v>83669.628680555557</v>
      </c>
      <c r="T1347" s="15">
        <v>41834.814340277779</v>
      </c>
    </row>
    <row r="1348" spans="1:20" x14ac:dyDescent="0.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0">
        <v>147.32653061224491</v>
      </c>
      <c r="P1348" s="27">
        <v>48.449664429530202</v>
      </c>
      <c r="Q1348" t="s">
        <v>8347</v>
      </c>
      <c r="R1348" t="s">
        <v>8319</v>
      </c>
      <c r="S1348" s="15">
        <v>82904.151643518519</v>
      </c>
      <c r="T1348" s="15">
        <v>41452.075821759259</v>
      </c>
    </row>
    <row r="1349" spans="1:20" x14ac:dyDescent="0.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0">
        <v>102.2</v>
      </c>
      <c r="P1349" s="27">
        <v>82.41935483870968</v>
      </c>
      <c r="Q1349" t="s">
        <v>8347</v>
      </c>
      <c r="R1349" t="s">
        <v>8319</v>
      </c>
      <c r="S1349" s="15">
        <v>84141.276041666657</v>
      </c>
      <c r="T1349" s="15">
        <v>42070.638020833328</v>
      </c>
    </row>
    <row r="1350" spans="1:20" x14ac:dyDescent="0.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0">
        <v>101.8723404255319</v>
      </c>
      <c r="P1350" s="27">
        <v>230.19230769230768</v>
      </c>
      <c r="Q1350" t="s">
        <v>8347</v>
      </c>
      <c r="R1350" t="s">
        <v>8319</v>
      </c>
      <c r="S1350" s="15">
        <v>83983.012337962951</v>
      </c>
      <c r="T1350" s="15">
        <v>41991.506168981476</v>
      </c>
    </row>
    <row r="1351" spans="1:20" x14ac:dyDescent="0.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0">
        <v>204.2</v>
      </c>
      <c r="P1351" s="27">
        <v>59.360465116279073</v>
      </c>
      <c r="Q1351" t="s">
        <v>8347</v>
      </c>
      <c r="R1351" t="s">
        <v>8319</v>
      </c>
      <c r="S1351" s="15">
        <v>84708.58194444445</v>
      </c>
      <c r="T1351" s="15">
        <v>42354.290972222225</v>
      </c>
    </row>
    <row r="1352" spans="1:20" x14ac:dyDescent="0.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0">
        <v>104.05</v>
      </c>
      <c r="P1352" s="27">
        <v>66.698717948717942</v>
      </c>
      <c r="Q1352" t="s">
        <v>8347</v>
      </c>
      <c r="R1352" t="s">
        <v>8319</v>
      </c>
      <c r="S1352" s="15">
        <v>84728.026249999995</v>
      </c>
      <c r="T1352" s="15">
        <v>42364.013124999998</v>
      </c>
    </row>
    <row r="1353" spans="1:20" x14ac:dyDescent="0.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0">
        <v>101.265</v>
      </c>
      <c r="P1353" s="27">
        <v>168.77500000000001</v>
      </c>
      <c r="Q1353" t="s">
        <v>8347</v>
      </c>
      <c r="R1353" t="s">
        <v>8319</v>
      </c>
      <c r="S1353" s="15">
        <v>84825.480185185181</v>
      </c>
      <c r="T1353" s="15">
        <v>42412.74009259259</v>
      </c>
    </row>
    <row r="1354" spans="1:20" x14ac:dyDescent="0.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0">
        <v>136.13999999999999</v>
      </c>
      <c r="P1354" s="27">
        <v>59.973568281938327</v>
      </c>
      <c r="Q1354" t="s">
        <v>8347</v>
      </c>
      <c r="R1354" t="s">
        <v>8319</v>
      </c>
      <c r="S1354" s="15">
        <v>84504.33194444445</v>
      </c>
      <c r="T1354" s="15">
        <v>42252.165972222225</v>
      </c>
    </row>
    <row r="1355" spans="1:20" x14ac:dyDescent="0.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0">
        <v>133.6</v>
      </c>
      <c r="P1355" s="27">
        <v>31.80952380952381</v>
      </c>
      <c r="Q1355" t="s">
        <v>8347</v>
      </c>
      <c r="R1355" t="s">
        <v>8319</v>
      </c>
      <c r="S1355" s="15">
        <v>82688</v>
      </c>
      <c r="T1355" s="15">
        <v>41344</v>
      </c>
    </row>
    <row r="1356" spans="1:20" x14ac:dyDescent="0.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0">
        <v>130.25</v>
      </c>
      <c r="P1356" s="27">
        <v>24.421875</v>
      </c>
      <c r="Q1356" t="s">
        <v>8347</v>
      </c>
      <c r="R1356" t="s">
        <v>8319</v>
      </c>
      <c r="S1356" s="15">
        <v>85065.615254629636</v>
      </c>
      <c r="T1356" s="15">
        <v>42532.807627314818</v>
      </c>
    </row>
    <row r="1357" spans="1:20" x14ac:dyDescent="0.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0">
        <v>122.67999999999999</v>
      </c>
      <c r="P1357" s="27">
        <v>25.347107438016529</v>
      </c>
      <c r="Q1357" t="s">
        <v>8347</v>
      </c>
      <c r="R1357" t="s">
        <v>8319</v>
      </c>
      <c r="S1357" s="15">
        <v>82486.833333333328</v>
      </c>
      <c r="T1357" s="15">
        <v>41243.416666666664</v>
      </c>
    </row>
    <row r="1358" spans="1:20" x14ac:dyDescent="0.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0">
        <v>182.81058823529412</v>
      </c>
      <c r="P1358" s="27">
        <v>71.443218390804603</v>
      </c>
      <c r="Q1358" t="s">
        <v>8347</v>
      </c>
      <c r="R1358" t="s">
        <v>8319</v>
      </c>
      <c r="S1358" s="15">
        <v>82920.077777777784</v>
      </c>
      <c r="T1358" s="15">
        <v>41460.038888888892</v>
      </c>
    </row>
    <row r="1359" spans="1:20" x14ac:dyDescent="0.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0">
        <v>125.29999999999998</v>
      </c>
      <c r="P1359" s="27">
        <v>38.553846153846152</v>
      </c>
      <c r="Q1359" t="s">
        <v>8347</v>
      </c>
      <c r="R1359" t="s">
        <v>8319</v>
      </c>
      <c r="S1359" s="15">
        <v>82668.498611111107</v>
      </c>
      <c r="T1359" s="15">
        <v>41334.249305555553</v>
      </c>
    </row>
    <row r="1360" spans="1:20" x14ac:dyDescent="0.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0">
        <v>111.66666666666667</v>
      </c>
      <c r="P1360" s="27">
        <v>68.367346938775512</v>
      </c>
      <c r="Q1360" t="s">
        <v>8347</v>
      </c>
      <c r="R1360" t="s">
        <v>8319</v>
      </c>
      <c r="S1360" s="15">
        <v>81439.141736111109</v>
      </c>
      <c r="T1360" s="15">
        <v>40719.570868055554</v>
      </c>
    </row>
    <row r="1361" spans="1:20" x14ac:dyDescent="0.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0">
        <v>115.75757575757575</v>
      </c>
      <c r="P1361" s="27">
        <v>40.210526315789473</v>
      </c>
      <c r="Q1361" t="s">
        <v>8347</v>
      </c>
      <c r="R1361" t="s">
        <v>8319</v>
      </c>
      <c r="S1361" s="15">
        <v>81461.629398148143</v>
      </c>
      <c r="T1361" s="15">
        <v>40730.814699074072</v>
      </c>
    </row>
    <row r="1362" spans="1:20" x14ac:dyDescent="0.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0">
        <v>173.2</v>
      </c>
      <c r="P1362" s="27">
        <v>32.074074074074076</v>
      </c>
      <c r="Q1362" t="s">
        <v>8347</v>
      </c>
      <c r="R1362" t="s">
        <v>8319</v>
      </c>
      <c r="S1362" s="15">
        <v>82247.801388888882</v>
      </c>
      <c r="T1362" s="15">
        <v>41123.900694444441</v>
      </c>
    </row>
    <row r="1363" spans="1:20" x14ac:dyDescent="0.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0">
        <v>125.98333333333333</v>
      </c>
      <c r="P1363" s="27">
        <v>28.632575757575758</v>
      </c>
      <c r="Q1363" t="s">
        <v>8347</v>
      </c>
      <c r="R1363" t="s">
        <v>8319</v>
      </c>
      <c r="S1363" s="15">
        <v>83623.434537037043</v>
      </c>
      <c r="T1363" s="15">
        <v>41811.717268518521</v>
      </c>
    </row>
    <row r="1364" spans="1:20" x14ac:dyDescent="0.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0">
        <v>109.1</v>
      </c>
      <c r="P1364" s="27">
        <v>43.64</v>
      </c>
      <c r="Q1364" t="s">
        <v>8347</v>
      </c>
      <c r="R1364" t="s">
        <v>8319</v>
      </c>
      <c r="S1364" s="15">
        <v>83049.868773148148</v>
      </c>
      <c r="T1364" s="15">
        <v>41524.934386574074</v>
      </c>
    </row>
    <row r="1365" spans="1:20" x14ac:dyDescent="0.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0">
        <v>100</v>
      </c>
      <c r="P1365" s="27">
        <v>40</v>
      </c>
      <c r="Q1365" t="s">
        <v>8347</v>
      </c>
      <c r="R1365" t="s">
        <v>8319</v>
      </c>
      <c r="S1365" s="15">
        <v>84830.665277777778</v>
      </c>
      <c r="T1365" s="15">
        <v>42415.332638888889</v>
      </c>
    </row>
    <row r="1366" spans="1:20" x14ac:dyDescent="0.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0">
        <v>118.64285714285714</v>
      </c>
      <c r="P1366" s="27">
        <v>346.04166666666669</v>
      </c>
      <c r="Q1366" t="s">
        <v>8339</v>
      </c>
      <c r="R1366" t="s">
        <v>8317</v>
      </c>
      <c r="S1366" s="15">
        <v>84023.3913425926</v>
      </c>
      <c r="T1366" s="15">
        <v>42011.6956712963</v>
      </c>
    </row>
    <row r="1367" spans="1:20" x14ac:dyDescent="0.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0">
        <v>100.26666666666667</v>
      </c>
      <c r="P1367" s="27">
        <v>81.739130434782609</v>
      </c>
      <c r="Q1367" t="s">
        <v>8339</v>
      </c>
      <c r="R1367" t="s">
        <v>8317</v>
      </c>
      <c r="S1367" s="15">
        <v>84159.383148148147</v>
      </c>
      <c r="T1367" s="15">
        <v>42079.691574074073</v>
      </c>
    </row>
    <row r="1368" spans="1:20" x14ac:dyDescent="0.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0">
        <v>126.48920000000001</v>
      </c>
      <c r="P1368" s="27">
        <v>64.535306122448986</v>
      </c>
      <c r="Q1368" t="s">
        <v>8339</v>
      </c>
      <c r="R1368" t="s">
        <v>8317</v>
      </c>
      <c r="S1368" s="15">
        <v>83940.075532407413</v>
      </c>
      <c r="T1368" s="15">
        <v>41970.037766203706</v>
      </c>
    </row>
    <row r="1369" spans="1:20" x14ac:dyDescent="0.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0">
        <v>114.26</v>
      </c>
      <c r="P1369" s="27">
        <v>63.477777777777774</v>
      </c>
      <c r="Q1369" t="s">
        <v>8339</v>
      </c>
      <c r="R1369" t="s">
        <v>8317</v>
      </c>
      <c r="S1369" s="15">
        <v>84644.089120370365</v>
      </c>
      <c r="T1369" s="15">
        <v>42322.044560185182</v>
      </c>
    </row>
    <row r="1370" spans="1:20" x14ac:dyDescent="0.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0">
        <v>110.7</v>
      </c>
      <c r="P1370" s="27">
        <v>63.620689655172413</v>
      </c>
      <c r="Q1370" t="s">
        <v>8339</v>
      </c>
      <c r="R1370" t="s">
        <v>8317</v>
      </c>
      <c r="S1370" s="15">
        <v>84340.381805555546</v>
      </c>
      <c r="T1370" s="15">
        <v>42170.190902777773</v>
      </c>
    </row>
    <row r="1371" spans="1:20" x14ac:dyDescent="0.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0">
        <v>105.34805315203954</v>
      </c>
      <c r="P1371" s="27">
        <v>83.967068965517228</v>
      </c>
      <c r="Q1371" t="s">
        <v>8339</v>
      </c>
      <c r="R1371" t="s">
        <v>8317</v>
      </c>
      <c r="S1371" s="15">
        <v>83481.188564814816</v>
      </c>
      <c r="T1371" s="15">
        <v>41740.594282407408</v>
      </c>
    </row>
    <row r="1372" spans="1:20" x14ac:dyDescent="0.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0">
        <v>103.66666666666666</v>
      </c>
      <c r="P1372" s="27">
        <v>77.75</v>
      </c>
      <c r="Q1372" t="s">
        <v>8339</v>
      </c>
      <c r="R1372" t="s">
        <v>8317</v>
      </c>
      <c r="S1372" s="15">
        <v>83126.006712962961</v>
      </c>
      <c r="T1372" s="15">
        <v>41563.00335648148</v>
      </c>
    </row>
    <row r="1373" spans="1:20" x14ac:dyDescent="0.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0">
        <v>107.08672667523933</v>
      </c>
      <c r="P1373" s="27">
        <v>107.07142857142857</v>
      </c>
      <c r="Q1373" t="s">
        <v>8339</v>
      </c>
      <c r="R1373" t="s">
        <v>8317</v>
      </c>
      <c r="S1373" s="15">
        <v>84263.517175925925</v>
      </c>
      <c r="T1373" s="15">
        <v>42131.758587962962</v>
      </c>
    </row>
    <row r="1374" spans="1:20" x14ac:dyDescent="0.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0">
        <v>124</v>
      </c>
      <c r="P1374" s="27">
        <v>38.75</v>
      </c>
      <c r="Q1374" t="s">
        <v>8339</v>
      </c>
      <c r="R1374" t="s">
        <v>8317</v>
      </c>
      <c r="S1374" s="15">
        <v>82205.479907407411</v>
      </c>
      <c r="T1374" s="15">
        <v>41102.739953703705</v>
      </c>
    </row>
    <row r="1375" spans="1:20" x14ac:dyDescent="0.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0">
        <v>105.01</v>
      </c>
      <c r="P1375" s="27">
        <v>201.94230769230768</v>
      </c>
      <c r="Q1375" t="s">
        <v>8339</v>
      </c>
      <c r="R1375" t="s">
        <v>8317</v>
      </c>
      <c r="S1375" s="15">
        <v>85469.903541666659</v>
      </c>
      <c r="T1375" s="15">
        <v>42734.95177083333</v>
      </c>
    </row>
    <row r="1376" spans="1:20" x14ac:dyDescent="0.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0">
        <v>189.46666666666667</v>
      </c>
      <c r="P1376" s="27">
        <v>43.060606060606062</v>
      </c>
      <c r="Q1376" t="s">
        <v>8339</v>
      </c>
      <c r="R1376" t="s">
        <v>8317</v>
      </c>
      <c r="S1376" s="15">
        <v>84908.24046296296</v>
      </c>
      <c r="T1376" s="15">
        <v>42454.12023148148</v>
      </c>
    </row>
    <row r="1377" spans="1:20" x14ac:dyDescent="0.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0">
        <v>171.32499999999999</v>
      </c>
      <c r="P1377" s="27">
        <v>62.871559633027523</v>
      </c>
      <c r="Q1377" t="s">
        <v>8339</v>
      </c>
      <c r="R1377" t="s">
        <v>8317</v>
      </c>
      <c r="S1377" s="15">
        <v>85500.132384259254</v>
      </c>
      <c r="T1377" s="15">
        <v>42750.066192129627</v>
      </c>
    </row>
    <row r="1378" spans="1:20" x14ac:dyDescent="0.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0">
        <v>252.48648648648651</v>
      </c>
      <c r="P1378" s="27">
        <v>55.607142857142854</v>
      </c>
      <c r="Q1378" t="s">
        <v>8339</v>
      </c>
      <c r="R1378" t="s">
        <v>8317</v>
      </c>
      <c r="S1378" s="15">
        <v>85415.421435185184</v>
      </c>
      <c r="T1378" s="15">
        <v>42707.710717592592</v>
      </c>
    </row>
    <row r="1379" spans="1:20" x14ac:dyDescent="0.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0">
        <v>116.15384615384616</v>
      </c>
      <c r="P1379" s="27">
        <v>48.70967741935484</v>
      </c>
      <c r="Q1379" t="s">
        <v>8339</v>
      </c>
      <c r="R1379" t="s">
        <v>8317</v>
      </c>
      <c r="S1379" s="15">
        <v>85538.348611111112</v>
      </c>
      <c r="T1379" s="15">
        <v>42769.174305555556</v>
      </c>
    </row>
    <row r="1380" spans="1:20" x14ac:dyDescent="0.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0">
        <v>203.35000000000002</v>
      </c>
      <c r="P1380" s="27">
        <v>30.578947368421051</v>
      </c>
      <c r="Q1380" t="s">
        <v>8339</v>
      </c>
      <c r="R1380" t="s">
        <v>8317</v>
      </c>
      <c r="S1380" s="15">
        <v>85167.518749999988</v>
      </c>
      <c r="T1380" s="15">
        <v>42583.759374999994</v>
      </c>
    </row>
    <row r="1381" spans="1:20" x14ac:dyDescent="0.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0">
        <v>111.60000000000001</v>
      </c>
      <c r="P1381" s="27">
        <v>73.907284768211923</v>
      </c>
      <c r="Q1381" t="s">
        <v>8339</v>
      </c>
      <c r="R1381" t="s">
        <v>8317</v>
      </c>
      <c r="S1381" s="15">
        <v>84320.983240740752</v>
      </c>
      <c r="T1381" s="15">
        <v>42160.491620370376</v>
      </c>
    </row>
    <row r="1382" spans="1:20" x14ac:dyDescent="0.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0">
        <v>424</v>
      </c>
      <c r="P1382" s="27">
        <v>21.2</v>
      </c>
      <c r="Q1382" t="s">
        <v>8339</v>
      </c>
      <c r="R1382" t="s">
        <v>8317</v>
      </c>
      <c r="S1382" s="15">
        <v>84328.166666666657</v>
      </c>
      <c r="T1382" s="15">
        <v>42164.083333333328</v>
      </c>
    </row>
    <row r="1383" spans="1:20" x14ac:dyDescent="0.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0">
        <v>107.1</v>
      </c>
      <c r="P1383" s="27">
        <v>73.356164383561648</v>
      </c>
      <c r="Q1383" t="s">
        <v>8339</v>
      </c>
      <c r="R1383" t="s">
        <v>8317</v>
      </c>
      <c r="S1383" s="15">
        <v>85466.428819444438</v>
      </c>
      <c r="T1383" s="15">
        <v>42733.214409722219</v>
      </c>
    </row>
    <row r="1384" spans="1:20" x14ac:dyDescent="0.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0">
        <v>104.3625</v>
      </c>
      <c r="P1384" s="27">
        <v>56.412162162162161</v>
      </c>
      <c r="Q1384" t="s">
        <v>8339</v>
      </c>
      <c r="R1384" t="s">
        <v>8317</v>
      </c>
      <c r="S1384" s="15">
        <v>82801.600370370375</v>
      </c>
      <c r="T1384" s="15">
        <v>41400.800185185188</v>
      </c>
    </row>
    <row r="1385" spans="1:20" x14ac:dyDescent="0.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0">
        <v>212.40909090909091</v>
      </c>
      <c r="P1385" s="27">
        <v>50.247311827956992</v>
      </c>
      <c r="Q1385" t="s">
        <v>8339</v>
      </c>
      <c r="R1385" t="s">
        <v>8317</v>
      </c>
      <c r="S1385" s="15">
        <v>85454.149953703702</v>
      </c>
      <c r="T1385" s="15">
        <v>42727.074976851851</v>
      </c>
    </row>
    <row r="1386" spans="1:20" x14ac:dyDescent="0.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0">
        <v>124.08571428571429</v>
      </c>
      <c r="P1386" s="27">
        <v>68.936507936507937</v>
      </c>
      <c r="Q1386" t="s">
        <v>8339</v>
      </c>
      <c r="R1386" t="s">
        <v>8317</v>
      </c>
      <c r="S1386" s="15">
        <v>84381.470416666663</v>
      </c>
      <c r="T1386" s="15">
        <v>42190.735208333332</v>
      </c>
    </row>
    <row r="1387" spans="1:20" x14ac:dyDescent="0.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0">
        <v>110.406125</v>
      </c>
      <c r="P1387" s="27">
        <v>65.914104477611943</v>
      </c>
      <c r="Q1387" t="s">
        <v>8339</v>
      </c>
      <c r="R1387" t="s">
        <v>8317</v>
      </c>
      <c r="S1387" s="15">
        <v>84979.015277777769</v>
      </c>
      <c r="T1387" s="15">
        <v>42489.507638888885</v>
      </c>
    </row>
    <row r="1388" spans="1:20" x14ac:dyDescent="0.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0">
        <v>218.75</v>
      </c>
      <c r="P1388" s="27">
        <v>62.5</v>
      </c>
      <c r="Q1388" t="s">
        <v>8339</v>
      </c>
      <c r="R1388" t="s">
        <v>8317</v>
      </c>
      <c r="S1388" s="15">
        <v>84429.293726851844</v>
      </c>
      <c r="T1388" s="15">
        <v>42214.646863425922</v>
      </c>
    </row>
    <row r="1389" spans="1:20" x14ac:dyDescent="0.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0">
        <v>136.625</v>
      </c>
      <c r="P1389" s="27">
        <v>70.064102564102569</v>
      </c>
      <c r="Q1389" t="s">
        <v>8339</v>
      </c>
      <c r="R1389" t="s">
        <v>8317</v>
      </c>
      <c r="S1389" s="15">
        <v>84316.375</v>
      </c>
      <c r="T1389" s="15">
        <v>42158.1875</v>
      </c>
    </row>
    <row r="1390" spans="1:20" x14ac:dyDescent="0.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0">
        <v>134.8074</v>
      </c>
      <c r="P1390" s="27">
        <v>60.181874999999998</v>
      </c>
      <c r="Q1390" t="s">
        <v>8339</v>
      </c>
      <c r="R1390" t="s">
        <v>8317</v>
      </c>
      <c r="S1390" s="15">
        <v>85321.352777777778</v>
      </c>
      <c r="T1390" s="15">
        <v>42660.676388888889</v>
      </c>
    </row>
    <row r="1391" spans="1:20" x14ac:dyDescent="0.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0">
        <v>145.4</v>
      </c>
      <c r="P1391" s="27">
        <v>21.382352941176471</v>
      </c>
      <c r="Q1391" t="s">
        <v>8339</v>
      </c>
      <c r="R1391" t="s">
        <v>8317</v>
      </c>
      <c r="S1391" s="15">
        <v>85190.961967592593</v>
      </c>
      <c r="T1391" s="15">
        <v>42595.480983796297</v>
      </c>
    </row>
    <row r="1392" spans="1:20" x14ac:dyDescent="0.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0">
        <v>109.10714285714285</v>
      </c>
      <c r="P1392" s="27">
        <v>160.78947368421052</v>
      </c>
      <c r="Q1392" t="s">
        <v>8339</v>
      </c>
      <c r="R1392" t="s">
        <v>8317</v>
      </c>
      <c r="S1392" s="15">
        <v>84243.433333333334</v>
      </c>
      <c r="T1392" s="15">
        <v>42121.716666666667</v>
      </c>
    </row>
    <row r="1393" spans="1:20" x14ac:dyDescent="0.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0">
        <v>110.2</v>
      </c>
      <c r="P1393" s="27">
        <v>42.384615384615387</v>
      </c>
      <c r="Q1393" t="s">
        <v>8339</v>
      </c>
      <c r="R1393" t="s">
        <v>8317</v>
      </c>
      <c r="S1393" s="15">
        <v>84476.415277777778</v>
      </c>
      <c r="T1393" s="15">
        <v>42238.207638888889</v>
      </c>
    </row>
    <row r="1394" spans="1:20" x14ac:dyDescent="0.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0">
        <v>113.64000000000001</v>
      </c>
      <c r="P1394" s="27">
        <v>27.317307692307693</v>
      </c>
      <c r="Q1394" t="s">
        <v>8339</v>
      </c>
      <c r="R1394" t="s">
        <v>8317</v>
      </c>
      <c r="S1394" s="15">
        <v>84864.309861111105</v>
      </c>
      <c r="T1394" s="15">
        <v>42432.154930555553</v>
      </c>
    </row>
    <row r="1395" spans="1:20" x14ac:dyDescent="0.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0">
        <v>102.35000000000001</v>
      </c>
      <c r="P1395" s="27">
        <v>196.82692307692307</v>
      </c>
      <c r="Q1395" t="s">
        <v>8339</v>
      </c>
      <c r="R1395" t="s">
        <v>8317</v>
      </c>
      <c r="S1395" s="15">
        <v>85167.363958333328</v>
      </c>
      <c r="T1395" s="15">
        <v>42583.681979166664</v>
      </c>
    </row>
    <row r="1396" spans="1:20" x14ac:dyDescent="0.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0">
        <v>122.13333333333334</v>
      </c>
      <c r="P1396" s="27">
        <v>53.882352941176471</v>
      </c>
      <c r="Q1396" t="s">
        <v>8339</v>
      </c>
      <c r="R1396" t="s">
        <v>8317</v>
      </c>
      <c r="S1396" s="15">
        <v>85590.25</v>
      </c>
      <c r="T1396" s="15">
        <v>42795.125</v>
      </c>
    </row>
    <row r="1397" spans="1:20" x14ac:dyDescent="0.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0">
        <v>111.88571428571427</v>
      </c>
      <c r="P1397" s="27">
        <v>47.756097560975611</v>
      </c>
      <c r="Q1397" t="s">
        <v>8339</v>
      </c>
      <c r="R1397" t="s">
        <v>8317</v>
      </c>
      <c r="S1397" s="15">
        <v>85499.816689814819</v>
      </c>
      <c r="T1397" s="15">
        <v>42749.90834490741</v>
      </c>
    </row>
    <row r="1398" spans="1:20" x14ac:dyDescent="0.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0">
        <v>107.3</v>
      </c>
      <c r="P1398" s="27">
        <v>88.191780821917803</v>
      </c>
      <c r="Q1398" t="s">
        <v>8339</v>
      </c>
      <c r="R1398" t="s">
        <v>8317</v>
      </c>
      <c r="S1398" s="15">
        <v>84097.99726851852</v>
      </c>
      <c r="T1398" s="15">
        <v>42048.99863425926</v>
      </c>
    </row>
    <row r="1399" spans="1:20" x14ac:dyDescent="0.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0">
        <v>113.85000000000001</v>
      </c>
      <c r="P1399" s="27">
        <v>72.056962025316452</v>
      </c>
      <c r="Q1399" t="s">
        <v>8339</v>
      </c>
      <c r="R1399" t="s">
        <v>8317</v>
      </c>
      <c r="S1399" s="15">
        <v>85341.776388888888</v>
      </c>
      <c r="T1399" s="15">
        <v>42670.888194444444</v>
      </c>
    </row>
    <row r="1400" spans="1:20" x14ac:dyDescent="0.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0">
        <v>109.68181818181819</v>
      </c>
      <c r="P1400" s="27">
        <v>74.246153846153845</v>
      </c>
      <c r="Q1400" t="s">
        <v>8339</v>
      </c>
      <c r="R1400" t="s">
        <v>8317</v>
      </c>
      <c r="S1400" s="15">
        <v>85113.748472222214</v>
      </c>
      <c r="T1400" s="15">
        <v>42556.874236111107</v>
      </c>
    </row>
    <row r="1401" spans="1:20" x14ac:dyDescent="0.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0">
        <v>126.14444444444443</v>
      </c>
      <c r="P1401" s="27">
        <v>61.701086956521742</v>
      </c>
      <c r="Q1401" t="s">
        <v>8339</v>
      </c>
      <c r="R1401" t="s">
        <v>8317</v>
      </c>
      <c r="S1401" s="15">
        <v>83838.008634259255</v>
      </c>
      <c r="T1401" s="15">
        <v>41919.004317129627</v>
      </c>
    </row>
    <row r="1402" spans="1:20" x14ac:dyDescent="0.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0">
        <v>167.42857142857144</v>
      </c>
      <c r="P1402" s="27">
        <v>17.235294117647058</v>
      </c>
      <c r="Q1402" t="s">
        <v>8339</v>
      </c>
      <c r="R1402" t="s">
        <v>8317</v>
      </c>
      <c r="S1402" s="15">
        <v>85066.458333333343</v>
      </c>
      <c r="T1402" s="15">
        <v>42533.229166666672</v>
      </c>
    </row>
    <row r="1403" spans="1:20" x14ac:dyDescent="0.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0">
        <v>496.52000000000004</v>
      </c>
      <c r="P1403" s="27">
        <v>51.720833333333331</v>
      </c>
      <c r="Q1403" t="s">
        <v>8339</v>
      </c>
      <c r="R1403" t="s">
        <v>8317</v>
      </c>
      <c r="S1403" s="15">
        <v>82841.9924537037</v>
      </c>
      <c r="T1403" s="15">
        <v>41420.99622685185</v>
      </c>
    </row>
    <row r="1404" spans="1:20" x14ac:dyDescent="0.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0">
        <v>109.16</v>
      </c>
      <c r="P1404" s="27">
        <v>24.150442477876105</v>
      </c>
      <c r="Q1404" t="s">
        <v>8339</v>
      </c>
      <c r="R1404" t="s">
        <v>8317</v>
      </c>
      <c r="S1404" s="15">
        <v>84250.023402777791</v>
      </c>
      <c r="T1404" s="15">
        <v>42125.011701388896</v>
      </c>
    </row>
    <row r="1405" spans="1:20" x14ac:dyDescent="0.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0">
        <v>102.57499999999999</v>
      </c>
      <c r="P1405" s="27">
        <v>62.166666666666664</v>
      </c>
      <c r="Q1405" t="s">
        <v>8339</v>
      </c>
      <c r="R1405" t="s">
        <v>8317</v>
      </c>
      <c r="S1405" s="15">
        <v>82962.125810185185</v>
      </c>
      <c r="T1405" s="15">
        <v>41481.062905092593</v>
      </c>
    </row>
    <row r="1406" spans="1:20" x14ac:dyDescent="0.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0">
        <v>1.6620689655172414</v>
      </c>
      <c r="P1406" s="27">
        <v>48.2</v>
      </c>
      <c r="Q1406" t="s">
        <v>8348</v>
      </c>
      <c r="R1406" t="s">
        <v>8319</v>
      </c>
      <c r="S1406" s="15">
        <v>84115.020486111112</v>
      </c>
      <c r="T1406" s="15">
        <v>42057.510243055556</v>
      </c>
    </row>
    <row r="1407" spans="1:20" x14ac:dyDescent="0.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0">
        <v>0.42</v>
      </c>
      <c r="P1407" s="27">
        <v>6.1764705882352944</v>
      </c>
      <c r="Q1407" t="s">
        <v>8348</v>
      </c>
      <c r="R1407" t="s">
        <v>8319</v>
      </c>
      <c r="S1407" s="15">
        <v>83943.444467592592</v>
      </c>
      <c r="T1407" s="15">
        <v>41971.722233796296</v>
      </c>
    </row>
    <row r="1408" spans="1:20" x14ac:dyDescent="0.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0">
        <v>0.125</v>
      </c>
      <c r="P1408" s="27">
        <v>5</v>
      </c>
      <c r="Q1408" t="s">
        <v>8348</v>
      </c>
      <c r="R1408" t="s">
        <v>8319</v>
      </c>
      <c r="S1408" s="15">
        <v>84700.833333333343</v>
      </c>
      <c r="T1408" s="15">
        <v>42350.416666666672</v>
      </c>
    </row>
    <row r="1409" spans="1:20" x14ac:dyDescent="0.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0">
        <v>0.5</v>
      </c>
      <c r="P1409" s="27">
        <v>7.5</v>
      </c>
      <c r="Q1409" t="s">
        <v>8348</v>
      </c>
      <c r="R1409" t="s">
        <v>8319</v>
      </c>
      <c r="S1409" s="15">
        <v>83727.073564814811</v>
      </c>
      <c r="T1409" s="15">
        <v>41863.536782407406</v>
      </c>
    </row>
    <row r="1410" spans="1:20" x14ac:dyDescent="0.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0">
        <v>7.1999999999999993</v>
      </c>
      <c r="P1410" s="27">
        <v>12</v>
      </c>
      <c r="Q1410" t="s">
        <v>8348</v>
      </c>
      <c r="R1410" t="s">
        <v>8319</v>
      </c>
      <c r="S1410" s="15">
        <v>84643.827685185184</v>
      </c>
      <c r="T1410" s="15">
        <v>42321.913842592592</v>
      </c>
    </row>
    <row r="1411" spans="1:20" x14ac:dyDescent="0.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0">
        <v>0</v>
      </c>
      <c r="P1411" s="27" t="e">
        <v>#DIV/0!</v>
      </c>
      <c r="Q1411" t="s">
        <v>8348</v>
      </c>
      <c r="R1411" t="s">
        <v>8319</v>
      </c>
      <c r="S1411" s="15">
        <v>84010.350347222222</v>
      </c>
      <c r="T1411" s="15">
        <v>42005.175173611111</v>
      </c>
    </row>
    <row r="1412" spans="1:20" x14ac:dyDescent="0.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0">
        <v>1.6666666666666666E-2</v>
      </c>
      <c r="P1412" s="27">
        <v>1</v>
      </c>
      <c r="Q1412" t="s">
        <v>8348</v>
      </c>
      <c r="R1412" t="s">
        <v>8319</v>
      </c>
      <c r="S1412" s="15">
        <v>85048.637037037028</v>
      </c>
      <c r="T1412" s="15">
        <v>42524.318518518514</v>
      </c>
    </row>
    <row r="1413" spans="1:20" x14ac:dyDescent="0.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0">
        <v>0.23333333333333336</v>
      </c>
      <c r="P1413" s="27">
        <v>2.3333333333333335</v>
      </c>
      <c r="Q1413" t="s">
        <v>8348</v>
      </c>
      <c r="R1413" t="s">
        <v>8319</v>
      </c>
      <c r="S1413" s="15">
        <v>84082.118055555562</v>
      </c>
      <c r="T1413" s="15">
        <v>42041.059027777781</v>
      </c>
    </row>
    <row r="1414" spans="1:20" x14ac:dyDescent="0.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0">
        <v>4.5714285714285712</v>
      </c>
      <c r="P1414" s="27">
        <v>24.615384615384617</v>
      </c>
      <c r="Q1414" t="s">
        <v>8348</v>
      </c>
      <c r="R1414" t="s">
        <v>8319</v>
      </c>
      <c r="S1414" s="15">
        <v>83954.127291666664</v>
      </c>
      <c r="T1414" s="15">
        <v>41977.063645833332</v>
      </c>
    </row>
    <row r="1415" spans="1:20" x14ac:dyDescent="0.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0">
        <v>5</v>
      </c>
      <c r="P1415" s="27">
        <v>100</v>
      </c>
      <c r="Q1415" t="s">
        <v>8348</v>
      </c>
      <c r="R1415" t="s">
        <v>8319</v>
      </c>
      <c r="S1415" s="15">
        <v>84840.874305555553</v>
      </c>
      <c r="T1415" s="15">
        <v>42420.437152777777</v>
      </c>
    </row>
    <row r="1416" spans="1:20" x14ac:dyDescent="0.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0">
        <v>0.2</v>
      </c>
      <c r="P1416" s="27">
        <v>1</v>
      </c>
      <c r="Q1416" t="s">
        <v>8348</v>
      </c>
      <c r="R1416" t="s">
        <v>8319</v>
      </c>
      <c r="S1416" s="15">
        <v>85476.50618055556</v>
      </c>
      <c r="T1416" s="15">
        <v>42738.25309027778</v>
      </c>
    </row>
    <row r="1417" spans="1:20" x14ac:dyDescent="0.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0">
        <v>18.181818181818183</v>
      </c>
      <c r="P1417" s="27">
        <v>88.888888888888886</v>
      </c>
      <c r="Q1417" t="s">
        <v>8348</v>
      </c>
      <c r="R1417" t="s">
        <v>8319</v>
      </c>
      <c r="S1417" s="15">
        <v>84465.351643518516</v>
      </c>
      <c r="T1417" s="15">
        <v>42232.675821759258</v>
      </c>
    </row>
    <row r="1418" spans="1:20" x14ac:dyDescent="0.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0">
        <v>0</v>
      </c>
      <c r="P1418" s="27" t="e">
        <v>#DIV/0!</v>
      </c>
      <c r="Q1418" t="s">
        <v>8348</v>
      </c>
      <c r="R1418" t="s">
        <v>8319</v>
      </c>
      <c r="S1418" s="15">
        <v>84659.935624999998</v>
      </c>
      <c r="T1418" s="15">
        <v>42329.967812499999</v>
      </c>
    </row>
    <row r="1419" spans="1:20" x14ac:dyDescent="0.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0">
        <v>1.2222222222222223</v>
      </c>
      <c r="P1419" s="27">
        <v>27.5</v>
      </c>
      <c r="Q1419" t="s">
        <v>8348</v>
      </c>
      <c r="R1419" t="s">
        <v>8319</v>
      </c>
      <c r="S1419" s="15">
        <v>84524.931944444455</v>
      </c>
      <c r="T1419" s="15">
        <v>42262.465972222228</v>
      </c>
    </row>
    <row r="1420" spans="1:20" x14ac:dyDescent="0.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0">
        <v>0.2</v>
      </c>
      <c r="P1420" s="27">
        <v>6</v>
      </c>
      <c r="Q1420" t="s">
        <v>8348</v>
      </c>
      <c r="R1420" t="s">
        <v>8319</v>
      </c>
      <c r="S1420" s="15">
        <v>84850.912824074068</v>
      </c>
      <c r="T1420" s="15">
        <v>42425.456412037034</v>
      </c>
    </row>
    <row r="1421" spans="1:20" x14ac:dyDescent="0.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0">
        <v>7.0634920634920633</v>
      </c>
      <c r="P1421" s="27">
        <v>44.5</v>
      </c>
      <c r="Q1421" t="s">
        <v>8348</v>
      </c>
      <c r="R1421" t="s">
        <v>8319</v>
      </c>
      <c r="S1421" s="15">
        <v>85304.912476851852</v>
      </c>
      <c r="T1421" s="15">
        <v>42652.456238425926</v>
      </c>
    </row>
    <row r="1422" spans="1:20" x14ac:dyDescent="0.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0">
        <v>2.7272727272727271</v>
      </c>
      <c r="P1422" s="27">
        <v>1</v>
      </c>
      <c r="Q1422" t="s">
        <v>8348</v>
      </c>
      <c r="R1422" t="s">
        <v>8319</v>
      </c>
      <c r="S1422" s="15">
        <v>85099.335324074083</v>
      </c>
      <c r="T1422" s="15">
        <v>42549.667662037042</v>
      </c>
    </row>
    <row r="1423" spans="1:20" x14ac:dyDescent="0.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0">
        <v>0.1</v>
      </c>
      <c r="P1423" s="27">
        <v>100</v>
      </c>
      <c r="Q1423" t="s">
        <v>8348</v>
      </c>
      <c r="R1423" t="s">
        <v>8319</v>
      </c>
      <c r="S1423" s="15">
        <v>84087.831226851849</v>
      </c>
      <c r="T1423" s="15">
        <v>42043.915613425925</v>
      </c>
    </row>
    <row r="1424" spans="1:20" x14ac:dyDescent="0.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0">
        <v>0.104</v>
      </c>
      <c r="P1424" s="27">
        <v>13</v>
      </c>
      <c r="Q1424" t="s">
        <v>8348</v>
      </c>
      <c r="R1424" t="s">
        <v>8319</v>
      </c>
      <c r="S1424" s="15">
        <v>85268.479259259257</v>
      </c>
      <c r="T1424" s="15">
        <v>42634.239629629628</v>
      </c>
    </row>
    <row r="1425" spans="1:20" x14ac:dyDescent="0.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0">
        <v>0.33333333333333337</v>
      </c>
      <c r="P1425" s="27">
        <v>100</v>
      </c>
      <c r="Q1425" t="s">
        <v>8348</v>
      </c>
      <c r="R1425" t="s">
        <v>8319</v>
      </c>
      <c r="S1425" s="15">
        <v>84740.720625000002</v>
      </c>
      <c r="T1425" s="15">
        <v>42370.360312500001</v>
      </c>
    </row>
    <row r="1426" spans="1:20" x14ac:dyDescent="0.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0">
        <v>20.36</v>
      </c>
      <c r="P1426" s="27">
        <v>109.07142857142857</v>
      </c>
      <c r="Q1426" t="s">
        <v>8348</v>
      </c>
      <c r="R1426" t="s">
        <v>8319</v>
      </c>
      <c r="S1426" s="15">
        <v>85379.518564814818</v>
      </c>
      <c r="T1426" s="15">
        <v>42689.759282407409</v>
      </c>
    </row>
    <row r="1427" spans="1:20" x14ac:dyDescent="0.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0">
        <v>0</v>
      </c>
      <c r="P1427" s="27" t="e">
        <v>#DIV/0!</v>
      </c>
      <c r="Q1427" t="s">
        <v>8348</v>
      </c>
      <c r="R1427" t="s">
        <v>8319</v>
      </c>
      <c r="S1427" s="15">
        <v>84246.262939814813</v>
      </c>
      <c r="T1427" s="15">
        <v>42123.131469907406</v>
      </c>
    </row>
    <row r="1428" spans="1:20" x14ac:dyDescent="0.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0">
        <v>0</v>
      </c>
      <c r="P1428" s="27" t="e">
        <v>#DIV/0!</v>
      </c>
      <c r="Q1428" t="s">
        <v>8348</v>
      </c>
      <c r="R1428" t="s">
        <v>8319</v>
      </c>
      <c r="S1428" s="15">
        <v>84480.780555555553</v>
      </c>
      <c r="T1428" s="15">
        <v>42240.390277777777</v>
      </c>
    </row>
    <row r="1429" spans="1:20" x14ac:dyDescent="0.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0">
        <v>8.3800000000000008</v>
      </c>
      <c r="P1429" s="27">
        <v>104.75</v>
      </c>
      <c r="Q1429" t="s">
        <v>8348</v>
      </c>
      <c r="R1429" t="s">
        <v>8319</v>
      </c>
      <c r="S1429" s="15">
        <v>85263.703356481477</v>
      </c>
      <c r="T1429" s="15">
        <v>42631.851678240739</v>
      </c>
    </row>
    <row r="1430" spans="1:20" x14ac:dyDescent="0.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0">
        <v>4.5</v>
      </c>
      <c r="P1430" s="27">
        <v>15</v>
      </c>
      <c r="Q1430" t="s">
        <v>8348</v>
      </c>
      <c r="R1430" t="s">
        <v>8319</v>
      </c>
      <c r="S1430" s="15">
        <v>84924.676319444436</v>
      </c>
      <c r="T1430" s="15">
        <v>42462.338159722218</v>
      </c>
    </row>
    <row r="1431" spans="1:20" x14ac:dyDescent="0.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0">
        <v>0</v>
      </c>
      <c r="P1431" s="27" t="e">
        <v>#DIV/0!</v>
      </c>
      <c r="Q1431" t="s">
        <v>8348</v>
      </c>
      <c r="R1431" t="s">
        <v>8319</v>
      </c>
      <c r="S1431" s="15">
        <v>84208.121342592582</v>
      </c>
      <c r="T1431" s="15">
        <v>42104.060671296291</v>
      </c>
    </row>
    <row r="1432" spans="1:20" x14ac:dyDescent="0.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0">
        <v>8.06</v>
      </c>
      <c r="P1432" s="27">
        <v>80.599999999999994</v>
      </c>
      <c r="Q1432" t="s">
        <v>8348</v>
      </c>
      <c r="R1432" t="s">
        <v>8319</v>
      </c>
      <c r="S1432" s="15">
        <v>83985.627037037033</v>
      </c>
      <c r="T1432" s="15">
        <v>41992.813518518517</v>
      </c>
    </row>
    <row r="1433" spans="1:20" x14ac:dyDescent="0.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0">
        <v>31.94705882352941</v>
      </c>
      <c r="P1433" s="27">
        <v>115.55319148936171</v>
      </c>
      <c r="Q1433" t="s">
        <v>8348</v>
      </c>
      <c r="R1433" t="s">
        <v>8319</v>
      </c>
      <c r="S1433" s="15">
        <v>84668.505000000005</v>
      </c>
      <c r="T1433" s="15">
        <v>42334.252500000002</v>
      </c>
    </row>
    <row r="1434" spans="1:20" x14ac:dyDescent="0.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0">
        <v>0</v>
      </c>
      <c r="P1434" s="27" t="e">
        <v>#DIV/0!</v>
      </c>
      <c r="Q1434" t="s">
        <v>8348</v>
      </c>
      <c r="R1434" t="s">
        <v>8319</v>
      </c>
      <c r="S1434" s="15">
        <v>84411.560833333337</v>
      </c>
      <c r="T1434" s="15">
        <v>42205.780416666668</v>
      </c>
    </row>
    <row r="1435" spans="1:20" x14ac:dyDescent="0.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0">
        <v>6.708333333333333</v>
      </c>
      <c r="P1435" s="27">
        <v>80.5</v>
      </c>
      <c r="Q1435" t="s">
        <v>8348</v>
      </c>
      <c r="R1435" t="s">
        <v>8319</v>
      </c>
      <c r="S1435" s="15">
        <v>85428.916666666657</v>
      </c>
      <c r="T1435" s="15">
        <v>42714.458333333328</v>
      </c>
    </row>
    <row r="1436" spans="1:20" x14ac:dyDescent="0.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0">
        <v>9.9878048780487809</v>
      </c>
      <c r="P1436" s="27">
        <v>744.5454545454545</v>
      </c>
      <c r="Q1436" t="s">
        <v>8348</v>
      </c>
      <c r="R1436" t="s">
        <v>8319</v>
      </c>
      <c r="S1436" s="15">
        <v>84327.25</v>
      </c>
      <c r="T1436" s="15">
        <v>42163.625</v>
      </c>
    </row>
    <row r="1437" spans="1:20" x14ac:dyDescent="0.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0">
        <v>0.1</v>
      </c>
      <c r="P1437" s="27">
        <v>7.5</v>
      </c>
      <c r="Q1437" t="s">
        <v>8348</v>
      </c>
      <c r="R1437" t="s">
        <v>8319</v>
      </c>
      <c r="S1437" s="15">
        <v>84577.560648148152</v>
      </c>
      <c r="T1437" s="15">
        <v>42288.780324074076</v>
      </c>
    </row>
    <row r="1438" spans="1:20" x14ac:dyDescent="0.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0">
        <v>0.77</v>
      </c>
      <c r="P1438" s="27">
        <v>38.5</v>
      </c>
      <c r="Q1438" t="s">
        <v>8348</v>
      </c>
      <c r="R1438" t="s">
        <v>8319</v>
      </c>
      <c r="S1438" s="15">
        <v>84842.70039351852</v>
      </c>
      <c r="T1438" s="15">
        <v>42421.35019675926</v>
      </c>
    </row>
    <row r="1439" spans="1:20" x14ac:dyDescent="0.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0">
        <v>26.900000000000002</v>
      </c>
      <c r="P1439" s="27">
        <v>36.68181818181818</v>
      </c>
      <c r="Q1439" t="s">
        <v>8348</v>
      </c>
      <c r="R1439" t="s">
        <v>8319</v>
      </c>
      <c r="S1439" s="15">
        <v>83666.415277777778</v>
      </c>
      <c r="T1439" s="15">
        <v>41833.207638888889</v>
      </c>
    </row>
    <row r="1440" spans="1:20" x14ac:dyDescent="0.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0">
        <v>3</v>
      </c>
      <c r="P1440" s="27">
        <v>75</v>
      </c>
      <c r="Q1440" t="s">
        <v>8348</v>
      </c>
      <c r="R1440" t="s">
        <v>8319</v>
      </c>
      <c r="S1440" s="15">
        <v>84975.159722222219</v>
      </c>
      <c r="T1440" s="15">
        <v>42487.579861111109</v>
      </c>
    </row>
    <row r="1441" spans="1:20" x14ac:dyDescent="0.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0">
        <v>6.6055045871559637</v>
      </c>
      <c r="P1441" s="27">
        <v>30</v>
      </c>
      <c r="Q1441" t="s">
        <v>8348</v>
      </c>
      <c r="R1441" t="s">
        <v>8319</v>
      </c>
      <c r="S1441" s="15">
        <v>84141.659745370358</v>
      </c>
      <c r="T1441" s="15">
        <v>42070.829872685179</v>
      </c>
    </row>
    <row r="1442" spans="1:20" x14ac:dyDescent="0.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0">
        <v>7.6923076923076927E-3</v>
      </c>
      <c r="P1442" s="27">
        <v>1</v>
      </c>
      <c r="Q1442" t="s">
        <v>8348</v>
      </c>
      <c r="R1442" t="s">
        <v>8319</v>
      </c>
      <c r="S1442" s="15">
        <v>85033.496828703705</v>
      </c>
      <c r="T1442" s="15">
        <v>42516.748414351852</v>
      </c>
    </row>
    <row r="1443" spans="1:20" x14ac:dyDescent="0.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0">
        <v>1.1222222222222222</v>
      </c>
      <c r="P1443" s="27">
        <v>673.33333333333337</v>
      </c>
      <c r="Q1443" t="s">
        <v>8348</v>
      </c>
      <c r="R1443" t="s">
        <v>8319</v>
      </c>
      <c r="S1443" s="15">
        <v>84517.531689814816</v>
      </c>
      <c r="T1443" s="15">
        <v>42258.765844907408</v>
      </c>
    </row>
    <row r="1444" spans="1:20" x14ac:dyDescent="0.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0">
        <v>0</v>
      </c>
      <c r="P1444" s="27" t="e">
        <v>#DIV/0!</v>
      </c>
      <c r="Q1444" t="s">
        <v>8348</v>
      </c>
      <c r="R1444" t="s">
        <v>8319</v>
      </c>
      <c r="S1444" s="15">
        <v>85031.29069444444</v>
      </c>
      <c r="T1444" s="15">
        <v>42515.64534722222</v>
      </c>
    </row>
    <row r="1445" spans="1:20" x14ac:dyDescent="0.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0">
        <v>0</v>
      </c>
      <c r="P1445" s="27" t="e">
        <v>#DIV/0!</v>
      </c>
      <c r="Q1445" t="s">
        <v>8348</v>
      </c>
      <c r="R1445" t="s">
        <v>8319</v>
      </c>
      <c r="S1445" s="15">
        <v>85475.852060185192</v>
      </c>
      <c r="T1445" s="15">
        <v>42737.926030092596</v>
      </c>
    </row>
    <row r="1446" spans="1:20" x14ac:dyDescent="0.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0">
        <v>0</v>
      </c>
      <c r="P1446" s="27" t="e">
        <v>#DIV/0!</v>
      </c>
      <c r="Q1446" t="s">
        <v>8348</v>
      </c>
      <c r="R1446" t="s">
        <v>8319</v>
      </c>
      <c r="S1446" s="15">
        <v>84519.746805555566</v>
      </c>
      <c r="T1446" s="15">
        <v>42259.873402777783</v>
      </c>
    </row>
    <row r="1447" spans="1:20" x14ac:dyDescent="0.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0">
        <v>0</v>
      </c>
      <c r="P1447" s="27" t="e">
        <v>#DIV/0!</v>
      </c>
      <c r="Q1447" t="s">
        <v>8348</v>
      </c>
      <c r="R1447" t="s">
        <v>8319</v>
      </c>
      <c r="S1447" s="15">
        <v>84339.084606481483</v>
      </c>
      <c r="T1447" s="15">
        <v>42169.542303240742</v>
      </c>
    </row>
    <row r="1448" spans="1:20" x14ac:dyDescent="0.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0">
        <v>0</v>
      </c>
      <c r="P1448" s="27" t="e">
        <v>#DIV/0!</v>
      </c>
      <c r="Q1448" t="s">
        <v>8348</v>
      </c>
      <c r="R1448" t="s">
        <v>8319</v>
      </c>
      <c r="S1448" s="15">
        <v>84962.895324074081</v>
      </c>
      <c r="T1448" s="15">
        <v>42481.447662037041</v>
      </c>
    </row>
    <row r="1449" spans="1:20" x14ac:dyDescent="0.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0">
        <v>1.4999999999999999E-2</v>
      </c>
      <c r="P1449" s="27">
        <v>25</v>
      </c>
      <c r="Q1449" t="s">
        <v>8348</v>
      </c>
      <c r="R1449" t="s">
        <v>8319</v>
      </c>
      <c r="S1449" s="15">
        <v>85119.461435185192</v>
      </c>
      <c r="T1449" s="15">
        <v>42559.730717592596</v>
      </c>
    </row>
    <row r="1450" spans="1:20" x14ac:dyDescent="0.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0">
        <v>0</v>
      </c>
      <c r="P1450" s="27" t="e">
        <v>#DIV/0!</v>
      </c>
      <c r="Q1450" t="s">
        <v>8348</v>
      </c>
      <c r="R1450" t="s">
        <v>8319</v>
      </c>
      <c r="S1450" s="15">
        <v>84292.451388888891</v>
      </c>
      <c r="T1450" s="15">
        <v>42146.225694444445</v>
      </c>
    </row>
    <row r="1451" spans="1:20" x14ac:dyDescent="0.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0">
        <v>0</v>
      </c>
      <c r="P1451" s="27" t="e">
        <v>#DIV/0!</v>
      </c>
      <c r="Q1451" t="s">
        <v>8348</v>
      </c>
      <c r="R1451" t="s">
        <v>8319</v>
      </c>
      <c r="S1451" s="15">
        <v>84269.622800925921</v>
      </c>
      <c r="T1451" s="15">
        <v>42134.811400462961</v>
      </c>
    </row>
    <row r="1452" spans="1:20" x14ac:dyDescent="0.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0">
        <v>1E-3</v>
      </c>
      <c r="P1452" s="27">
        <v>1</v>
      </c>
      <c r="Q1452" t="s">
        <v>8348</v>
      </c>
      <c r="R1452" t="s">
        <v>8319</v>
      </c>
      <c r="S1452" s="15">
        <v>84840.342523148138</v>
      </c>
      <c r="T1452" s="15">
        <v>42420.171261574069</v>
      </c>
    </row>
    <row r="1453" spans="1:20" x14ac:dyDescent="0.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0">
        <v>1.0554089709762533E-2</v>
      </c>
      <c r="P1453" s="27">
        <v>1</v>
      </c>
      <c r="Q1453" t="s">
        <v>8348</v>
      </c>
      <c r="R1453" t="s">
        <v>8319</v>
      </c>
      <c r="S1453" s="15">
        <v>83924.00136574074</v>
      </c>
      <c r="T1453" s="15">
        <v>41962.00068287037</v>
      </c>
    </row>
    <row r="1454" spans="1:20" x14ac:dyDescent="0.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0">
        <v>0</v>
      </c>
      <c r="P1454" s="27" t="e">
        <v>#DIV/0!</v>
      </c>
      <c r="Q1454" t="s">
        <v>8348</v>
      </c>
      <c r="R1454" t="s">
        <v>8319</v>
      </c>
      <c r="S1454" s="15">
        <v>83697.406550925924</v>
      </c>
      <c r="T1454" s="15">
        <v>41848.703275462962</v>
      </c>
    </row>
    <row r="1455" spans="1:20" x14ac:dyDescent="0.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0">
        <v>0</v>
      </c>
      <c r="P1455" s="27" t="e">
        <v>#DIV/0!</v>
      </c>
      <c r="Q1455" t="s">
        <v>8348</v>
      </c>
      <c r="R1455" t="s">
        <v>8319</v>
      </c>
      <c r="S1455" s="15">
        <v>85681.308958333335</v>
      </c>
      <c r="T1455" s="15">
        <v>42840.654479166667</v>
      </c>
    </row>
    <row r="1456" spans="1:20" x14ac:dyDescent="0.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0">
        <v>0.85714285714285721</v>
      </c>
      <c r="P1456" s="27">
        <v>15</v>
      </c>
      <c r="Q1456" t="s">
        <v>8348</v>
      </c>
      <c r="R1456" t="s">
        <v>8319</v>
      </c>
      <c r="S1456" s="15">
        <v>84969.83194444445</v>
      </c>
      <c r="T1456" s="15">
        <v>42484.915972222225</v>
      </c>
    </row>
    <row r="1457" spans="1:20" x14ac:dyDescent="0.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0">
        <v>10.5</v>
      </c>
      <c r="P1457" s="27">
        <v>225</v>
      </c>
      <c r="Q1457" t="s">
        <v>8348</v>
      </c>
      <c r="R1457" t="s">
        <v>8319</v>
      </c>
      <c r="S1457" s="15">
        <v>83775.137499999997</v>
      </c>
      <c r="T1457" s="15">
        <v>41887.568749999999</v>
      </c>
    </row>
    <row r="1458" spans="1:20" x14ac:dyDescent="0.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0">
        <v>2.9000000000000004</v>
      </c>
      <c r="P1458" s="27">
        <v>48.333333333333336</v>
      </c>
      <c r="Q1458" t="s">
        <v>8348</v>
      </c>
      <c r="R1458" t="s">
        <v>8319</v>
      </c>
      <c r="S1458" s="15">
        <v>85477.337152777778</v>
      </c>
      <c r="T1458" s="15">
        <v>42738.668576388889</v>
      </c>
    </row>
    <row r="1459" spans="1:20" x14ac:dyDescent="0.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0">
        <v>0</v>
      </c>
      <c r="P1459" s="27" t="e">
        <v>#DIV/0!</v>
      </c>
      <c r="Q1459" t="s">
        <v>8348</v>
      </c>
      <c r="R1459" t="s">
        <v>8319</v>
      </c>
      <c r="S1459" s="15">
        <v>84639.876018518524</v>
      </c>
      <c r="T1459" s="15">
        <v>42319.938009259262</v>
      </c>
    </row>
    <row r="1460" spans="1:20" x14ac:dyDescent="0.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0">
        <v>0</v>
      </c>
      <c r="P1460" s="27" t="e">
        <v>#DIV/0!</v>
      </c>
      <c r="Q1460" t="s">
        <v>8348</v>
      </c>
      <c r="R1460" t="s">
        <v>8319</v>
      </c>
      <c r="S1460" s="15">
        <v>83724.333333333328</v>
      </c>
      <c r="T1460" s="15">
        <v>41862.166666666664</v>
      </c>
    </row>
    <row r="1461" spans="1:20" x14ac:dyDescent="0.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0">
        <v>0</v>
      </c>
      <c r="P1461" s="27" t="e">
        <v>#DIV/0!</v>
      </c>
      <c r="Q1461" t="s">
        <v>8348</v>
      </c>
      <c r="R1461" t="s">
        <v>8319</v>
      </c>
      <c r="S1461" s="15">
        <v>84681.451388888891</v>
      </c>
      <c r="T1461" s="15">
        <v>42340.725694444445</v>
      </c>
    </row>
    <row r="1462" spans="1:20" x14ac:dyDescent="0.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0">
        <v>0</v>
      </c>
      <c r="P1462" s="27" t="e">
        <v>#DIV/0!</v>
      </c>
      <c r="Q1462" t="s">
        <v>8348</v>
      </c>
      <c r="R1462" t="s">
        <v>8319</v>
      </c>
      <c r="S1462" s="15">
        <v>83947.979166666657</v>
      </c>
      <c r="T1462" s="15">
        <v>41973.989583333328</v>
      </c>
    </row>
    <row r="1463" spans="1:20" x14ac:dyDescent="0.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0">
        <v>101.24459999999999</v>
      </c>
      <c r="P1463" s="27">
        <v>44.66673529411765</v>
      </c>
      <c r="Q1463" t="s">
        <v>8362</v>
      </c>
      <c r="R1463" t="s">
        <v>8319</v>
      </c>
      <c r="S1463" s="15">
        <v>83866</v>
      </c>
      <c r="T1463" s="15">
        <v>41933</v>
      </c>
    </row>
    <row r="1464" spans="1:20" x14ac:dyDescent="0.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0">
        <v>108.5175</v>
      </c>
      <c r="P1464" s="27">
        <v>28.937999999999999</v>
      </c>
      <c r="Q1464" t="s">
        <v>8362</v>
      </c>
      <c r="R1464" t="s">
        <v>8319</v>
      </c>
      <c r="S1464" s="15">
        <v>82749.325717592597</v>
      </c>
      <c r="T1464" s="15">
        <v>41374.662858796299</v>
      </c>
    </row>
    <row r="1465" spans="1:20" x14ac:dyDescent="0.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0">
        <v>147.66666666666666</v>
      </c>
      <c r="P1465" s="27">
        <v>35.44</v>
      </c>
      <c r="Q1465" t="s">
        <v>8362</v>
      </c>
      <c r="R1465" t="s">
        <v>8319</v>
      </c>
      <c r="S1465" s="15">
        <v>82743.739305555559</v>
      </c>
      <c r="T1465" s="15">
        <v>41371.869652777779</v>
      </c>
    </row>
    <row r="1466" spans="1:20" x14ac:dyDescent="0.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0">
        <v>163.19999999999999</v>
      </c>
      <c r="P1466" s="27">
        <v>34.871794871794869</v>
      </c>
      <c r="Q1466" t="s">
        <v>8362</v>
      </c>
      <c r="R1466" t="s">
        <v>8319</v>
      </c>
      <c r="S1466" s="15">
        <v>82643.323101851856</v>
      </c>
      <c r="T1466" s="15">
        <v>41321.661550925928</v>
      </c>
    </row>
    <row r="1467" spans="1:20" x14ac:dyDescent="0.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0">
        <v>456.41449999999998</v>
      </c>
      <c r="P1467" s="27">
        <v>52.622732513451197</v>
      </c>
      <c r="Q1467" t="s">
        <v>8362</v>
      </c>
      <c r="R1467" t="s">
        <v>8319</v>
      </c>
      <c r="S1467" s="15">
        <v>81980.25</v>
      </c>
      <c r="T1467" s="15">
        <v>40990.125</v>
      </c>
    </row>
    <row r="1468" spans="1:20" x14ac:dyDescent="0.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0">
        <v>107.87731249999999</v>
      </c>
      <c r="P1468" s="27">
        <v>69.598266129032254</v>
      </c>
      <c r="Q1468" t="s">
        <v>8362</v>
      </c>
      <c r="R1468" t="s">
        <v>8319</v>
      </c>
      <c r="S1468" s="15">
        <v>84762.416666666657</v>
      </c>
      <c r="T1468" s="15">
        <v>42381.208333333328</v>
      </c>
    </row>
    <row r="1469" spans="1:20" x14ac:dyDescent="0.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0">
        <v>115.08</v>
      </c>
      <c r="P1469" s="27">
        <v>76.72</v>
      </c>
      <c r="Q1469" t="s">
        <v>8362</v>
      </c>
      <c r="R1469" t="s">
        <v>8319</v>
      </c>
      <c r="S1469" s="15">
        <v>81987.520486111112</v>
      </c>
      <c r="T1469" s="15">
        <v>40993.760243055556</v>
      </c>
    </row>
    <row r="1470" spans="1:20" x14ac:dyDescent="0.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0">
        <v>102.36842105263158</v>
      </c>
      <c r="P1470" s="27">
        <v>33.191126279863482</v>
      </c>
      <c r="Q1470" t="s">
        <v>8362</v>
      </c>
      <c r="R1470" t="s">
        <v>8319</v>
      </c>
      <c r="S1470" s="15">
        <v>81412.028912037043</v>
      </c>
      <c r="T1470" s="15">
        <v>40706.014456018522</v>
      </c>
    </row>
    <row r="1471" spans="1:20" x14ac:dyDescent="0.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0">
        <v>108.42485875706214</v>
      </c>
      <c r="P1471" s="27">
        <v>149.46417445482865</v>
      </c>
      <c r="Q1471" t="s">
        <v>8362</v>
      </c>
      <c r="R1471" t="s">
        <v>8319</v>
      </c>
      <c r="S1471" s="15">
        <v>82641.196967592594</v>
      </c>
      <c r="T1471" s="15">
        <v>41320.598483796297</v>
      </c>
    </row>
    <row r="1472" spans="1:20" x14ac:dyDescent="0.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0">
        <v>125.13333333333334</v>
      </c>
      <c r="P1472" s="27">
        <v>23.172839506172838</v>
      </c>
      <c r="Q1472" t="s">
        <v>8362</v>
      </c>
      <c r="R1472" t="s">
        <v>8319</v>
      </c>
      <c r="S1472" s="15">
        <v>82543.654236111106</v>
      </c>
      <c r="T1472" s="15">
        <v>41271.827118055553</v>
      </c>
    </row>
    <row r="1473" spans="1:20" x14ac:dyDescent="0.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0">
        <v>103.840625</v>
      </c>
      <c r="P1473" s="27">
        <v>96.877551020408163</v>
      </c>
      <c r="Q1473" t="s">
        <v>8362</v>
      </c>
      <c r="R1473" t="s">
        <v>8319</v>
      </c>
      <c r="S1473" s="15">
        <v>84207.915138888886</v>
      </c>
      <c r="T1473" s="15">
        <v>42103.957569444443</v>
      </c>
    </row>
    <row r="1474" spans="1:20" x14ac:dyDescent="0.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0">
        <v>138.70400000000001</v>
      </c>
      <c r="P1474" s="27">
        <v>103.20238095238095</v>
      </c>
      <c r="Q1474" t="s">
        <v>8362</v>
      </c>
      <c r="R1474" t="s">
        <v>8319</v>
      </c>
      <c r="S1474" s="15">
        <v>83127.085717592592</v>
      </c>
      <c r="T1474" s="15">
        <v>41563.542858796296</v>
      </c>
    </row>
    <row r="1475" spans="1:20" x14ac:dyDescent="0.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0">
        <v>120.51600000000001</v>
      </c>
      <c r="P1475" s="27">
        <v>38.462553191489363</v>
      </c>
      <c r="Q1475" t="s">
        <v>8362</v>
      </c>
      <c r="R1475" t="s">
        <v>8319</v>
      </c>
      <c r="S1475" s="15">
        <v>81939.959236111114</v>
      </c>
      <c r="T1475" s="15">
        <v>40969.979618055557</v>
      </c>
    </row>
    <row r="1476" spans="1:20" x14ac:dyDescent="0.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0">
        <v>112.26666666666667</v>
      </c>
      <c r="P1476" s="27">
        <v>44.315789473684212</v>
      </c>
      <c r="Q1476" t="s">
        <v>8362</v>
      </c>
      <c r="R1476" t="s">
        <v>8319</v>
      </c>
      <c r="S1476" s="15">
        <v>83061.455833333326</v>
      </c>
      <c r="T1476" s="15">
        <v>41530.727916666663</v>
      </c>
    </row>
    <row r="1477" spans="1:20" x14ac:dyDescent="0.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0">
        <v>188.66966666666667</v>
      </c>
      <c r="P1477" s="27">
        <v>64.173356009070289</v>
      </c>
      <c r="Q1477" t="s">
        <v>8362</v>
      </c>
      <c r="R1477" t="s">
        <v>8319</v>
      </c>
      <c r="S1477" s="15">
        <v>83986.415277777778</v>
      </c>
      <c r="T1477" s="15">
        <v>41993.207638888889</v>
      </c>
    </row>
    <row r="1478" spans="1:20" x14ac:dyDescent="0.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0">
        <v>661.55466666666666</v>
      </c>
      <c r="P1478" s="27">
        <v>43.333275109170302</v>
      </c>
      <c r="Q1478" t="s">
        <v>8362</v>
      </c>
      <c r="R1478" t="s">
        <v>8319</v>
      </c>
      <c r="S1478" s="15">
        <v>81592.08384259259</v>
      </c>
      <c r="T1478" s="15">
        <v>40796.041921296295</v>
      </c>
    </row>
    <row r="1479" spans="1:20" x14ac:dyDescent="0.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0">
        <v>111.31</v>
      </c>
      <c r="P1479" s="27">
        <v>90.495934959349597</v>
      </c>
      <c r="Q1479" t="s">
        <v>8362</v>
      </c>
      <c r="R1479" t="s">
        <v>8319</v>
      </c>
      <c r="S1479" s="15">
        <v>81800.25</v>
      </c>
      <c r="T1479" s="15">
        <v>40900.125</v>
      </c>
    </row>
    <row r="1480" spans="1:20" x14ac:dyDescent="0.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0">
        <v>1181.6142199999999</v>
      </c>
      <c r="P1480" s="27">
        <v>29.187190495010373</v>
      </c>
      <c r="Q1480" t="s">
        <v>8362</v>
      </c>
      <c r="R1480" t="s">
        <v>8319</v>
      </c>
      <c r="S1480" s="15">
        <v>82817.743356481486</v>
      </c>
      <c r="T1480" s="15">
        <v>41408.871678240743</v>
      </c>
    </row>
    <row r="1481" spans="1:20" x14ac:dyDescent="0.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0">
        <v>137.375</v>
      </c>
      <c r="P1481" s="27">
        <v>30.95774647887324</v>
      </c>
      <c r="Q1481" t="s">
        <v>8362</v>
      </c>
      <c r="R1481" t="s">
        <v>8319</v>
      </c>
      <c r="S1481" s="15">
        <v>83538.33194444445</v>
      </c>
      <c r="T1481" s="15">
        <v>41769.165972222225</v>
      </c>
    </row>
    <row r="1482" spans="1:20" x14ac:dyDescent="0.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0">
        <v>117.04040000000001</v>
      </c>
      <c r="P1482" s="27">
        <v>92.157795275590544</v>
      </c>
      <c r="Q1482" t="s">
        <v>8362</v>
      </c>
      <c r="R1482" t="s">
        <v>8319</v>
      </c>
      <c r="S1482" s="15">
        <v>82963.416666666672</v>
      </c>
      <c r="T1482" s="15">
        <v>41481.708333333336</v>
      </c>
    </row>
    <row r="1483" spans="1:20" x14ac:dyDescent="0.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0">
        <v>2.1</v>
      </c>
      <c r="P1483" s="27">
        <v>17.5</v>
      </c>
      <c r="Q1483" t="s">
        <v>8346</v>
      </c>
      <c r="R1483" t="s">
        <v>8319</v>
      </c>
      <c r="S1483" s="15">
        <v>83161.845949074079</v>
      </c>
      <c r="T1483" s="15">
        <v>41580.922974537039</v>
      </c>
    </row>
    <row r="1484" spans="1:20" x14ac:dyDescent="0.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0">
        <v>0.1</v>
      </c>
      <c r="P1484" s="27">
        <v>5</v>
      </c>
      <c r="Q1484" t="s">
        <v>8346</v>
      </c>
      <c r="R1484" t="s">
        <v>8319</v>
      </c>
      <c r="S1484" s="15">
        <v>82318.65416666666</v>
      </c>
      <c r="T1484" s="15">
        <v>41159.32708333333</v>
      </c>
    </row>
    <row r="1485" spans="1:20" x14ac:dyDescent="0.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0">
        <v>0.7142857142857143</v>
      </c>
      <c r="P1485" s="27">
        <v>25</v>
      </c>
      <c r="Q1485" t="s">
        <v>8346</v>
      </c>
      <c r="R1485" t="s">
        <v>8319</v>
      </c>
      <c r="S1485" s="15">
        <v>85146.385995370365</v>
      </c>
      <c r="T1485" s="15">
        <v>42573.192997685182</v>
      </c>
    </row>
    <row r="1486" spans="1:20" x14ac:dyDescent="0.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0">
        <v>0</v>
      </c>
      <c r="P1486" s="27" t="e">
        <v>#DIV/0!</v>
      </c>
      <c r="Q1486" t="s">
        <v>8346</v>
      </c>
      <c r="R1486" t="s">
        <v>8319</v>
      </c>
      <c r="S1486" s="15">
        <v>82223.237500000003</v>
      </c>
      <c r="T1486" s="15">
        <v>41111.618750000001</v>
      </c>
    </row>
    <row r="1487" spans="1:20" x14ac:dyDescent="0.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0">
        <v>2.2388059701492535</v>
      </c>
      <c r="P1487" s="27">
        <v>50</v>
      </c>
      <c r="Q1487" t="s">
        <v>8346</v>
      </c>
      <c r="R1487" t="s">
        <v>8319</v>
      </c>
      <c r="S1487" s="15">
        <v>84351.591967592598</v>
      </c>
      <c r="T1487" s="15">
        <v>42175.795983796299</v>
      </c>
    </row>
    <row r="1488" spans="1:20" x14ac:dyDescent="0.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0">
        <v>0.24</v>
      </c>
      <c r="P1488" s="27">
        <v>16</v>
      </c>
      <c r="Q1488" t="s">
        <v>8346</v>
      </c>
      <c r="R1488" t="s">
        <v>8319</v>
      </c>
      <c r="S1488" s="15">
        <v>84124.337060185178</v>
      </c>
      <c r="T1488" s="15">
        <v>42062.168530092589</v>
      </c>
    </row>
    <row r="1489" spans="1:20" x14ac:dyDescent="0.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0">
        <v>0</v>
      </c>
      <c r="P1489" s="27" t="e">
        <v>#DIV/0!</v>
      </c>
      <c r="Q1489" t="s">
        <v>8346</v>
      </c>
      <c r="R1489" t="s">
        <v>8319</v>
      </c>
      <c r="S1489" s="15">
        <v>85169.834976851853</v>
      </c>
      <c r="T1489" s="15">
        <v>42584.917488425926</v>
      </c>
    </row>
    <row r="1490" spans="1:20" x14ac:dyDescent="0.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0">
        <v>2.4</v>
      </c>
      <c r="P1490" s="27">
        <v>60</v>
      </c>
      <c r="Q1490" t="s">
        <v>8346</v>
      </c>
      <c r="R1490" t="s">
        <v>8319</v>
      </c>
      <c r="S1490" s="15">
        <v>83289.126388888893</v>
      </c>
      <c r="T1490" s="15">
        <v>41644.563194444447</v>
      </c>
    </row>
    <row r="1491" spans="1:20" x14ac:dyDescent="0.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0">
        <v>0</v>
      </c>
      <c r="P1491" s="27" t="e">
        <v>#DIV/0!</v>
      </c>
      <c r="Q1491" t="s">
        <v>8346</v>
      </c>
      <c r="R1491" t="s">
        <v>8319</v>
      </c>
      <c r="S1491" s="15">
        <v>82457.306759259256</v>
      </c>
      <c r="T1491" s="15">
        <v>41228.653379629628</v>
      </c>
    </row>
    <row r="1492" spans="1:20" x14ac:dyDescent="0.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0">
        <v>30.862068965517242</v>
      </c>
      <c r="P1492" s="27">
        <v>47.10526315789474</v>
      </c>
      <c r="Q1492" t="s">
        <v>8346</v>
      </c>
      <c r="R1492" t="s">
        <v>8319</v>
      </c>
      <c r="S1492" s="15">
        <v>83099.122083333335</v>
      </c>
      <c r="T1492" s="15">
        <v>41549.561041666668</v>
      </c>
    </row>
    <row r="1493" spans="1:20" x14ac:dyDescent="0.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0">
        <v>8.3333333333333321</v>
      </c>
      <c r="P1493" s="27">
        <v>100</v>
      </c>
      <c r="Q1493" t="s">
        <v>8346</v>
      </c>
      <c r="R1493" t="s">
        <v>8319</v>
      </c>
      <c r="S1493" s="15">
        <v>84101.302777777775</v>
      </c>
      <c r="T1493" s="15">
        <v>42050.651388888888</v>
      </c>
    </row>
    <row r="1494" spans="1:20" x14ac:dyDescent="0.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0">
        <v>0.75</v>
      </c>
      <c r="P1494" s="27">
        <v>15</v>
      </c>
      <c r="Q1494" t="s">
        <v>8346</v>
      </c>
      <c r="R1494" t="s">
        <v>8319</v>
      </c>
      <c r="S1494" s="15">
        <v>81425.769583333342</v>
      </c>
      <c r="T1494" s="15">
        <v>40712.884791666671</v>
      </c>
    </row>
    <row r="1495" spans="1:20" x14ac:dyDescent="0.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0">
        <v>0</v>
      </c>
      <c r="P1495" s="27" t="e">
        <v>#DIV/0!</v>
      </c>
      <c r="Q1495" t="s">
        <v>8346</v>
      </c>
      <c r="R1495" t="s">
        <v>8319</v>
      </c>
      <c r="S1495" s="15">
        <v>82883.733217592599</v>
      </c>
      <c r="T1495" s="15">
        <v>41441.866608796299</v>
      </c>
    </row>
    <row r="1496" spans="1:20" x14ac:dyDescent="0.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0">
        <v>8.9</v>
      </c>
      <c r="P1496" s="27">
        <v>40.454545454545453</v>
      </c>
      <c r="Q1496" t="s">
        <v>8346</v>
      </c>
      <c r="R1496" t="s">
        <v>8319</v>
      </c>
      <c r="S1496" s="15">
        <v>84195.302777777775</v>
      </c>
      <c r="T1496" s="15">
        <v>42097.651388888888</v>
      </c>
    </row>
    <row r="1497" spans="1:20" x14ac:dyDescent="0.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0">
        <v>0</v>
      </c>
      <c r="P1497" s="27" t="e">
        <v>#DIV/0!</v>
      </c>
      <c r="Q1497" t="s">
        <v>8346</v>
      </c>
      <c r="R1497" t="s">
        <v>8319</v>
      </c>
      <c r="S1497" s="15">
        <v>81565.579421296294</v>
      </c>
      <c r="T1497" s="15">
        <v>40782.789710648147</v>
      </c>
    </row>
    <row r="1498" spans="1:20" x14ac:dyDescent="0.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0">
        <v>0</v>
      </c>
      <c r="P1498" s="27" t="e">
        <v>#DIV/0!</v>
      </c>
      <c r="Q1498" t="s">
        <v>8346</v>
      </c>
      <c r="R1498" t="s">
        <v>8319</v>
      </c>
      <c r="S1498" s="15">
        <v>83796.950439814813</v>
      </c>
      <c r="T1498" s="15">
        <v>41898.475219907406</v>
      </c>
    </row>
    <row r="1499" spans="1:20" x14ac:dyDescent="0.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0">
        <v>6.6666666666666671E-3</v>
      </c>
      <c r="P1499" s="27">
        <v>1</v>
      </c>
      <c r="Q1499" t="s">
        <v>8346</v>
      </c>
      <c r="R1499" t="s">
        <v>8319</v>
      </c>
      <c r="S1499" s="15">
        <v>82973.643055555556</v>
      </c>
      <c r="T1499" s="15">
        <v>41486.821527777778</v>
      </c>
    </row>
    <row r="1500" spans="1:20" x14ac:dyDescent="0.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0">
        <v>1.9</v>
      </c>
      <c r="P1500" s="27">
        <v>19</v>
      </c>
      <c r="Q1500" t="s">
        <v>8346</v>
      </c>
      <c r="R1500" t="s">
        <v>8319</v>
      </c>
      <c r="S1500" s="15">
        <v>83771.967083333337</v>
      </c>
      <c r="T1500" s="15">
        <v>41885.983541666668</v>
      </c>
    </row>
    <row r="1501" spans="1:20" x14ac:dyDescent="0.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0">
        <v>0.25</v>
      </c>
      <c r="P1501" s="27">
        <v>5</v>
      </c>
      <c r="Q1501" t="s">
        <v>8346</v>
      </c>
      <c r="R1501" t="s">
        <v>8319</v>
      </c>
      <c r="S1501" s="15">
        <v>85174.014652777783</v>
      </c>
      <c r="T1501" s="15">
        <v>42587.007326388892</v>
      </c>
    </row>
    <row r="1502" spans="1:20" x14ac:dyDescent="0.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0">
        <v>25.035714285714285</v>
      </c>
      <c r="P1502" s="27">
        <v>46.733333333333334</v>
      </c>
      <c r="Q1502" t="s">
        <v>8346</v>
      </c>
      <c r="R1502" t="s">
        <v>8319</v>
      </c>
      <c r="S1502" s="15">
        <v>82791.809189814812</v>
      </c>
      <c r="T1502" s="15">
        <v>41395.904594907406</v>
      </c>
    </row>
    <row r="1503" spans="1:20" x14ac:dyDescent="0.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0">
        <v>166.33076923076925</v>
      </c>
      <c r="P1503" s="27">
        <v>97.731073446327684</v>
      </c>
      <c r="Q1503" t="s">
        <v>8342</v>
      </c>
      <c r="R1503" t="s">
        <v>8318</v>
      </c>
      <c r="S1503" s="15">
        <v>84387.167199074072</v>
      </c>
      <c r="T1503" s="15">
        <v>42193.583599537036</v>
      </c>
    </row>
    <row r="1504" spans="1:20" x14ac:dyDescent="0.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0">
        <v>101.44545454545455</v>
      </c>
      <c r="P1504" s="27">
        <v>67.835866261398181</v>
      </c>
      <c r="Q1504" t="s">
        <v>8342</v>
      </c>
      <c r="R1504" t="s">
        <v>8318</v>
      </c>
      <c r="S1504" s="15">
        <v>84909.833333333343</v>
      </c>
      <c r="T1504" s="15">
        <v>42454.916666666672</v>
      </c>
    </row>
    <row r="1505" spans="1:20" x14ac:dyDescent="0.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0">
        <v>107.89146666666667</v>
      </c>
      <c r="P1505" s="27">
        <v>56.98492957746479</v>
      </c>
      <c r="Q1505" t="s">
        <v>8342</v>
      </c>
      <c r="R1505" t="s">
        <v>8318</v>
      </c>
      <c r="S1505" s="15">
        <v>85332.694467592592</v>
      </c>
      <c r="T1505" s="15">
        <v>42666.347233796296</v>
      </c>
    </row>
    <row r="1506" spans="1:20" x14ac:dyDescent="0.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0">
        <v>277.93846153846158</v>
      </c>
      <c r="P1506" s="27">
        <v>67.159851301115239</v>
      </c>
      <c r="Q1506" t="s">
        <v>8342</v>
      </c>
      <c r="R1506" t="s">
        <v>8318</v>
      </c>
      <c r="S1506" s="15">
        <v>83600.712499999994</v>
      </c>
      <c r="T1506" s="15">
        <v>41800.356249999997</v>
      </c>
    </row>
    <row r="1507" spans="1:20" x14ac:dyDescent="0.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0">
        <v>103.58125</v>
      </c>
      <c r="P1507" s="27">
        <v>48.037681159420288</v>
      </c>
      <c r="Q1507" t="s">
        <v>8342</v>
      </c>
      <c r="R1507" t="s">
        <v>8318</v>
      </c>
      <c r="S1507" s="15">
        <v>84903.66805555555</v>
      </c>
      <c r="T1507" s="15">
        <v>42451.834027777775</v>
      </c>
    </row>
    <row r="1508" spans="1:20" x14ac:dyDescent="0.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0">
        <v>111.4</v>
      </c>
      <c r="P1508" s="27">
        <v>38.860465116279073</v>
      </c>
      <c r="Q1508" t="s">
        <v>8342</v>
      </c>
      <c r="R1508" t="s">
        <v>8318</v>
      </c>
      <c r="S1508" s="15">
        <v>83689.571851851855</v>
      </c>
      <c r="T1508" s="15">
        <v>41844.785925925928</v>
      </c>
    </row>
    <row r="1509" spans="1:20" x14ac:dyDescent="0.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0">
        <v>215</v>
      </c>
      <c r="P1509" s="27">
        <v>78.181818181818187</v>
      </c>
      <c r="Q1509" t="s">
        <v>8342</v>
      </c>
      <c r="R1509" t="s">
        <v>8318</v>
      </c>
      <c r="S1509" s="15">
        <v>80626.680555555562</v>
      </c>
      <c r="T1509" s="15">
        <v>40313.340277777781</v>
      </c>
    </row>
    <row r="1510" spans="1:20" x14ac:dyDescent="0.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0">
        <v>110.76216216216217</v>
      </c>
      <c r="P1510" s="27">
        <v>97.113744075829388</v>
      </c>
      <c r="Q1510" t="s">
        <v>8342</v>
      </c>
      <c r="R1510" t="s">
        <v>8318</v>
      </c>
      <c r="S1510" s="15">
        <v>83635.228726851856</v>
      </c>
      <c r="T1510" s="15">
        <v>41817.614363425928</v>
      </c>
    </row>
    <row r="1511" spans="1:20" x14ac:dyDescent="0.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0">
        <v>123.64125714285714</v>
      </c>
      <c r="P1511" s="27">
        <v>110.39397959183674</v>
      </c>
      <c r="Q1511" t="s">
        <v>8342</v>
      </c>
      <c r="R1511" t="s">
        <v>8318</v>
      </c>
      <c r="S1511" s="15">
        <v>85561.915277777778</v>
      </c>
      <c r="T1511" s="15">
        <v>42780.957638888889</v>
      </c>
    </row>
    <row r="1512" spans="1:20" x14ac:dyDescent="0.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0">
        <v>101.03500000000001</v>
      </c>
      <c r="P1512" s="27">
        <v>39.91506172839506</v>
      </c>
      <c r="Q1512" t="s">
        <v>8342</v>
      </c>
      <c r="R1512" t="s">
        <v>8318</v>
      </c>
      <c r="S1512" s="15">
        <v>83678.770324074067</v>
      </c>
      <c r="T1512" s="15">
        <v>41839.385162037033</v>
      </c>
    </row>
    <row r="1513" spans="1:20" x14ac:dyDescent="0.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0">
        <v>111.79285714285714</v>
      </c>
      <c r="P1513" s="27">
        <v>75.975728155339809</v>
      </c>
      <c r="Q1513" t="s">
        <v>8342</v>
      </c>
      <c r="R1513" t="s">
        <v>8318</v>
      </c>
      <c r="S1513" s="15">
        <v>84653.250092592585</v>
      </c>
      <c r="T1513" s="15">
        <v>42326.625046296293</v>
      </c>
    </row>
    <row r="1514" spans="1:20" x14ac:dyDescent="0.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0">
        <v>558.7714285714286</v>
      </c>
      <c r="P1514" s="27">
        <v>58.379104477611939</v>
      </c>
      <c r="Q1514" t="s">
        <v>8342</v>
      </c>
      <c r="R1514" t="s">
        <v>8318</v>
      </c>
      <c r="S1514" s="15">
        <v>85543.368958333333</v>
      </c>
      <c r="T1514" s="15">
        <v>42771.684479166666</v>
      </c>
    </row>
    <row r="1515" spans="1:20" x14ac:dyDescent="0.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0">
        <v>150.01875000000001</v>
      </c>
      <c r="P1515" s="27">
        <v>55.82093023255814</v>
      </c>
      <c r="Q1515" t="s">
        <v>8342</v>
      </c>
      <c r="R1515" t="s">
        <v>8318</v>
      </c>
      <c r="S1515" s="15">
        <v>83673.274675925932</v>
      </c>
      <c r="T1515" s="15">
        <v>41836.637337962966</v>
      </c>
    </row>
    <row r="1516" spans="1:20" x14ac:dyDescent="0.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0">
        <v>106.476</v>
      </c>
      <c r="P1516" s="27">
        <v>151.24431818181819</v>
      </c>
      <c r="Q1516" t="s">
        <v>8342</v>
      </c>
      <c r="R1516" t="s">
        <v>8318</v>
      </c>
      <c r="S1516" s="15">
        <v>84549.195370370377</v>
      </c>
      <c r="T1516" s="15">
        <v>42274.597685185188</v>
      </c>
    </row>
    <row r="1517" spans="1:20" x14ac:dyDescent="0.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0">
        <v>157.18899999999999</v>
      </c>
      <c r="P1517" s="27">
        <v>849.67027027027029</v>
      </c>
      <c r="Q1517" t="s">
        <v>8342</v>
      </c>
      <c r="R1517" t="s">
        <v>8318</v>
      </c>
      <c r="S1517" s="15">
        <v>84890.423541666663</v>
      </c>
      <c r="T1517" s="15">
        <v>42445.211770833332</v>
      </c>
    </row>
    <row r="1518" spans="1:20" x14ac:dyDescent="0.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0">
        <v>108.65882352941176</v>
      </c>
      <c r="P1518" s="27">
        <v>159.24137931034483</v>
      </c>
      <c r="Q1518" t="s">
        <v>8342</v>
      </c>
      <c r="R1518" t="s">
        <v>8318</v>
      </c>
      <c r="S1518" s="15">
        <v>85299.166666666657</v>
      </c>
      <c r="T1518" s="15">
        <v>42649.583333333328</v>
      </c>
    </row>
    <row r="1519" spans="1:20" x14ac:dyDescent="0.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0">
        <v>161.97999999999999</v>
      </c>
      <c r="P1519" s="27">
        <v>39.507317073170732</v>
      </c>
      <c r="Q1519" t="s">
        <v>8342</v>
      </c>
      <c r="R1519" t="s">
        <v>8318</v>
      </c>
      <c r="S1519" s="15">
        <v>83958.5</v>
      </c>
      <c r="T1519" s="15">
        <v>41979.25</v>
      </c>
    </row>
    <row r="1520" spans="1:20" x14ac:dyDescent="0.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0">
        <v>205.36666666666665</v>
      </c>
      <c r="P1520" s="27">
        <v>130.52966101694915</v>
      </c>
      <c r="Q1520" t="s">
        <v>8342</v>
      </c>
      <c r="R1520" t="s">
        <v>8318</v>
      </c>
      <c r="S1520" s="15">
        <v>83581.640092592599</v>
      </c>
      <c r="T1520" s="15">
        <v>41790.8200462963</v>
      </c>
    </row>
    <row r="1521" spans="1:20" x14ac:dyDescent="0.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0">
        <v>103.36388888888889</v>
      </c>
      <c r="P1521" s="27">
        <v>64.156896551724131</v>
      </c>
      <c r="Q1521" t="s">
        <v>8342</v>
      </c>
      <c r="R1521" t="s">
        <v>8318</v>
      </c>
      <c r="S1521" s="15">
        <v>83621.83194444445</v>
      </c>
      <c r="T1521" s="15">
        <v>41810.915972222225</v>
      </c>
    </row>
    <row r="1522" spans="1:20" x14ac:dyDescent="0.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0">
        <v>103.47222222222223</v>
      </c>
      <c r="P1522" s="27">
        <v>111.52694610778443</v>
      </c>
      <c r="Q1522" t="s">
        <v>8342</v>
      </c>
      <c r="R1522" t="s">
        <v>8318</v>
      </c>
      <c r="S1522" s="15">
        <v>83984.333333333343</v>
      </c>
      <c r="T1522" s="15">
        <v>41992.166666666672</v>
      </c>
    </row>
    <row r="1523" spans="1:20" x14ac:dyDescent="0.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0">
        <v>106.81333333333333</v>
      </c>
      <c r="P1523" s="27">
        <v>170.44680851063831</v>
      </c>
      <c r="Q1523" t="s">
        <v>8342</v>
      </c>
      <c r="R1523" t="s">
        <v>8318</v>
      </c>
      <c r="S1523" s="15">
        <v>85056.335439814808</v>
      </c>
      <c r="T1523" s="15">
        <v>42528.167719907404</v>
      </c>
    </row>
    <row r="1524" spans="1:20" x14ac:dyDescent="0.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0">
        <v>138.96574712643678</v>
      </c>
      <c r="P1524" s="27">
        <v>133.7391592920354</v>
      </c>
      <c r="Q1524" t="s">
        <v>8342</v>
      </c>
      <c r="R1524" t="s">
        <v>8318</v>
      </c>
      <c r="S1524" s="15">
        <v>83859.660625000004</v>
      </c>
      <c r="T1524" s="15">
        <v>41929.830312500002</v>
      </c>
    </row>
    <row r="1525" spans="1:20" x14ac:dyDescent="0.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0">
        <v>124.84324324324325</v>
      </c>
      <c r="P1525" s="27">
        <v>95.834024896265561</v>
      </c>
      <c r="Q1525" t="s">
        <v>8342</v>
      </c>
      <c r="R1525" t="s">
        <v>8318</v>
      </c>
      <c r="S1525" s="15">
        <v>83992</v>
      </c>
      <c r="T1525" s="15">
        <v>41996</v>
      </c>
    </row>
    <row r="1526" spans="1:20" x14ac:dyDescent="0.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0">
        <v>206.99999999999997</v>
      </c>
      <c r="P1526" s="27">
        <v>221.78571428571428</v>
      </c>
      <c r="Q1526" t="s">
        <v>8342</v>
      </c>
      <c r="R1526" t="s">
        <v>8318</v>
      </c>
      <c r="S1526" s="15">
        <v>85573.002083333326</v>
      </c>
      <c r="T1526" s="15">
        <v>42786.501041666663</v>
      </c>
    </row>
    <row r="1527" spans="1:20" x14ac:dyDescent="0.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0">
        <v>174.00576923076923</v>
      </c>
      <c r="P1527" s="27">
        <v>32.315357142857138</v>
      </c>
      <c r="Q1527" t="s">
        <v>8342</v>
      </c>
      <c r="R1527" t="s">
        <v>8318</v>
      </c>
      <c r="S1527" s="15">
        <v>85201.405972222215</v>
      </c>
      <c r="T1527" s="15">
        <v>42600.702986111108</v>
      </c>
    </row>
    <row r="1528" spans="1:20" x14ac:dyDescent="0.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0">
        <v>120.32608695652173</v>
      </c>
      <c r="P1528" s="27">
        <v>98.839285714285708</v>
      </c>
      <c r="Q1528" t="s">
        <v>8342</v>
      </c>
      <c r="R1528" t="s">
        <v>8318</v>
      </c>
      <c r="S1528" s="15">
        <v>84776.552013888897</v>
      </c>
      <c r="T1528" s="15">
        <v>42388.276006944448</v>
      </c>
    </row>
    <row r="1529" spans="1:20" x14ac:dyDescent="0.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0">
        <v>110.44428571428573</v>
      </c>
      <c r="P1529" s="27">
        <v>55.222142857142863</v>
      </c>
      <c r="Q1529" t="s">
        <v>8342</v>
      </c>
      <c r="R1529" t="s">
        <v>8318</v>
      </c>
      <c r="S1529" s="15">
        <v>85617.11773148147</v>
      </c>
      <c r="T1529" s="15">
        <v>42808.558865740735</v>
      </c>
    </row>
    <row r="1530" spans="1:20" x14ac:dyDescent="0.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0">
        <v>281.56666666666666</v>
      </c>
      <c r="P1530" s="27">
        <v>52.793750000000003</v>
      </c>
      <c r="Q1530" t="s">
        <v>8342</v>
      </c>
      <c r="R1530" t="s">
        <v>8318</v>
      </c>
      <c r="S1530" s="15">
        <v>85534</v>
      </c>
      <c r="T1530" s="15">
        <v>42767</v>
      </c>
    </row>
    <row r="1531" spans="1:20" x14ac:dyDescent="0.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0">
        <v>100.67894736842105</v>
      </c>
      <c r="P1531" s="27">
        <v>135.66666666666666</v>
      </c>
      <c r="Q1531" t="s">
        <v>8342</v>
      </c>
      <c r="R1531" t="s">
        <v>8318</v>
      </c>
      <c r="S1531" s="15">
        <v>84165.174074074079</v>
      </c>
      <c r="T1531" s="15">
        <v>42082.587037037039</v>
      </c>
    </row>
    <row r="1532" spans="1:20" x14ac:dyDescent="0.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0">
        <v>134.82571428571427</v>
      </c>
      <c r="P1532" s="27">
        <v>53.991990846681922</v>
      </c>
      <c r="Q1532" t="s">
        <v>8342</v>
      </c>
      <c r="R1532" t="s">
        <v>8318</v>
      </c>
      <c r="S1532" s="15">
        <v>84601.534606481495</v>
      </c>
      <c r="T1532" s="15">
        <v>42300.767303240747</v>
      </c>
    </row>
    <row r="1533" spans="1:20" x14ac:dyDescent="0.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0">
        <v>175.95744680851064</v>
      </c>
      <c r="P1533" s="27">
        <v>56.643835616438359</v>
      </c>
      <c r="Q1533" t="s">
        <v>8342</v>
      </c>
      <c r="R1533" t="s">
        <v>8318</v>
      </c>
      <c r="S1533" s="15">
        <v>83948.25</v>
      </c>
      <c r="T1533" s="15">
        <v>41974.125</v>
      </c>
    </row>
    <row r="1534" spans="1:20" x14ac:dyDescent="0.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0">
        <v>484.02000000000004</v>
      </c>
      <c r="P1534" s="27">
        <v>82.316326530612244</v>
      </c>
      <c r="Q1534" t="s">
        <v>8342</v>
      </c>
      <c r="R1534" t="s">
        <v>8318</v>
      </c>
      <c r="S1534" s="15">
        <v>84831.25</v>
      </c>
      <c r="T1534" s="15">
        <v>42415.625</v>
      </c>
    </row>
    <row r="1535" spans="1:20" x14ac:dyDescent="0.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0">
        <v>145.14000000000001</v>
      </c>
      <c r="P1535" s="27">
        <v>88.26081081081081</v>
      </c>
      <c r="Q1535" t="s">
        <v>8342</v>
      </c>
      <c r="R1535" t="s">
        <v>8318</v>
      </c>
      <c r="S1535" s="15">
        <v>84984.33194444445</v>
      </c>
      <c r="T1535" s="15">
        <v>42492.165972222225</v>
      </c>
    </row>
    <row r="1536" spans="1:20" x14ac:dyDescent="0.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0">
        <v>417.73333333333335</v>
      </c>
      <c r="P1536" s="27">
        <v>84.905149051490511</v>
      </c>
      <c r="Q1536" t="s">
        <v>8342</v>
      </c>
      <c r="R1536" t="s">
        <v>8318</v>
      </c>
      <c r="S1536" s="15">
        <v>84503.34865740742</v>
      </c>
      <c r="T1536" s="15">
        <v>42251.67432870371</v>
      </c>
    </row>
    <row r="1537" spans="1:20" x14ac:dyDescent="0.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0">
        <v>132.42499999999998</v>
      </c>
      <c r="P1537" s="27">
        <v>48.154545454545456</v>
      </c>
      <c r="Q1537" t="s">
        <v>8342</v>
      </c>
      <c r="R1537" t="s">
        <v>8318</v>
      </c>
      <c r="S1537" s="15">
        <v>85027.833333333343</v>
      </c>
      <c r="T1537" s="15">
        <v>42513.916666666672</v>
      </c>
    </row>
    <row r="1538" spans="1:20" x14ac:dyDescent="0.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0">
        <v>250.30841666666666</v>
      </c>
      <c r="P1538" s="27">
        <v>66.015406593406595</v>
      </c>
      <c r="Q1538" t="s">
        <v>8342</v>
      </c>
      <c r="R1538" t="s">
        <v>8318</v>
      </c>
      <c r="S1538" s="15">
        <v>84487.604398148149</v>
      </c>
      <c r="T1538" s="15">
        <v>42243.802199074074</v>
      </c>
    </row>
    <row r="1539" spans="1:20" x14ac:dyDescent="0.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0">
        <v>179.9</v>
      </c>
      <c r="P1539" s="27">
        <v>96.375</v>
      </c>
      <c r="Q1539" t="s">
        <v>8342</v>
      </c>
      <c r="R1539" t="s">
        <v>8318</v>
      </c>
      <c r="S1539" s="15">
        <v>85177.5</v>
      </c>
      <c r="T1539" s="15">
        <v>42588.75</v>
      </c>
    </row>
    <row r="1540" spans="1:20" x14ac:dyDescent="0.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0">
        <v>102.62857142857142</v>
      </c>
      <c r="P1540" s="27">
        <v>156.17391304347825</v>
      </c>
      <c r="Q1540" t="s">
        <v>8342</v>
      </c>
      <c r="R1540" t="s">
        <v>8318</v>
      </c>
      <c r="S1540" s="15">
        <v>84053.564120370371</v>
      </c>
      <c r="T1540" s="15">
        <v>42026.782060185185</v>
      </c>
    </row>
    <row r="1541" spans="1:20" x14ac:dyDescent="0.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0">
        <v>135.98609999999999</v>
      </c>
      <c r="P1541" s="27">
        <v>95.764859154929582</v>
      </c>
      <c r="Q1541" t="s">
        <v>8342</v>
      </c>
      <c r="R1541" t="s">
        <v>8318</v>
      </c>
      <c r="S1541" s="15">
        <v>85477.838402777765</v>
      </c>
      <c r="T1541" s="15">
        <v>42738.919201388882</v>
      </c>
    </row>
    <row r="1542" spans="1:20" x14ac:dyDescent="0.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0">
        <v>117.86666666666667</v>
      </c>
      <c r="P1542" s="27">
        <v>180.40816326530611</v>
      </c>
      <c r="Q1542" t="s">
        <v>8342</v>
      </c>
      <c r="R1542" t="s">
        <v>8318</v>
      </c>
      <c r="S1542" s="15">
        <v>83938.104166666657</v>
      </c>
      <c r="T1542" s="15">
        <v>41969.052083333328</v>
      </c>
    </row>
    <row r="1543" spans="1:20" x14ac:dyDescent="0.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0">
        <v>3.3333333333333333E-2</v>
      </c>
      <c r="P1543" s="27">
        <v>3</v>
      </c>
      <c r="Q1543" t="s">
        <v>8340</v>
      </c>
      <c r="R1543" t="s">
        <v>8318</v>
      </c>
      <c r="S1543" s="15">
        <v>84009.424490740741</v>
      </c>
      <c r="T1543" s="15">
        <v>42004.712245370371</v>
      </c>
    </row>
    <row r="1544" spans="1:20" x14ac:dyDescent="0.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0">
        <v>4</v>
      </c>
      <c r="P1544" s="27">
        <v>20</v>
      </c>
      <c r="Q1544" t="s">
        <v>8340</v>
      </c>
      <c r="R1544" t="s">
        <v>8318</v>
      </c>
      <c r="S1544" s="15">
        <v>84371.993055555562</v>
      </c>
      <c r="T1544" s="15">
        <v>42185.996527777781</v>
      </c>
    </row>
    <row r="1545" spans="1:20" x14ac:dyDescent="0.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0">
        <v>0.44444444444444442</v>
      </c>
      <c r="P1545" s="27">
        <v>10</v>
      </c>
      <c r="Q1545" t="s">
        <v>8340</v>
      </c>
      <c r="R1545" t="s">
        <v>8318</v>
      </c>
      <c r="S1545" s="15">
        <v>83931.102638888886</v>
      </c>
      <c r="T1545" s="15">
        <v>41965.551319444443</v>
      </c>
    </row>
    <row r="1546" spans="1:20" x14ac:dyDescent="0.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0">
        <v>0</v>
      </c>
      <c r="P1546" s="27" t="e">
        <v>#DIV/0!</v>
      </c>
      <c r="Q1546" t="s">
        <v>8340</v>
      </c>
      <c r="R1546" t="s">
        <v>8318</v>
      </c>
      <c r="S1546" s="15">
        <v>84190.024999999994</v>
      </c>
      <c r="T1546" s="15">
        <v>42095.012499999997</v>
      </c>
    </row>
    <row r="1547" spans="1:20" x14ac:dyDescent="0.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0">
        <v>3.3333333333333333E-2</v>
      </c>
      <c r="P1547" s="27">
        <v>1</v>
      </c>
      <c r="Q1547" t="s">
        <v>8340</v>
      </c>
      <c r="R1547" t="s">
        <v>8318</v>
      </c>
      <c r="S1547" s="15">
        <v>84131.772222222222</v>
      </c>
      <c r="T1547" s="15">
        <v>42065.886111111111</v>
      </c>
    </row>
    <row r="1548" spans="1:20" x14ac:dyDescent="0.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0">
        <v>28.9</v>
      </c>
      <c r="P1548" s="27">
        <v>26.272727272727273</v>
      </c>
      <c r="Q1548" t="s">
        <v>8340</v>
      </c>
      <c r="R1548" t="s">
        <v>8318</v>
      </c>
      <c r="S1548" s="15">
        <v>83798.425902777773</v>
      </c>
      <c r="T1548" s="15">
        <v>41899.212951388887</v>
      </c>
    </row>
    <row r="1549" spans="1:20" x14ac:dyDescent="0.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0">
        <v>0</v>
      </c>
      <c r="P1549" s="27" t="e">
        <v>#DIV/0!</v>
      </c>
      <c r="Q1549" t="s">
        <v>8340</v>
      </c>
      <c r="R1549" t="s">
        <v>8318</v>
      </c>
      <c r="S1549" s="15">
        <v>85578.853750000009</v>
      </c>
      <c r="T1549" s="15">
        <v>42789.426875000005</v>
      </c>
    </row>
    <row r="1550" spans="1:20" x14ac:dyDescent="0.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0">
        <v>8.5714285714285712</v>
      </c>
      <c r="P1550" s="27">
        <v>60</v>
      </c>
      <c r="Q1550" t="s">
        <v>8340</v>
      </c>
      <c r="R1550" t="s">
        <v>8318</v>
      </c>
      <c r="S1550" s="15">
        <v>84633.847685185174</v>
      </c>
      <c r="T1550" s="15">
        <v>42316.923842592587</v>
      </c>
    </row>
    <row r="1551" spans="1:20" x14ac:dyDescent="0.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0">
        <v>34</v>
      </c>
      <c r="P1551" s="27">
        <v>28.333333333333332</v>
      </c>
      <c r="Q1551" t="s">
        <v>8340</v>
      </c>
      <c r="R1551" t="s">
        <v>8318</v>
      </c>
      <c r="S1551" s="15">
        <v>84622.355532407411</v>
      </c>
      <c r="T1551" s="15">
        <v>42311.177766203706</v>
      </c>
    </row>
    <row r="1552" spans="1:20" x14ac:dyDescent="0.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0">
        <v>13.466666666666665</v>
      </c>
      <c r="P1552" s="27">
        <v>14.428571428571429</v>
      </c>
      <c r="Q1552" t="s">
        <v>8340</v>
      </c>
      <c r="R1552" t="s">
        <v>8318</v>
      </c>
      <c r="S1552" s="15">
        <v>85004.898935185192</v>
      </c>
      <c r="T1552" s="15">
        <v>42502.449467592596</v>
      </c>
    </row>
    <row r="1553" spans="1:20" x14ac:dyDescent="0.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0">
        <v>0</v>
      </c>
      <c r="P1553" s="27" t="e">
        <v>#DIV/0!</v>
      </c>
      <c r="Q1553" t="s">
        <v>8340</v>
      </c>
      <c r="R1553" t="s">
        <v>8318</v>
      </c>
      <c r="S1553" s="15">
        <v>84303.649050925917</v>
      </c>
      <c r="T1553" s="15">
        <v>42151.824525462958</v>
      </c>
    </row>
    <row r="1554" spans="1:20" x14ac:dyDescent="0.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0">
        <v>49.186046511627907</v>
      </c>
      <c r="P1554" s="27">
        <v>132.1875</v>
      </c>
      <c r="Q1554" t="s">
        <v>8340</v>
      </c>
      <c r="R1554" t="s">
        <v>8318</v>
      </c>
      <c r="S1554" s="15">
        <v>83826.33194444445</v>
      </c>
      <c r="T1554" s="15">
        <v>41913.165972222225</v>
      </c>
    </row>
    <row r="1555" spans="1:20" x14ac:dyDescent="0.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0">
        <v>0</v>
      </c>
      <c r="P1555" s="27" t="e">
        <v>#DIV/0!</v>
      </c>
      <c r="Q1555" t="s">
        <v>8340</v>
      </c>
      <c r="R1555" t="s">
        <v>8318</v>
      </c>
      <c r="S1555" s="15">
        <v>84498.565902777773</v>
      </c>
      <c r="T1555" s="15">
        <v>42249.282951388886</v>
      </c>
    </row>
    <row r="1556" spans="1:20" x14ac:dyDescent="0.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0">
        <v>0</v>
      </c>
      <c r="P1556" s="27" t="e">
        <v>#DIV/0!</v>
      </c>
      <c r="Q1556" t="s">
        <v>8340</v>
      </c>
      <c r="R1556" t="s">
        <v>8318</v>
      </c>
      <c r="S1556" s="15">
        <v>84436.504398148158</v>
      </c>
      <c r="T1556" s="15">
        <v>42218.252199074079</v>
      </c>
    </row>
    <row r="1557" spans="1:20" x14ac:dyDescent="0.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0">
        <v>0</v>
      </c>
      <c r="P1557" s="27" t="e">
        <v>#DIV/0!</v>
      </c>
      <c r="Q1557" t="s">
        <v>8340</v>
      </c>
      <c r="R1557" t="s">
        <v>8318</v>
      </c>
      <c r="S1557" s="15">
        <v>84529.416666666657</v>
      </c>
      <c r="T1557" s="15">
        <v>42264.708333333328</v>
      </c>
    </row>
    <row r="1558" spans="1:20" x14ac:dyDescent="0.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0">
        <v>45.133333333333333</v>
      </c>
      <c r="P1558" s="27">
        <v>56.416666666666664</v>
      </c>
      <c r="Q1558" t="s">
        <v>8340</v>
      </c>
      <c r="R1558" t="s">
        <v>8318</v>
      </c>
      <c r="S1558" s="15">
        <v>85110.306111111102</v>
      </c>
      <c r="T1558" s="15">
        <v>42555.153055555551</v>
      </c>
    </row>
    <row r="1559" spans="1:20" x14ac:dyDescent="0.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0">
        <v>4</v>
      </c>
      <c r="P1559" s="27">
        <v>100</v>
      </c>
      <c r="Q1559" t="s">
        <v>8340</v>
      </c>
      <c r="R1559" t="s">
        <v>8318</v>
      </c>
      <c r="S1559" s="15">
        <v>83805.30631944444</v>
      </c>
      <c r="T1559" s="15">
        <v>41902.65315972222</v>
      </c>
    </row>
    <row r="1560" spans="1:20" x14ac:dyDescent="0.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0">
        <v>4.666666666666667</v>
      </c>
      <c r="P1560" s="27">
        <v>11.666666666666666</v>
      </c>
      <c r="Q1560" t="s">
        <v>8340</v>
      </c>
      <c r="R1560" t="s">
        <v>8318</v>
      </c>
      <c r="S1560" s="15">
        <v>84489.016666666663</v>
      </c>
      <c r="T1560" s="15">
        <v>42244.508333333331</v>
      </c>
    </row>
    <row r="1561" spans="1:20" x14ac:dyDescent="0.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0">
        <v>0.33333333333333337</v>
      </c>
      <c r="P1561" s="27">
        <v>50</v>
      </c>
      <c r="Q1561" t="s">
        <v>8340</v>
      </c>
      <c r="R1561" t="s">
        <v>8318</v>
      </c>
      <c r="S1561" s="15">
        <v>84246.106458333321</v>
      </c>
      <c r="T1561" s="15">
        <v>42123.05322916666</v>
      </c>
    </row>
    <row r="1562" spans="1:20" x14ac:dyDescent="0.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0">
        <v>3.7600000000000002</v>
      </c>
      <c r="P1562" s="27">
        <v>23.5</v>
      </c>
      <c r="Q1562" t="s">
        <v>8340</v>
      </c>
      <c r="R1562" t="s">
        <v>8318</v>
      </c>
      <c r="S1562" s="15">
        <v>83912.124837962969</v>
      </c>
      <c r="T1562" s="15">
        <v>41956.062418981484</v>
      </c>
    </row>
    <row r="1563" spans="1:20" x14ac:dyDescent="0.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0">
        <v>0.67</v>
      </c>
      <c r="P1563" s="27">
        <v>67</v>
      </c>
      <c r="Q1563" t="s">
        <v>8344</v>
      </c>
      <c r="R1563" t="s">
        <v>8319</v>
      </c>
      <c r="S1563" s="15">
        <v>83170.166736111118</v>
      </c>
      <c r="T1563" s="15">
        <v>41585.083368055559</v>
      </c>
    </row>
    <row r="1564" spans="1:20" x14ac:dyDescent="0.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0">
        <v>0</v>
      </c>
      <c r="P1564" s="27" t="e">
        <v>#DIV/0!</v>
      </c>
      <c r="Q1564" t="s">
        <v>8344</v>
      </c>
      <c r="R1564" t="s">
        <v>8319</v>
      </c>
      <c r="S1564" s="15">
        <v>80298.069444444438</v>
      </c>
      <c r="T1564" s="15">
        <v>40149.034722222219</v>
      </c>
    </row>
    <row r="1565" spans="1:20" x14ac:dyDescent="0.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0">
        <v>1.4166666666666665</v>
      </c>
      <c r="P1565" s="27">
        <v>42.5</v>
      </c>
      <c r="Q1565" t="s">
        <v>8344</v>
      </c>
      <c r="R1565" t="s">
        <v>8319</v>
      </c>
      <c r="S1565" s="15">
        <v>83425.401643518519</v>
      </c>
      <c r="T1565" s="15">
        <v>41712.700821759259</v>
      </c>
    </row>
    <row r="1566" spans="1:20" x14ac:dyDescent="0.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0">
        <v>0.1</v>
      </c>
      <c r="P1566" s="27">
        <v>10</v>
      </c>
      <c r="Q1566" t="s">
        <v>8344</v>
      </c>
      <c r="R1566" t="s">
        <v>8319</v>
      </c>
      <c r="S1566" s="15">
        <v>84305.673611111109</v>
      </c>
      <c r="T1566" s="15">
        <v>42152.836805555555</v>
      </c>
    </row>
    <row r="1567" spans="1:20" x14ac:dyDescent="0.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0">
        <v>2.5</v>
      </c>
      <c r="P1567" s="27">
        <v>100</v>
      </c>
      <c r="Q1567" t="s">
        <v>8344</v>
      </c>
      <c r="R1567" t="s">
        <v>8319</v>
      </c>
      <c r="S1567" s="15">
        <v>81405.459745370375</v>
      </c>
      <c r="T1567" s="15">
        <v>40702.729872685188</v>
      </c>
    </row>
    <row r="1568" spans="1:20" x14ac:dyDescent="0.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0">
        <v>21.25</v>
      </c>
      <c r="P1568" s="27">
        <v>108.05084745762711</v>
      </c>
      <c r="Q1568" t="s">
        <v>8344</v>
      </c>
      <c r="R1568" t="s">
        <v>8319</v>
      </c>
      <c r="S1568" s="15">
        <v>85157.833333333343</v>
      </c>
      <c r="T1568" s="15">
        <v>42578.916666666672</v>
      </c>
    </row>
    <row r="1569" spans="1:20" x14ac:dyDescent="0.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0">
        <v>4.117647058823529</v>
      </c>
      <c r="P1569" s="27">
        <v>26.923076923076923</v>
      </c>
      <c r="Q1569" t="s">
        <v>8344</v>
      </c>
      <c r="R1569" t="s">
        <v>8319</v>
      </c>
      <c r="S1569" s="15">
        <v>83374</v>
      </c>
      <c r="T1569" s="15">
        <v>41687</v>
      </c>
    </row>
    <row r="1570" spans="1:20" x14ac:dyDescent="0.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0">
        <v>13.639999999999999</v>
      </c>
      <c r="P1570" s="27">
        <v>155</v>
      </c>
      <c r="Q1570" t="s">
        <v>8344</v>
      </c>
      <c r="R1570" t="s">
        <v>8319</v>
      </c>
      <c r="S1570" s="15">
        <v>83994.124652777769</v>
      </c>
      <c r="T1570" s="15">
        <v>41997.062326388885</v>
      </c>
    </row>
    <row r="1571" spans="1:20" x14ac:dyDescent="0.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0">
        <v>0</v>
      </c>
      <c r="P1571" s="27" t="e">
        <v>#DIV/0!</v>
      </c>
      <c r="Q1571" t="s">
        <v>8344</v>
      </c>
      <c r="R1571" t="s">
        <v>8319</v>
      </c>
      <c r="S1571" s="15">
        <v>82839.359120370369</v>
      </c>
      <c r="T1571" s="15">
        <v>41419.679560185185</v>
      </c>
    </row>
    <row r="1572" spans="1:20" x14ac:dyDescent="0.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0">
        <v>41.4</v>
      </c>
      <c r="P1572" s="27">
        <v>47.769230769230766</v>
      </c>
      <c r="Q1572" t="s">
        <v>8344</v>
      </c>
      <c r="R1572" t="s">
        <v>8319</v>
      </c>
      <c r="S1572" s="15">
        <v>84937.543564814812</v>
      </c>
      <c r="T1572" s="15">
        <v>42468.771782407406</v>
      </c>
    </row>
    <row r="1573" spans="1:20" x14ac:dyDescent="0.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0">
        <v>0.66115702479338845</v>
      </c>
      <c r="P1573" s="27">
        <v>20</v>
      </c>
      <c r="Q1573" t="s">
        <v>8344</v>
      </c>
      <c r="R1573" t="s">
        <v>8319</v>
      </c>
      <c r="S1573" s="15">
        <v>84349.538958333345</v>
      </c>
      <c r="T1573" s="15">
        <v>42174.769479166673</v>
      </c>
    </row>
    <row r="1574" spans="1:20" x14ac:dyDescent="0.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0">
        <v>5</v>
      </c>
      <c r="P1574" s="27">
        <v>41.666666666666664</v>
      </c>
      <c r="Q1574" t="s">
        <v>8344</v>
      </c>
      <c r="R1574" t="s">
        <v>8319</v>
      </c>
      <c r="S1574" s="15">
        <v>84857.998611111107</v>
      </c>
      <c r="T1574" s="15">
        <v>42428.999305555553</v>
      </c>
    </row>
    <row r="1575" spans="1:20" x14ac:dyDescent="0.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0">
        <v>2.4777777777777779</v>
      </c>
      <c r="P1575" s="27">
        <v>74.333333333333329</v>
      </c>
      <c r="Q1575" t="s">
        <v>8344</v>
      </c>
      <c r="R1575" t="s">
        <v>8319</v>
      </c>
      <c r="S1575" s="15">
        <v>85652.33194444445</v>
      </c>
      <c r="T1575" s="15">
        <v>42826.165972222225</v>
      </c>
    </row>
    <row r="1576" spans="1:20" x14ac:dyDescent="0.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0">
        <v>5.0599999999999996</v>
      </c>
      <c r="P1576" s="27">
        <v>84.333333333333329</v>
      </c>
      <c r="Q1576" t="s">
        <v>8344</v>
      </c>
      <c r="R1576" t="s">
        <v>8319</v>
      </c>
      <c r="S1576" s="15">
        <v>84105.854837962965</v>
      </c>
      <c r="T1576" s="15">
        <v>42052.927418981482</v>
      </c>
    </row>
    <row r="1577" spans="1:20" x14ac:dyDescent="0.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0">
        <v>22.91</v>
      </c>
      <c r="P1577" s="27">
        <v>65.457142857142856</v>
      </c>
      <c r="Q1577" t="s">
        <v>8344</v>
      </c>
      <c r="R1577" t="s">
        <v>8319</v>
      </c>
      <c r="S1577" s="15">
        <v>83659.048518518524</v>
      </c>
      <c r="T1577" s="15">
        <v>41829.524259259262</v>
      </c>
    </row>
    <row r="1578" spans="1:20" x14ac:dyDescent="0.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0">
        <v>13</v>
      </c>
      <c r="P1578" s="27">
        <v>65</v>
      </c>
      <c r="Q1578" t="s">
        <v>8344</v>
      </c>
      <c r="R1578" t="s">
        <v>8319</v>
      </c>
      <c r="S1578" s="15">
        <v>84371.758518518516</v>
      </c>
      <c r="T1578" s="15">
        <v>42185.879259259258</v>
      </c>
    </row>
    <row r="1579" spans="1:20" x14ac:dyDescent="0.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0">
        <v>0.54999999999999993</v>
      </c>
      <c r="P1579" s="27">
        <v>27.5</v>
      </c>
      <c r="Q1579" t="s">
        <v>8344</v>
      </c>
      <c r="R1579" t="s">
        <v>8319</v>
      </c>
      <c r="S1579" s="15">
        <v>82229.695555555561</v>
      </c>
      <c r="T1579" s="15">
        <v>41114.847777777781</v>
      </c>
    </row>
    <row r="1580" spans="1:20" x14ac:dyDescent="0.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0">
        <v>10.806536636794938</v>
      </c>
      <c r="P1580" s="27">
        <v>51.25</v>
      </c>
      <c r="Q1580" t="s">
        <v>8344</v>
      </c>
      <c r="R1580" t="s">
        <v>8319</v>
      </c>
      <c r="S1580" s="15">
        <v>80846.166666666672</v>
      </c>
      <c r="T1580" s="15">
        <v>40423.083333333336</v>
      </c>
    </row>
    <row r="1581" spans="1:20" x14ac:dyDescent="0.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0">
        <v>0.84008400840084008</v>
      </c>
      <c r="P1581" s="27">
        <v>14</v>
      </c>
      <c r="Q1581" t="s">
        <v>8344</v>
      </c>
      <c r="R1581" t="s">
        <v>8319</v>
      </c>
      <c r="S1581" s="15">
        <v>83029.992847222224</v>
      </c>
      <c r="T1581" s="15">
        <v>41514.996423611112</v>
      </c>
    </row>
    <row r="1582" spans="1:20" x14ac:dyDescent="0.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0">
        <v>0</v>
      </c>
      <c r="P1582" s="27" t="e">
        <v>#DIV/0!</v>
      </c>
      <c r="Q1582" t="s">
        <v>8344</v>
      </c>
      <c r="R1582" t="s">
        <v>8319</v>
      </c>
      <c r="S1582" s="15">
        <v>82100.100138888898</v>
      </c>
      <c r="T1582" s="15">
        <v>41050.050069444449</v>
      </c>
    </row>
    <row r="1583" spans="1:20" x14ac:dyDescent="0.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0">
        <v>0.5</v>
      </c>
      <c r="P1583" s="27">
        <v>5</v>
      </c>
      <c r="Q1583" t="s">
        <v>8343</v>
      </c>
      <c r="R1583" t="s">
        <v>8318</v>
      </c>
      <c r="S1583" s="15">
        <v>84714.897916666669</v>
      </c>
      <c r="T1583" s="15">
        <v>42357.448958333334</v>
      </c>
    </row>
    <row r="1584" spans="1:20" x14ac:dyDescent="0.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0">
        <v>9.3000000000000007</v>
      </c>
      <c r="P1584" s="27">
        <v>31</v>
      </c>
      <c r="Q1584" t="s">
        <v>8343</v>
      </c>
      <c r="R1584" t="s">
        <v>8318</v>
      </c>
      <c r="S1584" s="15">
        <v>84607.777777777781</v>
      </c>
      <c r="T1584" s="15">
        <v>42303.888888888891</v>
      </c>
    </row>
    <row r="1585" spans="1:20" x14ac:dyDescent="0.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0">
        <v>7.4999999999999997E-2</v>
      </c>
      <c r="P1585" s="27">
        <v>15</v>
      </c>
      <c r="Q1585" t="s">
        <v>8343</v>
      </c>
      <c r="R1585" t="s">
        <v>8318</v>
      </c>
      <c r="S1585" s="15">
        <v>83815.809976851859</v>
      </c>
      <c r="T1585" s="15">
        <v>41907.904988425929</v>
      </c>
    </row>
    <row r="1586" spans="1:20" x14ac:dyDescent="0.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0">
        <v>0</v>
      </c>
      <c r="P1586" s="27" t="e">
        <v>#DIV/0!</v>
      </c>
      <c r="Q1586" t="s">
        <v>8343</v>
      </c>
      <c r="R1586" t="s">
        <v>8318</v>
      </c>
      <c r="S1586" s="15">
        <v>83579.298634259263</v>
      </c>
      <c r="T1586" s="15">
        <v>41789.649317129632</v>
      </c>
    </row>
    <row r="1587" spans="1:20" x14ac:dyDescent="0.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0">
        <v>79</v>
      </c>
      <c r="P1587" s="27">
        <v>131.66666666666666</v>
      </c>
      <c r="Q1587" t="s">
        <v>8343</v>
      </c>
      <c r="R1587" t="s">
        <v>8318</v>
      </c>
      <c r="S1587" s="15">
        <v>85458.916666666657</v>
      </c>
      <c r="T1587" s="15">
        <v>42729.458333333328</v>
      </c>
    </row>
    <row r="1588" spans="1:20" x14ac:dyDescent="0.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0">
        <v>0</v>
      </c>
      <c r="P1588" s="27" t="e">
        <v>#DIV/0!</v>
      </c>
      <c r="Q1588" t="s">
        <v>8343</v>
      </c>
      <c r="R1588" t="s">
        <v>8318</v>
      </c>
      <c r="S1588" s="15">
        <v>84198.125509259262</v>
      </c>
      <c r="T1588" s="15">
        <v>42099.062754629631</v>
      </c>
    </row>
    <row r="1589" spans="1:20" x14ac:dyDescent="0.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0">
        <v>1.3333333333333334E-2</v>
      </c>
      <c r="P1589" s="27">
        <v>1</v>
      </c>
      <c r="Q1589" t="s">
        <v>8343</v>
      </c>
      <c r="R1589" t="s">
        <v>8318</v>
      </c>
      <c r="S1589" s="15">
        <v>83973.901967592596</v>
      </c>
      <c r="T1589" s="15">
        <v>41986.950983796298</v>
      </c>
    </row>
    <row r="1590" spans="1:20" x14ac:dyDescent="0.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0">
        <v>0</v>
      </c>
      <c r="P1590" s="27" t="e">
        <v>#DIV/0!</v>
      </c>
      <c r="Q1590" t="s">
        <v>8343</v>
      </c>
      <c r="R1590" t="s">
        <v>8318</v>
      </c>
      <c r="S1590" s="15">
        <v>84071.683333333334</v>
      </c>
      <c r="T1590" s="15">
        <v>42035.841666666667</v>
      </c>
    </row>
    <row r="1591" spans="1:20" x14ac:dyDescent="0.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0">
        <v>0</v>
      </c>
      <c r="P1591" s="27" t="e">
        <v>#DIV/0!</v>
      </c>
      <c r="Q1591" t="s">
        <v>8343</v>
      </c>
      <c r="R1591" t="s">
        <v>8318</v>
      </c>
      <c r="S1591" s="15">
        <v>84573.969583333324</v>
      </c>
      <c r="T1591" s="15">
        <v>42286.984791666662</v>
      </c>
    </row>
    <row r="1592" spans="1:20" x14ac:dyDescent="0.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0">
        <v>1.7000000000000002</v>
      </c>
      <c r="P1592" s="27">
        <v>510</v>
      </c>
      <c r="Q1592" t="s">
        <v>8343</v>
      </c>
      <c r="R1592" t="s">
        <v>8318</v>
      </c>
      <c r="S1592" s="15">
        <v>84541.714444444442</v>
      </c>
      <c r="T1592" s="15">
        <v>42270.857222222221</v>
      </c>
    </row>
    <row r="1593" spans="1:20" x14ac:dyDescent="0.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0">
        <v>29.228571428571428</v>
      </c>
      <c r="P1593" s="27">
        <v>44.478260869565219</v>
      </c>
      <c r="Q1593" t="s">
        <v>8343</v>
      </c>
      <c r="R1593" t="s">
        <v>8318</v>
      </c>
      <c r="S1593" s="15">
        <v>84927.36900462964</v>
      </c>
      <c r="T1593" s="15">
        <v>42463.68450231482</v>
      </c>
    </row>
    <row r="1594" spans="1:20" x14ac:dyDescent="0.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0">
        <v>0</v>
      </c>
      <c r="P1594" s="27" t="e">
        <v>#DIV/0!</v>
      </c>
      <c r="Q1594" t="s">
        <v>8343</v>
      </c>
      <c r="R1594" t="s">
        <v>8318</v>
      </c>
      <c r="S1594" s="15">
        <v>84182.062152777769</v>
      </c>
      <c r="T1594" s="15">
        <v>42091.031076388885</v>
      </c>
    </row>
    <row r="1595" spans="1:20" x14ac:dyDescent="0.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0">
        <v>1.3636363636363637E-2</v>
      </c>
      <c r="P1595" s="27">
        <v>1</v>
      </c>
      <c r="Q1595" t="s">
        <v>8343</v>
      </c>
      <c r="R1595" t="s">
        <v>8318</v>
      </c>
      <c r="S1595" s="15">
        <v>84127.691087962972</v>
      </c>
      <c r="T1595" s="15">
        <v>42063.845543981486</v>
      </c>
    </row>
    <row r="1596" spans="1:20" x14ac:dyDescent="0.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0">
        <v>20.5</v>
      </c>
      <c r="P1596" s="27">
        <v>20.5</v>
      </c>
      <c r="Q1596" t="s">
        <v>8343</v>
      </c>
      <c r="R1596" t="s">
        <v>8318</v>
      </c>
      <c r="S1596" s="15">
        <v>85011.362499999988</v>
      </c>
      <c r="T1596" s="15">
        <v>42505.681249999994</v>
      </c>
    </row>
    <row r="1597" spans="1:20" x14ac:dyDescent="0.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0">
        <v>0.27999999999999997</v>
      </c>
      <c r="P1597" s="27">
        <v>40</v>
      </c>
      <c r="Q1597" t="s">
        <v>8343</v>
      </c>
      <c r="R1597" t="s">
        <v>8318</v>
      </c>
      <c r="S1597" s="15">
        <v>83617.684722222228</v>
      </c>
      <c r="T1597" s="15">
        <v>41808.842361111114</v>
      </c>
    </row>
    <row r="1598" spans="1:20" x14ac:dyDescent="0.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0">
        <v>2.3076923076923079</v>
      </c>
      <c r="P1598" s="27">
        <v>25</v>
      </c>
      <c r="Q1598" t="s">
        <v>8343</v>
      </c>
      <c r="R1598" t="s">
        <v>8318</v>
      </c>
      <c r="S1598" s="15">
        <v>83972.943726851852</v>
      </c>
      <c r="T1598" s="15">
        <v>41986.471863425926</v>
      </c>
    </row>
    <row r="1599" spans="1:20" x14ac:dyDescent="0.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0">
        <v>0</v>
      </c>
      <c r="P1599" s="27" t="e">
        <v>#DIV/0!</v>
      </c>
      <c r="Q1599" t="s">
        <v>8343</v>
      </c>
      <c r="R1599" t="s">
        <v>8318</v>
      </c>
      <c r="S1599" s="15">
        <v>85266.708263888897</v>
      </c>
      <c r="T1599" s="15">
        <v>42633.354131944448</v>
      </c>
    </row>
    <row r="1600" spans="1:20" x14ac:dyDescent="0.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0">
        <v>0.125</v>
      </c>
      <c r="P1600" s="27">
        <v>1</v>
      </c>
      <c r="Q1600" t="s">
        <v>8343</v>
      </c>
      <c r="R1600" t="s">
        <v>8318</v>
      </c>
      <c r="S1600" s="15">
        <v>84423.334675925929</v>
      </c>
      <c r="T1600" s="15">
        <v>42211.667337962965</v>
      </c>
    </row>
    <row r="1601" spans="1:20" x14ac:dyDescent="0.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0">
        <v>0</v>
      </c>
      <c r="P1601" s="27" t="e">
        <v>#DIV/0!</v>
      </c>
      <c r="Q1601" t="s">
        <v>8343</v>
      </c>
      <c r="R1601" t="s">
        <v>8318</v>
      </c>
      <c r="S1601" s="15">
        <v>84936.994814814825</v>
      </c>
      <c r="T1601" s="15">
        <v>42468.497407407413</v>
      </c>
    </row>
    <row r="1602" spans="1:20" x14ac:dyDescent="0.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0">
        <v>7.3400000000000007</v>
      </c>
      <c r="P1602" s="27">
        <v>40.777777777777779</v>
      </c>
      <c r="Q1602" t="s">
        <v>8343</v>
      </c>
      <c r="R1602" t="s">
        <v>8318</v>
      </c>
      <c r="S1602" s="15">
        <v>83670.431944444441</v>
      </c>
      <c r="T1602" s="15">
        <v>41835.21597222222</v>
      </c>
    </row>
    <row r="1603" spans="1:20" x14ac:dyDescent="0.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0">
        <v>108.2492</v>
      </c>
      <c r="P1603" s="27">
        <v>48.325535714285714</v>
      </c>
      <c r="Q1603" t="s">
        <v>8339</v>
      </c>
      <c r="R1603" t="s">
        <v>8317</v>
      </c>
      <c r="S1603" s="15">
        <v>81336.185949074075</v>
      </c>
      <c r="T1603" s="15">
        <v>40668.092974537038</v>
      </c>
    </row>
    <row r="1604" spans="1:20" x14ac:dyDescent="0.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0">
        <v>100.16666666666667</v>
      </c>
      <c r="P1604" s="27">
        <v>46.953125</v>
      </c>
      <c r="Q1604" t="s">
        <v>8339</v>
      </c>
      <c r="R1604" t="s">
        <v>8317</v>
      </c>
      <c r="S1604" s="15">
        <v>81661.916666666672</v>
      </c>
      <c r="T1604" s="15">
        <v>40830.958333333336</v>
      </c>
    </row>
    <row r="1605" spans="1:20" x14ac:dyDescent="0.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0">
        <v>100.03299999999999</v>
      </c>
      <c r="P1605" s="27">
        <v>66.688666666666663</v>
      </c>
      <c r="Q1605" t="s">
        <v>8339</v>
      </c>
      <c r="R1605" t="s">
        <v>8317</v>
      </c>
      <c r="S1605" s="15">
        <v>81872.339328703703</v>
      </c>
      <c r="T1605" s="15">
        <v>40936.169664351852</v>
      </c>
    </row>
    <row r="1606" spans="1:20" x14ac:dyDescent="0.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0">
        <v>122.10714285714286</v>
      </c>
      <c r="P1606" s="27">
        <v>48.842857142857142</v>
      </c>
      <c r="Q1606" t="s">
        <v>8339</v>
      </c>
      <c r="R1606" t="s">
        <v>8317</v>
      </c>
      <c r="S1606" s="15">
        <v>81971.60729166666</v>
      </c>
      <c r="T1606" s="15">
        <v>40985.80364583333</v>
      </c>
    </row>
    <row r="1607" spans="1:20" x14ac:dyDescent="0.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0">
        <v>100.69333333333334</v>
      </c>
      <c r="P1607" s="27">
        <v>137.30909090909091</v>
      </c>
      <c r="Q1607" t="s">
        <v>8339</v>
      </c>
      <c r="R1607" t="s">
        <v>8317</v>
      </c>
      <c r="S1607" s="15">
        <v>81512.583333333328</v>
      </c>
      <c r="T1607" s="15">
        <v>40756.291666666664</v>
      </c>
    </row>
    <row r="1608" spans="1:20" x14ac:dyDescent="0.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0">
        <v>101.004125</v>
      </c>
      <c r="P1608" s="27">
        <v>87.829673913043479</v>
      </c>
      <c r="Q1608" t="s">
        <v>8339</v>
      </c>
      <c r="R1608" t="s">
        <v>8317</v>
      </c>
      <c r="S1608" s="15">
        <v>81252.139768518522</v>
      </c>
      <c r="T1608" s="15">
        <v>40626.069884259261</v>
      </c>
    </row>
    <row r="1609" spans="1:20" x14ac:dyDescent="0.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0">
        <v>145.11000000000001</v>
      </c>
      <c r="P1609" s="27">
        <v>70.785365853658533</v>
      </c>
      <c r="Q1609" t="s">
        <v>8339</v>
      </c>
      <c r="R1609" t="s">
        <v>8317</v>
      </c>
      <c r="S1609" s="15">
        <v>82149.6169212963</v>
      </c>
      <c r="T1609" s="15">
        <v>41074.80846064815</v>
      </c>
    </row>
    <row r="1610" spans="1:20" x14ac:dyDescent="0.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0">
        <v>101.25</v>
      </c>
      <c r="P1610" s="27">
        <v>52.826086956521742</v>
      </c>
      <c r="Q1610" t="s">
        <v>8339</v>
      </c>
      <c r="R1610" t="s">
        <v>8317</v>
      </c>
      <c r="S1610" s="15">
        <v>83280.452777777784</v>
      </c>
      <c r="T1610" s="15">
        <v>41640.226388888892</v>
      </c>
    </row>
    <row r="1611" spans="1:20" x14ac:dyDescent="0.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0">
        <v>118.33333333333333</v>
      </c>
      <c r="P1611" s="27">
        <v>443.75</v>
      </c>
      <c r="Q1611" t="s">
        <v>8339</v>
      </c>
      <c r="R1611" t="s">
        <v>8317</v>
      </c>
      <c r="S1611" s="15">
        <v>81698.666666666672</v>
      </c>
      <c r="T1611" s="15">
        <v>40849.333333333336</v>
      </c>
    </row>
    <row r="1612" spans="1:20" x14ac:dyDescent="0.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0">
        <v>271.85000000000002</v>
      </c>
      <c r="P1612" s="27">
        <v>48.544642857142854</v>
      </c>
      <c r="Q1612" t="s">
        <v>8339</v>
      </c>
      <c r="R1612" t="s">
        <v>8317</v>
      </c>
      <c r="S1612" s="15">
        <v>82517.849768518514</v>
      </c>
      <c r="T1612" s="15">
        <v>41258.924884259257</v>
      </c>
    </row>
    <row r="1613" spans="1:20" x14ac:dyDescent="0.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0">
        <v>125.125</v>
      </c>
      <c r="P1613" s="27">
        <v>37.074074074074076</v>
      </c>
      <c r="Q1613" t="s">
        <v>8339</v>
      </c>
      <c r="R1613" t="s">
        <v>8317</v>
      </c>
      <c r="S1613" s="15">
        <v>82860.000740740739</v>
      </c>
      <c r="T1613" s="15">
        <v>41430.00037037037</v>
      </c>
    </row>
    <row r="1614" spans="1:20" x14ac:dyDescent="0.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0">
        <v>110.00000000000001</v>
      </c>
      <c r="P1614" s="27">
        <v>50</v>
      </c>
      <c r="Q1614" t="s">
        <v>8339</v>
      </c>
      <c r="R1614" t="s">
        <v>8317</v>
      </c>
      <c r="S1614" s="15">
        <v>82553.74962962963</v>
      </c>
      <c r="T1614" s="15">
        <v>41276.874814814815</v>
      </c>
    </row>
    <row r="1615" spans="1:20" x14ac:dyDescent="0.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0">
        <v>101.49999999999999</v>
      </c>
      <c r="P1615" s="27">
        <v>39.03846153846154</v>
      </c>
      <c r="Q1615" t="s">
        <v>8339</v>
      </c>
      <c r="R1615" t="s">
        <v>8317</v>
      </c>
      <c r="S1615" s="15">
        <v>82224.138935185183</v>
      </c>
      <c r="T1615" s="15">
        <v>41112.069467592592</v>
      </c>
    </row>
    <row r="1616" spans="1:20" x14ac:dyDescent="0.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0">
        <v>102.69999999999999</v>
      </c>
      <c r="P1616" s="27">
        <v>66.688311688311686</v>
      </c>
      <c r="Q1616" t="s">
        <v>8339</v>
      </c>
      <c r="R1616" t="s">
        <v>8317</v>
      </c>
      <c r="S1616" s="15">
        <v>83709.416666666672</v>
      </c>
      <c r="T1616" s="15">
        <v>41854.708333333336</v>
      </c>
    </row>
    <row r="1617" spans="1:20" x14ac:dyDescent="0.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0">
        <v>114.12500000000001</v>
      </c>
      <c r="P1617" s="27">
        <v>67.132352941176464</v>
      </c>
      <c r="Q1617" t="s">
        <v>8339</v>
      </c>
      <c r="R1617" t="s">
        <v>8317</v>
      </c>
      <c r="S1617" s="15">
        <v>81780.185092592597</v>
      </c>
      <c r="T1617" s="15">
        <v>40890.092546296299</v>
      </c>
    </row>
    <row r="1618" spans="1:20" x14ac:dyDescent="0.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0">
        <v>104.2</v>
      </c>
      <c r="P1618" s="27">
        <v>66.369426751592357</v>
      </c>
      <c r="Q1618" t="s">
        <v>8339</v>
      </c>
      <c r="R1618" t="s">
        <v>8317</v>
      </c>
      <c r="S1618" s="15">
        <v>82471.833333333328</v>
      </c>
      <c r="T1618" s="15">
        <v>41235.916666666664</v>
      </c>
    </row>
    <row r="1619" spans="1:20" x14ac:dyDescent="0.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0">
        <v>145.85714285714286</v>
      </c>
      <c r="P1619" s="27">
        <v>64.620253164556956</v>
      </c>
      <c r="Q1619" t="s">
        <v>8339</v>
      </c>
      <c r="R1619" t="s">
        <v>8317</v>
      </c>
      <c r="S1619" s="15">
        <v>83159.583333333328</v>
      </c>
      <c r="T1619" s="15">
        <v>41579.791666666664</v>
      </c>
    </row>
    <row r="1620" spans="1:20" x14ac:dyDescent="0.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0">
        <v>105.06666666666666</v>
      </c>
      <c r="P1620" s="27">
        <v>58.370370370370374</v>
      </c>
      <c r="Q1620" t="s">
        <v>8339</v>
      </c>
      <c r="R1620" t="s">
        <v>8317</v>
      </c>
      <c r="S1620" s="15">
        <v>82683.30868055555</v>
      </c>
      <c r="T1620" s="15">
        <v>41341.654340277775</v>
      </c>
    </row>
    <row r="1621" spans="1:20" x14ac:dyDescent="0.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0">
        <v>133.33333333333331</v>
      </c>
      <c r="P1621" s="27">
        <v>86.956521739130437</v>
      </c>
      <c r="Q1621" t="s">
        <v>8339</v>
      </c>
      <c r="R1621" t="s">
        <v>8317</v>
      </c>
      <c r="S1621" s="15">
        <v>83794.37236111112</v>
      </c>
      <c r="T1621" s="15">
        <v>41897.18618055556</v>
      </c>
    </row>
    <row r="1622" spans="1:20" x14ac:dyDescent="0.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0">
        <v>112.99999999999999</v>
      </c>
      <c r="P1622" s="27">
        <v>66.470588235294116</v>
      </c>
      <c r="Q1622" t="s">
        <v>8339</v>
      </c>
      <c r="R1622" t="s">
        <v>8317</v>
      </c>
      <c r="S1622" s="15">
        <v>82656.679166666669</v>
      </c>
      <c r="T1622" s="15">
        <v>41328.339583333334</v>
      </c>
    </row>
    <row r="1623" spans="1:20" x14ac:dyDescent="0.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0">
        <v>121.2</v>
      </c>
      <c r="P1623" s="27">
        <v>163.78378378378378</v>
      </c>
      <c r="Q1623" t="s">
        <v>8339</v>
      </c>
      <c r="R1623" t="s">
        <v>8317</v>
      </c>
      <c r="S1623" s="15">
        <v>82114.33194444445</v>
      </c>
      <c r="T1623" s="15">
        <v>41057.165972222225</v>
      </c>
    </row>
    <row r="1624" spans="1:20" x14ac:dyDescent="0.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0">
        <v>101.72463768115942</v>
      </c>
      <c r="P1624" s="27">
        <v>107.98461538461538</v>
      </c>
      <c r="Q1624" t="s">
        <v>8339</v>
      </c>
      <c r="R1624" t="s">
        <v>8317</v>
      </c>
      <c r="S1624" s="15">
        <v>83980.665277777778</v>
      </c>
      <c r="T1624" s="15">
        <v>41990.332638888889</v>
      </c>
    </row>
    <row r="1625" spans="1:20" x14ac:dyDescent="0.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0">
        <v>101.06666666666666</v>
      </c>
      <c r="P1625" s="27">
        <v>42.111111111111114</v>
      </c>
      <c r="Q1625" t="s">
        <v>8339</v>
      </c>
      <c r="R1625" t="s">
        <v>8317</v>
      </c>
      <c r="S1625" s="15">
        <v>83027.377060185187</v>
      </c>
      <c r="T1625" s="15">
        <v>41513.688530092593</v>
      </c>
    </row>
    <row r="1626" spans="1:20" x14ac:dyDescent="0.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0">
        <v>118</v>
      </c>
      <c r="P1626" s="27">
        <v>47.2</v>
      </c>
      <c r="Q1626" t="s">
        <v>8339</v>
      </c>
      <c r="R1626" t="s">
        <v>8317</v>
      </c>
      <c r="S1626" s="15">
        <v>82566.734606481477</v>
      </c>
      <c r="T1626" s="15">
        <v>41283.367303240739</v>
      </c>
    </row>
    <row r="1627" spans="1:20" x14ac:dyDescent="0.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0">
        <v>155.33333333333331</v>
      </c>
      <c r="P1627" s="27">
        <v>112.01923076923077</v>
      </c>
      <c r="Q1627" t="s">
        <v>8339</v>
      </c>
      <c r="R1627" t="s">
        <v>8317</v>
      </c>
      <c r="S1627" s="15">
        <v>82327.399375000008</v>
      </c>
      <c r="T1627" s="15">
        <v>41163.699687500004</v>
      </c>
    </row>
    <row r="1628" spans="1:20" x14ac:dyDescent="0.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0">
        <v>101.18750000000001</v>
      </c>
      <c r="P1628" s="27">
        <v>74.953703703703709</v>
      </c>
      <c r="Q1628" t="s">
        <v>8339</v>
      </c>
      <c r="R1628" t="s">
        <v>8317</v>
      </c>
      <c r="S1628" s="15">
        <v>83219.779328703706</v>
      </c>
      <c r="T1628" s="15">
        <v>41609.889664351853</v>
      </c>
    </row>
    <row r="1629" spans="1:20" x14ac:dyDescent="0.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0">
        <v>117</v>
      </c>
      <c r="P1629" s="27">
        <v>61.578947368421055</v>
      </c>
      <c r="Q1629" t="s">
        <v>8339</v>
      </c>
      <c r="R1629" t="s">
        <v>8317</v>
      </c>
      <c r="S1629" s="15">
        <v>82478.415277777778</v>
      </c>
      <c r="T1629" s="15">
        <v>41239.207638888889</v>
      </c>
    </row>
    <row r="1630" spans="1:20" x14ac:dyDescent="0.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0">
        <v>100.925</v>
      </c>
      <c r="P1630" s="27">
        <v>45.875</v>
      </c>
      <c r="Q1630" t="s">
        <v>8339</v>
      </c>
      <c r="R1630" t="s">
        <v>8317</v>
      </c>
      <c r="S1630" s="15">
        <v>83615.474120370374</v>
      </c>
      <c r="T1630" s="15">
        <v>41807.737060185187</v>
      </c>
    </row>
    <row r="1631" spans="1:20" x14ac:dyDescent="0.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0">
        <v>103.66666666666666</v>
      </c>
      <c r="P1631" s="27">
        <v>75.853658536585371</v>
      </c>
      <c r="Q1631" t="s">
        <v>8339</v>
      </c>
      <c r="R1631" t="s">
        <v>8317</v>
      </c>
      <c r="S1631" s="15">
        <v>83381.734560185185</v>
      </c>
      <c r="T1631" s="15">
        <v>41690.867280092592</v>
      </c>
    </row>
    <row r="1632" spans="1:20" x14ac:dyDescent="0.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0">
        <v>265.25</v>
      </c>
      <c r="P1632" s="27">
        <v>84.206349206349202</v>
      </c>
      <c r="Q1632" t="s">
        <v>8339</v>
      </c>
      <c r="R1632" t="s">
        <v>8317</v>
      </c>
      <c r="S1632" s="15">
        <v>81940.58194444445</v>
      </c>
      <c r="T1632" s="15">
        <v>40970.290972222225</v>
      </c>
    </row>
    <row r="1633" spans="1:20" x14ac:dyDescent="0.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0">
        <v>155.91</v>
      </c>
      <c r="P1633" s="27">
        <v>117.22556390977444</v>
      </c>
      <c r="Q1633" t="s">
        <v>8339</v>
      </c>
      <c r="R1633" t="s">
        <v>8317</v>
      </c>
      <c r="S1633" s="15">
        <v>82389.719004629631</v>
      </c>
      <c r="T1633" s="15">
        <v>41194.859502314815</v>
      </c>
    </row>
    <row r="1634" spans="1:20" x14ac:dyDescent="0.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0">
        <v>101.62500000000001</v>
      </c>
      <c r="P1634" s="27">
        <v>86.489361702127653</v>
      </c>
      <c r="Q1634" t="s">
        <v>8339</v>
      </c>
      <c r="R1634" t="s">
        <v>8317</v>
      </c>
      <c r="S1634" s="15">
        <v>81620.681805555549</v>
      </c>
      <c r="T1634" s="15">
        <v>40810.340902777774</v>
      </c>
    </row>
    <row r="1635" spans="1:20" x14ac:dyDescent="0.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0">
        <v>100</v>
      </c>
      <c r="P1635" s="27">
        <v>172.41379310344828</v>
      </c>
      <c r="Q1635" t="s">
        <v>8339</v>
      </c>
      <c r="R1635" t="s">
        <v>8317</v>
      </c>
      <c r="S1635" s="15">
        <v>81848.416666666672</v>
      </c>
      <c r="T1635" s="15">
        <v>40924.208333333336</v>
      </c>
    </row>
    <row r="1636" spans="1:20" x14ac:dyDescent="0.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0">
        <v>100.49999999999999</v>
      </c>
      <c r="P1636" s="27">
        <v>62.8125</v>
      </c>
      <c r="Q1636" t="s">
        <v>8339</v>
      </c>
      <c r="R1636" t="s">
        <v>8317</v>
      </c>
      <c r="S1636" s="15">
        <v>81392.498611111107</v>
      </c>
      <c r="T1636" s="15">
        <v>40696.249305555553</v>
      </c>
    </row>
    <row r="1637" spans="1:20" x14ac:dyDescent="0.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0">
        <v>125.29999999999998</v>
      </c>
      <c r="P1637" s="27">
        <v>67.729729729729726</v>
      </c>
      <c r="Q1637" t="s">
        <v>8339</v>
      </c>
      <c r="R1637" t="s">
        <v>8317</v>
      </c>
      <c r="S1637" s="15">
        <v>85125.737523148156</v>
      </c>
      <c r="T1637" s="15">
        <v>42562.868761574078</v>
      </c>
    </row>
    <row r="1638" spans="1:20" x14ac:dyDescent="0.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0">
        <v>103.55555555555556</v>
      </c>
      <c r="P1638" s="27">
        <v>53.5632183908046</v>
      </c>
      <c r="Q1638" t="s">
        <v>8339</v>
      </c>
      <c r="R1638" t="s">
        <v>8317</v>
      </c>
      <c r="S1638" s="15">
        <v>81412.333333333328</v>
      </c>
      <c r="T1638" s="15">
        <v>40706.166666666664</v>
      </c>
    </row>
    <row r="1639" spans="1:20" x14ac:dyDescent="0.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0">
        <v>103.8</v>
      </c>
      <c r="P1639" s="27">
        <v>34.6</v>
      </c>
      <c r="Q1639" t="s">
        <v>8339</v>
      </c>
      <c r="R1639" t="s">
        <v>8317</v>
      </c>
      <c r="S1639" s="15">
        <v>80357.97083333334</v>
      </c>
      <c r="T1639" s="15">
        <v>40178.98541666667</v>
      </c>
    </row>
    <row r="1640" spans="1:20" x14ac:dyDescent="0.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0">
        <v>105</v>
      </c>
      <c r="P1640" s="27">
        <v>38.888888888888886</v>
      </c>
      <c r="Q1640" t="s">
        <v>8339</v>
      </c>
      <c r="R1640" t="s">
        <v>8317</v>
      </c>
      <c r="S1640" s="15">
        <v>82667.784722222219</v>
      </c>
      <c r="T1640" s="15">
        <v>41333.892361111109</v>
      </c>
    </row>
    <row r="1641" spans="1:20" x14ac:dyDescent="0.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0">
        <v>100</v>
      </c>
      <c r="P1641" s="27">
        <v>94.736842105263165</v>
      </c>
      <c r="Q1641" t="s">
        <v>8339</v>
      </c>
      <c r="R1641" t="s">
        <v>8317</v>
      </c>
      <c r="S1641" s="15">
        <v>81943.304745370377</v>
      </c>
      <c r="T1641" s="15">
        <v>40971.652372685188</v>
      </c>
    </row>
    <row r="1642" spans="1:20" x14ac:dyDescent="0.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0">
        <v>169.86</v>
      </c>
      <c r="P1642" s="27">
        <v>39.967058823529413</v>
      </c>
      <c r="Q1642" t="s">
        <v>8339</v>
      </c>
      <c r="R1642" t="s">
        <v>8317</v>
      </c>
      <c r="S1642" s="15">
        <v>80786.165277777778</v>
      </c>
      <c r="T1642" s="15">
        <v>40393.082638888889</v>
      </c>
    </row>
    <row r="1643" spans="1:20" x14ac:dyDescent="0.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0">
        <v>101.4</v>
      </c>
      <c r="P1643" s="27">
        <v>97.5</v>
      </c>
      <c r="Q1643" t="s">
        <v>8363</v>
      </c>
      <c r="R1643" t="s">
        <v>8317</v>
      </c>
      <c r="S1643" s="15">
        <v>83985.193148148159</v>
      </c>
      <c r="T1643" s="15">
        <v>41992.596574074079</v>
      </c>
    </row>
    <row r="1644" spans="1:20" x14ac:dyDescent="0.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0">
        <v>100</v>
      </c>
      <c r="P1644" s="27">
        <v>42.857142857142854</v>
      </c>
      <c r="Q1644" t="s">
        <v>8363</v>
      </c>
      <c r="R1644" t="s">
        <v>8317</v>
      </c>
      <c r="S1644" s="15">
        <v>81416.04923611111</v>
      </c>
      <c r="T1644" s="15">
        <v>40708.024618055555</v>
      </c>
    </row>
    <row r="1645" spans="1:20" x14ac:dyDescent="0.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0">
        <v>124.70000000000002</v>
      </c>
      <c r="P1645" s="27">
        <v>168.51351351351352</v>
      </c>
      <c r="Q1645" t="s">
        <v>8363</v>
      </c>
      <c r="R1645" t="s">
        <v>8317</v>
      </c>
      <c r="S1645" s="15">
        <v>82353.64842592593</v>
      </c>
      <c r="T1645" s="15">
        <v>41176.824212962965</v>
      </c>
    </row>
    <row r="1646" spans="1:20" x14ac:dyDescent="0.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0">
        <v>109.5</v>
      </c>
      <c r="P1646" s="27">
        <v>85.546875</v>
      </c>
      <c r="Q1646" t="s">
        <v>8363</v>
      </c>
      <c r="R1646" t="s">
        <v>8317</v>
      </c>
      <c r="S1646" s="15">
        <v>82470.202777777784</v>
      </c>
      <c r="T1646" s="15">
        <v>41235.101388888892</v>
      </c>
    </row>
    <row r="1647" spans="1:20" x14ac:dyDescent="0.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0">
        <v>110.80000000000001</v>
      </c>
      <c r="P1647" s="27">
        <v>554</v>
      </c>
      <c r="Q1647" t="s">
        <v>8363</v>
      </c>
      <c r="R1647" t="s">
        <v>8317</v>
      </c>
      <c r="S1647" s="15">
        <v>83071.234722222216</v>
      </c>
      <c r="T1647" s="15">
        <v>41535.617361111108</v>
      </c>
    </row>
    <row r="1648" spans="1:20" x14ac:dyDescent="0.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0">
        <v>110.2</v>
      </c>
      <c r="P1648" s="27">
        <v>26.554216867469879</v>
      </c>
      <c r="Q1648" t="s">
        <v>8363</v>
      </c>
      <c r="R1648" t="s">
        <v>8317</v>
      </c>
      <c r="S1648" s="15">
        <v>83731.515277777784</v>
      </c>
      <c r="T1648" s="15">
        <v>41865.757638888892</v>
      </c>
    </row>
    <row r="1649" spans="1:20" x14ac:dyDescent="0.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0">
        <v>104.71999999999998</v>
      </c>
      <c r="P1649" s="27">
        <v>113.82608695652173</v>
      </c>
      <c r="Q1649" t="s">
        <v>8363</v>
      </c>
      <c r="R1649" t="s">
        <v>8317</v>
      </c>
      <c r="S1649" s="15">
        <v>82138.818912037037</v>
      </c>
      <c r="T1649" s="15">
        <v>41069.409456018519</v>
      </c>
    </row>
    <row r="1650" spans="1:20" x14ac:dyDescent="0.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0">
        <v>125.26086956521738</v>
      </c>
      <c r="P1650" s="27">
        <v>32.011111111111113</v>
      </c>
      <c r="Q1650" t="s">
        <v>8363</v>
      </c>
      <c r="R1650" t="s">
        <v>8317</v>
      </c>
      <c r="S1650" s="15">
        <v>81245.325972222228</v>
      </c>
      <c r="T1650" s="15">
        <v>40622.662986111114</v>
      </c>
    </row>
    <row r="1651" spans="1:20" x14ac:dyDescent="0.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0">
        <v>100.58763157894737</v>
      </c>
      <c r="P1651" s="27">
        <v>47.189259259259259</v>
      </c>
      <c r="Q1651" t="s">
        <v>8363</v>
      </c>
      <c r="R1651" t="s">
        <v>8317</v>
      </c>
      <c r="S1651" s="15">
        <v>83565.369328703702</v>
      </c>
      <c r="T1651" s="15">
        <v>41782.684664351851</v>
      </c>
    </row>
    <row r="1652" spans="1:20" x14ac:dyDescent="0.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0">
        <v>141.55000000000001</v>
      </c>
      <c r="P1652" s="27">
        <v>88.46875</v>
      </c>
      <c r="Q1652" t="s">
        <v>8363</v>
      </c>
      <c r="R1652" t="s">
        <v>8317</v>
      </c>
      <c r="S1652" s="15">
        <v>83112.871226851858</v>
      </c>
      <c r="T1652" s="15">
        <v>41556.435613425929</v>
      </c>
    </row>
    <row r="1653" spans="1:20" x14ac:dyDescent="0.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0">
        <v>100.75</v>
      </c>
      <c r="P1653" s="27">
        <v>100.75</v>
      </c>
      <c r="Q1653" t="s">
        <v>8363</v>
      </c>
      <c r="R1653" t="s">
        <v>8317</v>
      </c>
      <c r="S1653" s="15">
        <v>81318.58194444445</v>
      </c>
      <c r="T1653" s="15">
        <v>40659.290972222225</v>
      </c>
    </row>
    <row r="1654" spans="1:20" x14ac:dyDescent="0.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0">
        <v>100.66666666666666</v>
      </c>
      <c r="P1654" s="27">
        <v>64.714285714285708</v>
      </c>
      <c r="Q1654" t="s">
        <v>8363</v>
      </c>
      <c r="R1654" t="s">
        <v>8317</v>
      </c>
      <c r="S1654" s="15">
        <v>83205.069282407407</v>
      </c>
      <c r="T1654" s="15">
        <v>41602.534641203703</v>
      </c>
    </row>
    <row r="1655" spans="1:20" x14ac:dyDescent="0.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0">
        <v>174.2304</v>
      </c>
      <c r="P1655" s="27">
        <v>51.854285714285716</v>
      </c>
      <c r="Q1655" t="s">
        <v>8363</v>
      </c>
      <c r="R1655" t="s">
        <v>8317</v>
      </c>
      <c r="S1655" s="15">
        <v>81315.668888888889</v>
      </c>
      <c r="T1655" s="15">
        <v>40657.834444444445</v>
      </c>
    </row>
    <row r="1656" spans="1:20" x14ac:dyDescent="0.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0">
        <v>119.90909090909089</v>
      </c>
      <c r="P1656" s="27">
        <v>38.794117647058826</v>
      </c>
      <c r="Q1656" t="s">
        <v>8363</v>
      </c>
      <c r="R1656" t="s">
        <v>8317</v>
      </c>
      <c r="S1656" s="15">
        <v>82035.781481481477</v>
      </c>
      <c r="T1656" s="15">
        <v>41017.890740740739</v>
      </c>
    </row>
    <row r="1657" spans="1:20" x14ac:dyDescent="0.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0">
        <v>142.86666666666667</v>
      </c>
      <c r="P1657" s="27">
        <v>44.645833333333336</v>
      </c>
      <c r="Q1657" t="s">
        <v>8363</v>
      </c>
      <c r="R1657" t="s">
        <v>8317</v>
      </c>
      <c r="S1657" s="15">
        <v>82009.500462962955</v>
      </c>
      <c r="T1657" s="15">
        <v>41004.750231481477</v>
      </c>
    </row>
    <row r="1658" spans="1:20" x14ac:dyDescent="0.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0">
        <v>100.33493333333334</v>
      </c>
      <c r="P1658" s="27">
        <v>156.77333333333334</v>
      </c>
      <c r="Q1658" t="s">
        <v>8363</v>
      </c>
      <c r="R1658" t="s">
        <v>8317</v>
      </c>
      <c r="S1658" s="15">
        <v>82513.857685185183</v>
      </c>
      <c r="T1658" s="15">
        <v>41256.928842592592</v>
      </c>
    </row>
    <row r="1659" spans="1:20" x14ac:dyDescent="0.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0">
        <v>104.93380000000001</v>
      </c>
      <c r="P1659" s="27">
        <v>118.70339366515837</v>
      </c>
      <c r="Q1659" t="s">
        <v>8363</v>
      </c>
      <c r="R1659" t="s">
        <v>8317</v>
      </c>
      <c r="S1659" s="15">
        <v>82107.564074074078</v>
      </c>
      <c r="T1659" s="15">
        <v>41053.782037037039</v>
      </c>
    </row>
    <row r="1660" spans="1:20" x14ac:dyDescent="0.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0">
        <v>132.23333333333335</v>
      </c>
      <c r="P1660" s="27">
        <v>74.149532710280369</v>
      </c>
      <c r="Q1660" t="s">
        <v>8363</v>
      </c>
      <c r="R1660" t="s">
        <v>8317</v>
      </c>
      <c r="S1660" s="15">
        <v>82523.194444444438</v>
      </c>
      <c r="T1660" s="15">
        <v>41261.597222222219</v>
      </c>
    </row>
    <row r="1661" spans="1:20" x14ac:dyDescent="0.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0">
        <v>112.79999999999998</v>
      </c>
      <c r="P1661" s="27">
        <v>12.533333333333333</v>
      </c>
      <c r="Q1661" t="s">
        <v>8363</v>
      </c>
      <c r="R1661" t="s">
        <v>8317</v>
      </c>
      <c r="S1661" s="15">
        <v>83251</v>
      </c>
      <c r="T1661" s="15">
        <v>41625.5</v>
      </c>
    </row>
    <row r="1662" spans="1:20" x14ac:dyDescent="0.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0">
        <v>1253.75</v>
      </c>
      <c r="P1662" s="27">
        <v>27.861111111111111</v>
      </c>
      <c r="Q1662" t="s">
        <v>8363</v>
      </c>
      <c r="R1662" t="s">
        <v>8317</v>
      </c>
      <c r="S1662" s="15">
        <v>84981.83194444445</v>
      </c>
      <c r="T1662" s="15">
        <v>42490.915972222225</v>
      </c>
    </row>
    <row r="1663" spans="1:20" x14ac:dyDescent="0.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0">
        <v>102.50632911392405</v>
      </c>
      <c r="P1663" s="27">
        <v>80.178217821782184</v>
      </c>
      <c r="Q1663" t="s">
        <v>8363</v>
      </c>
      <c r="R1663" t="s">
        <v>8317</v>
      </c>
      <c r="S1663" s="15">
        <v>84773.75</v>
      </c>
      <c r="T1663" s="15">
        <v>42386.875</v>
      </c>
    </row>
    <row r="1664" spans="1:20" x14ac:dyDescent="0.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0">
        <v>102.6375</v>
      </c>
      <c r="P1664" s="27">
        <v>132.43548387096774</v>
      </c>
      <c r="Q1664" t="s">
        <v>8363</v>
      </c>
      <c r="R1664" t="s">
        <v>8317</v>
      </c>
      <c r="S1664" s="15">
        <v>81816.479999999996</v>
      </c>
      <c r="T1664" s="15">
        <v>40908.239999999998</v>
      </c>
    </row>
    <row r="1665" spans="1:20" x14ac:dyDescent="0.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0">
        <v>108</v>
      </c>
      <c r="P1665" s="27">
        <v>33.75</v>
      </c>
      <c r="Q1665" t="s">
        <v>8363</v>
      </c>
      <c r="R1665" t="s">
        <v>8317</v>
      </c>
      <c r="S1665" s="15">
        <v>84072.04414351852</v>
      </c>
      <c r="T1665" s="15">
        <v>42036.02207175926</v>
      </c>
    </row>
    <row r="1666" spans="1:20" x14ac:dyDescent="0.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0">
        <v>122.40879999999999</v>
      </c>
      <c r="P1666" s="27">
        <v>34.384494382022467</v>
      </c>
      <c r="Q1666" t="s">
        <v>8363</v>
      </c>
      <c r="R1666" t="s">
        <v>8317</v>
      </c>
      <c r="S1666" s="15">
        <v>81968.33194444445</v>
      </c>
      <c r="T1666" s="15">
        <v>40984.165972222225</v>
      </c>
    </row>
    <row r="1667" spans="1:20" x14ac:dyDescent="0.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0">
        <v>119.45714285714286</v>
      </c>
      <c r="P1667" s="27">
        <v>44.956989247311824</v>
      </c>
      <c r="Q1667" t="s">
        <v>8363</v>
      </c>
      <c r="R1667" t="s">
        <v>8317</v>
      </c>
      <c r="S1667" s="15">
        <v>81192.25</v>
      </c>
      <c r="T1667" s="15">
        <v>40596.125</v>
      </c>
    </row>
    <row r="1668" spans="1:20" x14ac:dyDescent="0.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0">
        <v>160.88</v>
      </c>
      <c r="P1668" s="27">
        <v>41.04081632653061</v>
      </c>
      <c r="Q1668" t="s">
        <v>8363</v>
      </c>
      <c r="R1668" t="s">
        <v>8317</v>
      </c>
      <c r="S1668" s="15">
        <v>82722.422986111109</v>
      </c>
      <c r="T1668" s="15">
        <v>41361.211493055554</v>
      </c>
    </row>
    <row r="1669" spans="1:20" x14ac:dyDescent="0.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0">
        <v>126.85294117647059</v>
      </c>
      <c r="P1669" s="27">
        <v>52.597560975609753</v>
      </c>
      <c r="Q1669" t="s">
        <v>8363</v>
      </c>
      <c r="R1669" t="s">
        <v>8317</v>
      </c>
      <c r="S1669" s="15">
        <v>83418.58194444445</v>
      </c>
      <c r="T1669" s="15">
        <v>41709.290972222225</v>
      </c>
    </row>
    <row r="1670" spans="1:20" x14ac:dyDescent="0.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0">
        <v>102.6375</v>
      </c>
      <c r="P1670" s="27">
        <v>70.784482758620683</v>
      </c>
      <c r="Q1670" t="s">
        <v>8363</v>
      </c>
      <c r="R1670" t="s">
        <v>8317</v>
      </c>
      <c r="S1670" s="15">
        <v>81750.382847222223</v>
      </c>
      <c r="T1670" s="15">
        <v>40875.191423611112</v>
      </c>
    </row>
    <row r="1671" spans="1:20" x14ac:dyDescent="0.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0">
        <v>139.75</v>
      </c>
      <c r="P1671" s="27">
        <v>53.75</v>
      </c>
      <c r="Q1671" t="s">
        <v>8363</v>
      </c>
      <c r="R1671" t="s">
        <v>8317</v>
      </c>
      <c r="S1671" s="15">
        <v>85043.770277777774</v>
      </c>
      <c r="T1671" s="15">
        <v>42521.885138888887</v>
      </c>
    </row>
    <row r="1672" spans="1:20" x14ac:dyDescent="0.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0">
        <v>102.60000000000001</v>
      </c>
      <c r="P1672" s="27">
        <v>44.608695652173914</v>
      </c>
      <c r="Q1672" t="s">
        <v>8363</v>
      </c>
      <c r="R1672" t="s">
        <v>8317</v>
      </c>
      <c r="S1672" s="15">
        <v>80728.333333333328</v>
      </c>
      <c r="T1672" s="15">
        <v>40364.166666666664</v>
      </c>
    </row>
    <row r="1673" spans="1:20" x14ac:dyDescent="0.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0">
        <v>100.67349999999999</v>
      </c>
      <c r="P1673" s="27">
        <v>26.148961038961041</v>
      </c>
      <c r="Q1673" t="s">
        <v>8363</v>
      </c>
      <c r="R1673" t="s">
        <v>8317</v>
      </c>
      <c r="S1673" s="15">
        <v>85167.088287037041</v>
      </c>
      <c r="T1673" s="15">
        <v>42583.54414351852</v>
      </c>
    </row>
    <row r="1674" spans="1:20" x14ac:dyDescent="0.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0">
        <v>112.94117647058823</v>
      </c>
      <c r="P1674" s="27">
        <v>39.183673469387756</v>
      </c>
      <c r="Q1674" t="s">
        <v>8363</v>
      </c>
      <c r="R1674" t="s">
        <v>8317</v>
      </c>
      <c r="S1674" s="15">
        <v>82129.313194444447</v>
      </c>
      <c r="T1674" s="15">
        <v>41064.656597222223</v>
      </c>
    </row>
    <row r="1675" spans="1:20" x14ac:dyDescent="0.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0">
        <v>128.09523809523807</v>
      </c>
      <c r="P1675" s="27">
        <v>45.593220338983052</v>
      </c>
      <c r="Q1675" t="s">
        <v>8363</v>
      </c>
      <c r="R1675" t="s">
        <v>8317</v>
      </c>
      <c r="S1675" s="15">
        <v>84139.756759259268</v>
      </c>
      <c r="T1675" s="15">
        <v>42069.878379629634</v>
      </c>
    </row>
    <row r="1676" spans="1:20" x14ac:dyDescent="0.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0">
        <v>201.7</v>
      </c>
      <c r="P1676" s="27">
        <v>89.247787610619469</v>
      </c>
      <c r="Q1676" t="s">
        <v>8363</v>
      </c>
      <c r="R1676" t="s">
        <v>8317</v>
      </c>
      <c r="S1676" s="15">
        <v>85200.58194444445</v>
      </c>
      <c r="T1676" s="15">
        <v>42600.290972222225</v>
      </c>
    </row>
    <row r="1677" spans="1:20" x14ac:dyDescent="0.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0">
        <v>137.416</v>
      </c>
      <c r="P1677" s="27">
        <v>40.416470588235299</v>
      </c>
      <c r="Q1677" t="s">
        <v>8363</v>
      </c>
      <c r="R1677" t="s">
        <v>8317</v>
      </c>
      <c r="S1677" s="15">
        <v>81665.837499999994</v>
      </c>
      <c r="T1677" s="15">
        <v>40832.918749999997</v>
      </c>
    </row>
    <row r="1678" spans="1:20" x14ac:dyDescent="0.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0">
        <v>115.33333333333333</v>
      </c>
      <c r="P1678" s="27">
        <v>82.38095238095238</v>
      </c>
      <c r="Q1678" t="s">
        <v>8363</v>
      </c>
      <c r="R1678" t="s">
        <v>8317</v>
      </c>
      <c r="S1678" s="15">
        <v>82040.33194444445</v>
      </c>
      <c r="T1678" s="15">
        <v>41020.165972222225</v>
      </c>
    </row>
    <row r="1679" spans="1:20" x14ac:dyDescent="0.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0">
        <v>111.66666666666667</v>
      </c>
      <c r="P1679" s="27">
        <v>159.52380952380952</v>
      </c>
      <c r="Q1679" t="s">
        <v>8363</v>
      </c>
      <c r="R1679" t="s">
        <v>8317</v>
      </c>
      <c r="S1679" s="15">
        <v>84952.498611111107</v>
      </c>
      <c r="T1679" s="15">
        <v>42476.249305555553</v>
      </c>
    </row>
    <row r="1680" spans="1:20" x14ac:dyDescent="0.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0">
        <v>118.39999999999999</v>
      </c>
      <c r="P1680" s="27">
        <v>36.244897959183675</v>
      </c>
      <c r="Q1680" t="s">
        <v>8363</v>
      </c>
      <c r="R1680" t="s">
        <v>8317</v>
      </c>
      <c r="S1680" s="15">
        <v>83353.709976851853</v>
      </c>
      <c r="T1680" s="15">
        <v>41676.854988425926</v>
      </c>
    </row>
    <row r="1681" spans="1:20" x14ac:dyDescent="0.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0">
        <v>175</v>
      </c>
      <c r="P1681" s="27">
        <v>62.5</v>
      </c>
      <c r="Q1681" t="s">
        <v>8363</v>
      </c>
      <c r="R1681" t="s">
        <v>8317</v>
      </c>
      <c r="S1681" s="15">
        <v>81492.137615740736</v>
      </c>
      <c r="T1681" s="15">
        <v>40746.068807870368</v>
      </c>
    </row>
    <row r="1682" spans="1:20" x14ac:dyDescent="0.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0">
        <v>117.5</v>
      </c>
      <c r="P1682" s="27">
        <v>47</v>
      </c>
      <c r="Q1682" t="s">
        <v>8363</v>
      </c>
      <c r="R1682" t="s">
        <v>8317</v>
      </c>
      <c r="S1682" s="15">
        <v>83665.515439814815</v>
      </c>
      <c r="T1682" s="15">
        <v>41832.757719907408</v>
      </c>
    </row>
    <row r="1683" spans="1:20" x14ac:dyDescent="0.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0">
        <v>101.42212307692309</v>
      </c>
      <c r="P1683" s="27">
        <v>74.575090497737563</v>
      </c>
      <c r="Q1683" t="s">
        <v>8335</v>
      </c>
      <c r="R1683" t="s">
        <v>8317</v>
      </c>
      <c r="S1683" s="15">
        <v>85646.166666666657</v>
      </c>
      <c r="T1683" s="15">
        <v>42823.083333333328</v>
      </c>
    </row>
    <row r="1684" spans="1:20" x14ac:dyDescent="0.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0">
        <v>0</v>
      </c>
      <c r="P1684" s="27" t="e">
        <v>#DIV/0!</v>
      </c>
      <c r="Q1684" t="s">
        <v>8335</v>
      </c>
      <c r="R1684" t="s">
        <v>8317</v>
      </c>
      <c r="S1684" s="15">
        <v>85678.343981481477</v>
      </c>
      <c r="T1684" s="15">
        <v>42839.171990740739</v>
      </c>
    </row>
    <row r="1685" spans="1:20" x14ac:dyDescent="0.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0">
        <v>21.714285714285715</v>
      </c>
      <c r="P1685" s="27">
        <v>76</v>
      </c>
      <c r="Q1685" t="s">
        <v>8335</v>
      </c>
      <c r="R1685" t="s">
        <v>8317</v>
      </c>
      <c r="S1685" s="15">
        <v>85665.563379629632</v>
      </c>
      <c r="T1685" s="15">
        <v>42832.781689814816</v>
      </c>
    </row>
    <row r="1686" spans="1:20" x14ac:dyDescent="0.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0">
        <v>109.125</v>
      </c>
      <c r="P1686" s="27">
        <v>86.43564356435644</v>
      </c>
      <c r="Q1686" t="s">
        <v>8335</v>
      </c>
      <c r="R1686" t="s">
        <v>8317</v>
      </c>
      <c r="S1686" s="15">
        <v>85623.54724537037</v>
      </c>
      <c r="T1686" s="15">
        <v>42811.773622685185</v>
      </c>
    </row>
    <row r="1687" spans="1:20" x14ac:dyDescent="0.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0">
        <v>102.85714285714285</v>
      </c>
      <c r="P1687" s="27">
        <v>24</v>
      </c>
      <c r="Q1687" t="s">
        <v>8335</v>
      </c>
      <c r="R1687" t="s">
        <v>8317</v>
      </c>
      <c r="S1687" s="15">
        <v>85636.417199074072</v>
      </c>
      <c r="T1687" s="15">
        <v>42818.208599537036</v>
      </c>
    </row>
    <row r="1688" spans="1:20" x14ac:dyDescent="0.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0">
        <v>0.36</v>
      </c>
      <c r="P1688" s="27">
        <v>18</v>
      </c>
      <c r="Q1688" t="s">
        <v>8335</v>
      </c>
      <c r="R1688" t="s">
        <v>8317</v>
      </c>
      <c r="S1688" s="15">
        <v>85705.604606481473</v>
      </c>
      <c r="T1688" s="15">
        <v>42852.802303240736</v>
      </c>
    </row>
    <row r="1689" spans="1:20" x14ac:dyDescent="0.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0">
        <v>31.25</v>
      </c>
      <c r="P1689" s="27">
        <v>80.128205128205124</v>
      </c>
      <c r="Q1689" t="s">
        <v>8335</v>
      </c>
      <c r="R1689" t="s">
        <v>8317</v>
      </c>
      <c r="S1689" s="15">
        <v>85671.6875</v>
      </c>
      <c r="T1689" s="15">
        <v>42835.84375</v>
      </c>
    </row>
    <row r="1690" spans="1:20" x14ac:dyDescent="0.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0">
        <v>44.3</v>
      </c>
      <c r="P1690" s="27">
        <v>253.14285714285714</v>
      </c>
      <c r="Q1690" t="s">
        <v>8335</v>
      </c>
      <c r="R1690" t="s">
        <v>8317</v>
      </c>
      <c r="S1690" s="15">
        <v>85668.985972222232</v>
      </c>
      <c r="T1690" s="15">
        <v>42834.492986111116</v>
      </c>
    </row>
    <row r="1691" spans="1:20" x14ac:dyDescent="0.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0">
        <v>100</v>
      </c>
      <c r="P1691" s="27">
        <v>171.42857142857142</v>
      </c>
      <c r="Q1691" t="s">
        <v>8335</v>
      </c>
      <c r="R1691" t="s">
        <v>8317</v>
      </c>
      <c r="S1691" s="15">
        <v>85621.801620370374</v>
      </c>
      <c r="T1691" s="15">
        <v>42810.900810185187</v>
      </c>
    </row>
    <row r="1692" spans="1:20" x14ac:dyDescent="0.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0">
        <v>25.4</v>
      </c>
      <c r="P1692" s="27">
        <v>57.727272727272727</v>
      </c>
      <c r="Q1692" t="s">
        <v>8335</v>
      </c>
      <c r="R1692" t="s">
        <v>8317</v>
      </c>
      <c r="S1692" s="15">
        <v>85662.778749999998</v>
      </c>
      <c r="T1692" s="15">
        <v>42831.389374999999</v>
      </c>
    </row>
    <row r="1693" spans="1:20" x14ac:dyDescent="0.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0">
        <v>33.473333333333329</v>
      </c>
      <c r="P1693" s="27">
        <v>264.26315789473682</v>
      </c>
      <c r="Q1693" t="s">
        <v>8335</v>
      </c>
      <c r="R1693" t="s">
        <v>8317</v>
      </c>
      <c r="S1693" s="15">
        <v>85656.083333333343</v>
      </c>
      <c r="T1693" s="15">
        <v>42828.041666666672</v>
      </c>
    </row>
    <row r="1694" spans="1:20" x14ac:dyDescent="0.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0">
        <v>47.8</v>
      </c>
      <c r="P1694" s="27">
        <v>159.33333333333334</v>
      </c>
      <c r="Q1694" t="s">
        <v>8335</v>
      </c>
      <c r="R1694" t="s">
        <v>8317</v>
      </c>
      <c r="S1694" s="15">
        <v>85641.998611111107</v>
      </c>
      <c r="T1694" s="15">
        <v>42820.999305555553</v>
      </c>
    </row>
    <row r="1695" spans="1:20" x14ac:dyDescent="0.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0">
        <v>9.3333333333333339</v>
      </c>
      <c r="P1695" s="27">
        <v>35</v>
      </c>
      <c r="Q1695" t="s">
        <v>8335</v>
      </c>
      <c r="R1695" t="s">
        <v>8317</v>
      </c>
      <c r="S1695" s="15">
        <v>85669.666666666657</v>
      </c>
      <c r="T1695" s="15">
        <v>42834.833333333328</v>
      </c>
    </row>
    <row r="1696" spans="1:20" x14ac:dyDescent="0.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0">
        <v>0.05</v>
      </c>
      <c r="P1696" s="27">
        <v>5</v>
      </c>
      <c r="Q1696" t="s">
        <v>8335</v>
      </c>
      <c r="R1696" t="s">
        <v>8317</v>
      </c>
      <c r="S1696" s="15">
        <v>85642.383333333331</v>
      </c>
      <c r="T1696" s="15">
        <v>42821.191666666666</v>
      </c>
    </row>
    <row r="1697" spans="1:20" x14ac:dyDescent="0.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0">
        <v>11.708333333333334</v>
      </c>
      <c r="P1697" s="27">
        <v>61.086956521739133</v>
      </c>
      <c r="Q1697" t="s">
        <v>8335</v>
      </c>
      <c r="R1697" t="s">
        <v>8317</v>
      </c>
      <c r="S1697" s="15">
        <v>85670.083333333343</v>
      </c>
      <c r="T1697" s="15">
        <v>42835.041666666672</v>
      </c>
    </row>
    <row r="1698" spans="1:20" x14ac:dyDescent="0.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0">
        <v>0</v>
      </c>
      <c r="P1698" s="27" t="e">
        <v>#DIV/0!</v>
      </c>
      <c r="Q1698" t="s">
        <v>8335</v>
      </c>
      <c r="R1698" t="s">
        <v>8317</v>
      </c>
      <c r="S1698" s="15">
        <v>85652.055810185178</v>
      </c>
      <c r="T1698" s="15">
        <v>42826.027905092589</v>
      </c>
    </row>
    <row r="1699" spans="1:20" x14ac:dyDescent="0.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0">
        <v>20.208000000000002</v>
      </c>
      <c r="P1699" s="27">
        <v>114.81818181818181</v>
      </c>
      <c r="Q1699" t="s">
        <v>8335</v>
      </c>
      <c r="R1699" t="s">
        <v>8317</v>
      </c>
      <c r="S1699" s="15">
        <v>85669.982592592598</v>
      </c>
      <c r="T1699" s="15">
        <v>42834.991296296299</v>
      </c>
    </row>
    <row r="1700" spans="1:20" x14ac:dyDescent="0.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0">
        <v>0</v>
      </c>
      <c r="P1700" s="27" t="e">
        <v>#DIV/0!</v>
      </c>
      <c r="Q1700" t="s">
        <v>8335</v>
      </c>
      <c r="R1700" t="s">
        <v>8317</v>
      </c>
      <c r="S1700" s="15">
        <v>85640.295833333337</v>
      </c>
      <c r="T1700" s="15">
        <v>42820.147916666669</v>
      </c>
    </row>
    <row r="1701" spans="1:20" x14ac:dyDescent="0.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0">
        <v>4.2311459353574925</v>
      </c>
      <c r="P1701" s="27">
        <v>54</v>
      </c>
      <c r="Q1701" t="s">
        <v>8335</v>
      </c>
      <c r="R1701" t="s">
        <v>8317</v>
      </c>
      <c r="S1701" s="15">
        <v>85673.727893518517</v>
      </c>
      <c r="T1701" s="15">
        <v>42836.863946759258</v>
      </c>
    </row>
    <row r="1702" spans="1:20" x14ac:dyDescent="0.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0">
        <v>26.06</v>
      </c>
      <c r="P1702" s="27">
        <v>65.974683544303801</v>
      </c>
      <c r="Q1702" t="s">
        <v>8335</v>
      </c>
      <c r="R1702" t="s">
        <v>8317</v>
      </c>
      <c r="S1702" s="15">
        <v>85652.333333333343</v>
      </c>
      <c r="T1702" s="15">
        <v>42826.166666666672</v>
      </c>
    </row>
    <row r="1703" spans="1:20" x14ac:dyDescent="0.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0">
        <v>0.19801980198019803</v>
      </c>
      <c r="P1703" s="27">
        <v>5</v>
      </c>
      <c r="Q1703" t="s">
        <v>8335</v>
      </c>
      <c r="R1703" t="s">
        <v>8317</v>
      </c>
      <c r="S1703" s="15">
        <v>84039.328819444447</v>
      </c>
      <c r="T1703" s="15">
        <v>42019.664409722223</v>
      </c>
    </row>
    <row r="1704" spans="1:20" x14ac:dyDescent="0.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0">
        <v>6.0606060606060606E-3</v>
      </c>
      <c r="P1704" s="27">
        <v>1</v>
      </c>
      <c r="Q1704" t="s">
        <v>8335</v>
      </c>
      <c r="R1704" t="s">
        <v>8317</v>
      </c>
      <c r="S1704" s="15">
        <v>84187.65625</v>
      </c>
      <c r="T1704" s="15">
        <v>42093.828125</v>
      </c>
    </row>
    <row r="1705" spans="1:20" x14ac:dyDescent="0.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0">
        <v>1.02</v>
      </c>
      <c r="P1705" s="27">
        <v>25.5</v>
      </c>
      <c r="Q1705" t="s">
        <v>8335</v>
      </c>
      <c r="R1705" t="s">
        <v>8317</v>
      </c>
      <c r="S1705" s="15">
        <v>84494.563356481493</v>
      </c>
      <c r="T1705" s="15">
        <v>42247.281678240746</v>
      </c>
    </row>
    <row r="1706" spans="1:20" x14ac:dyDescent="0.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0">
        <v>65.100000000000009</v>
      </c>
      <c r="P1706" s="27">
        <v>118.36363636363636</v>
      </c>
      <c r="Q1706" t="s">
        <v>8335</v>
      </c>
      <c r="R1706" t="s">
        <v>8317</v>
      </c>
      <c r="S1706" s="15">
        <v>84102.279467592598</v>
      </c>
      <c r="T1706" s="15">
        <v>42051.139733796299</v>
      </c>
    </row>
    <row r="1707" spans="1:20" x14ac:dyDescent="0.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0">
        <v>0</v>
      </c>
      <c r="P1707" s="27" t="e">
        <v>#DIV/0!</v>
      </c>
      <c r="Q1707" t="s">
        <v>8335</v>
      </c>
      <c r="R1707" t="s">
        <v>8317</v>
      </c>
      <c r="S1707" s="15">
        <v>84513.333333333343</v>
      </c>
      <c r="T1707" s="15">
        <v>42256.666666666672</v>
      </c>
    </row>
    <row r="1708" spans="1:20" x14ac:dyDescent="0.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0">
        <v>0</v>
      </c>
      <c r="P1708" s="27" t="e">
        <v>#DIV/0!</v>
      </c>
      <c r="Q1708" t="s">
        <v>8335</v>
      </c>
      <c r="R1708" t="s">
        <v>8317</v>
      </c>
      <c r="S1708" s="15">
        <v>84478.612777777773</v>
      </c>
      <c r="T1708" s="15">
        <v>42239.306388888886</v>
      </c>
    </row>
    <row r="1709" spans="1:20" x14ac:dyDescent="0.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0">
        <v>9.74</v>
      </c>
      <c r="P1709" s="27">
        <v>54.111111111111114</v>
      </c>
      <c r="Q1709" t="s">
        <v>8335</v>
      </c>
      <c r="R1709" t="s">
        <v>8317</v>
      </c>
      <c r="S1709" s="15">
        <v>84915.358680555553</v>
      </c>
      <c r="T1709" s="15">
        <v>42457.679340277777</v>
      </c>
    </row>
    <row r="1710" spans="1:20" x14ac:dyDescent="0.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0">
        <v>0</v>
      </c>
      <c r="P1710" s="27" t="e">
        <v>#DIV/0!</v>
      </c>
      <c r="Q1710" t="s">
        <v>8335</v>
      </c>
      <c r="R1710" t="s">
        <v>8317</v>
      </c>
      <c r="S1710" s="15">
        <v>84983.733935185184</v>
      </c>
      <c r="T1710" s="15">
        <v>42491.866967592592</v>
      </c>
    </row>
    <row r="1711" spans="1:20" x14ac:dyDescent="0.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0">
        <v>4.8571428571428568</v>
      </c>
      <c r="P1711" s="27">
        <v>21.25</v>
      </c>
      <c r="Q1711" t="s">
        <v>8335</v>
      </c>
      <c r="R1711" t="s">
        <v>8317</v>
      </c>
      <c r="S1711" s="15">
        <v>83765.637499999997</v>
      </c>
      <c r="T1711" s="15">
        <v>41882.818749999999</v>
      </c>
    </row>
    <row r="1712" spans="1:20" x14ac:dyDescent="0.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0">
        <v>0.67999999999999994</v>
      </c>
      <c r="P1712" s="27">
        <v>34</v>
      </c>
      <c r="Q1712" t="s">
        <v>8335</v>
      </c>
      <c r="R1712" t="s">
        <v>8317</v>
      </c>
      <c r="S1712" s="15">
        <v>84775.083333333343</v>
      </c>
      <c r="T1712" s="15">
        <v>42387.541666666672</v>
      </c>
    </row>
    <row r="1713" spans="1:20" x14ac:dyDescent="0.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0">
        <v>10.5</v>
      </c>
      <c r="P1713" s="27">
        <v>525</v>
      </c>
      <c r="Q1713" t="s">
        <v>8335</v>
      </c>
      <c r="R1713" t="s">
        <v>8317</v>
      </c>
      <c r="S1713" s="15">
        <v>83767.292453703703</v>
      </c>
      <c r="T1713" s="15">
        <v>41883.646226851852</v>
      </c>
    </row>
    <row r="1714" spans="1:20" x14ac:dyDescent="0.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0">
        <v>0</v>
      </c>
      <c r="P1714" s="27" t="e">
        <v>#DIV/0!</v>
      </c>
      <c r="Q1714" t="s">
        <v>8335</v>
      </c>
      <c r="R1714" t="s">
        <v>8317</v>
      </c>
      <c r="S1714" s="15">
        <v>84371.827615740738</v>
      </c>
      <c r="T1714" s="15">
        <v>42185.913807870369</v>
      </c>
    </row>
    <row r="1715" spans="1:20" x14ac:dyDescent="0.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0">
        <v>1.6666666666666667</v>
      </c>
      <c r="P1715" s="27">
        <v>50</v>
      </c>
      <c r="Q1715" t="s">
        <v>8335</v>
      </c>
      <c r="R1715" t="s">
        <v>8317</v>
      </c>
      <c r="S1715" s="15">
        <v>83835.602129629639</v>
      </c>
      <c r="T1715" s="15">
        <v>41917.801064814819</v>
      </c>
    </row>
    <row r="1716" spans="1:20" x14ac:dyDescent="0.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0">
        <v>7.8680000000000003</v>
      </c>
      <c r="P1716" s="27">
        <v>115.70588235294117</v>
      </c>
      <c r="Q1716" t="s">
        <v>8335</v>
      </c>
      <c r="R1716" t="s">
        <v>8317</v>
      </c>
      <c r="S1716" s="15">
        <v>84251.837060185178</v>
      </c>
      <c r="T1716" s="15">
        <v>42125.918530092589</v>
      </c>
    </row>
    <row r="1717" spans="1:20" x14ac:dyDescent="0.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0">
        <v>0.22</v>
      </c>
      <c r="P1717" s="27">
        <v>5.5</v>
      </c>
      <c r="Q1717" t="s">
        <v>8335</v>
      </c>
      <c r="R1717" t="s">
        <v>8317</v>
      </c>
      <c r="S1717" s="15">
        <v>84188.280555555553</v>
      </c>
      <c r="T1717" s="15">
        <v>42094.140277777777</v>
      </c>
    </row>
    <row r="1718" spans="1:20" x14ac:dyDescent="0.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0">
        <v>7.5</v>
      </c>
      <c r="P1718" s="27">
        <v>50</v>
      </c>
      <c r="Q1718" t="s">
        <v>8335</v>
      </c>
      <c r="R1718" t="s">
        <v>8317</v>
      </c>
      <c r="S1718" s="15">
        <v>85427.238402777773</v>
      </c>
      <c r="T1718" s="15">
        <v>42713.619201388887</v>
      </c>
    </row>
    <row r="1719" spans="1:20" x14ac:dyDescent="0.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0">
        <v>42.725880551301685</v>
      </c>
      <c r="P1719" s="27">
        <v>34.024390243902438</v>
      </c>
      <c r="Q1719" t="s">
        <v>8335</v>
      </c>
      <c r="R1719" t="s">
        <v>8317</v>
      </c>
      <c r="S1719" s="15">
        <v>84962.333333333343</v>
      </c>
      <c r="T1719" s="15">
        <v>42481.166666666672</v>
      </c>
    </row>
    <row r="1720" spans="1:20" x14ac:dyDescent="0.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0">
        <v>0.2142857142857143</v>
      </c>
      <c r="P1720" s="27">
        <v>37.5</v>
      </c>
      <c r="Q1720" t="s">
        <v>8335</v>
      </c>
      <c r="R1720" t="s">
        <v>8317</v>
      </c>
      <c r="S1720" s="15">
        <v>85008.415277777778</v>
      </c>
      <c r="T1720" s="15">
        <v>42504.207638888889</v>
      </c>
    </row>
    <row r="1721" spans="1:20" x14ac:dyDescent="0.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0">
        <v>0.87500000000000011</v>
      </c>
      <c r="P1721" s="27">
        <v>11.666666666666666</v>
      </c>
      <c r="Q1721" t="s">
        <v>8335</v>
      </c>
      <c r="R1721" t="s">
        <v>8317</v>
      </c>
      <c r="S1721" s="15">
        <v>83799.069236111114</v>
      </c>
      <c r="T1721" s="15">
        <v>41899.534618055557</v>
      </c>
    </row>
    <row r="1722" spans="1:20" x14ac:dyDescent="0.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0">
        <v>5.625</v>
      </c>
      <c r="P1722" s="27">
        <v>28.125</v>
      </c>
      <c r="Q1722" t="s">
        <v>8335</v>
      </c>
      <c r="R1722" t="s">
        <v>8317</v>
      </c>
      <c r="S1722" s="15">
        <v>83905.64979166667</v>
      </c>
      <c r="T1722" s="15">
        <v>41952.824895833335</v>
      </c>
    </row>
    <row r="1723" spans="1:20" x14ac:dyDescent="0.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0">
        <v>0</v>
      </c>
      <c r="P1723" s="27" t="e">
        <v>#DIV/0!</v>
      </c>
      <c r="Q1723" t="s">
        <v>8335</v>
      </c>
      <c r="R1723" t="s">
        <v>8317</v>
      </c>
      <c r="S1723" s="15">
        <v>84698.922754629632</v>
      </c>
      <c r="T1723" s="15">
        <v>42349.461377314816</v>
      </c>
    </row>
    <row r="1724" spans="1:20" x14ac:dyDescent="0.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0">
        <v>3.4722222222222224E-2</v>
      </c>
      <c r="P1724" s="27">
        <v>1</v>
      </c>
      <c r="Q1724" t="s">
        <v>8335</v>
      </c>
      <c r="R1724" t="s">
        <v>8317</v>
      </c>
      <c r="S1724" s="15">
        <v>84926.013888888891</v>
      </c>
      <c r="T1724" s="15">
        <v>42463.006944444445</v>
      </c>
    </row>
    <row r="1725" spans="1:20" x14ac:dyDescent="0.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0">
        <v>6.5</v>
      </c>
      <c r="P1725" s="27">
        <v>216.66666666666666</v>
      </c>
      <c r="Q1725" t="s">
        <v>8335</v>
      </c>
      <c r="R1725" t="s">
        <v>8317</v>
      </c>
      <c r="S1725" s="15">
        <v>84372.5</v>
      </c>
      <c r="T1725" s="15">
        <v>42186.25</v>
      </c>
    </row>
    <row r="1726" spans="1:20" x14ac:dyDescent="0.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0">
        <v>0.58333333333333337</v>
      </c>
      <c r="P1726" s="27">
        <v>8.75</v>
      </c>
      <c r="Q1726" t="s">
        <v>8335</v>
      </c>
      <c r="R1726" t="s">
        <v>8317</v>
      </c>
      <c r="S1726" s="15">
        <v>83885.864861111113</v>
      </c>
      <c r="T1726" s="15">
        <v>41942.932430555556</v>
      </c>
    </row>
    <row r="1727" spans="1:20" x14ac:dyDescent="0.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0">
        <v>10.181818181818182</v>
      </c>
      <c r="P1727" s="27">
        <v>62.222222222222221</v>
      </c>
      <c r="Q1727" t="s">
        <v>8335</v>
      </c>
      <c r="R1727" t="s">
        <v>8317</v>
      </c>
      <c r="S1727" s="15">
        <v>83751.936319444445</v>
      </c>
      <c r="T1727" s="15">
        <v>41875.968159722222</v>
      </c>
    </row>
    <row r="1728" spans="1:20" x14ac:dyDescent="0.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0">
        <v>33.784615384615385</v>
      </c>
      <c r="P1728" s="27">
        <v>137.25</v>
      </c>
      <c r="Q1728" t="s">
        <v>8335</v>
      </c>
      <c r="R1728" t="s">
        <v>8317</v>
      </c>
      <c r="S1728" s="15">
        <v>83635.839444444442</v>
      </c>
      <c r="T1728" s="15">
        <v>41817.919722222221</v>
      </c>
    </row>
    <row r="1729" spans="1:20" x14ac:dyDescent="0.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0">
        <v>3.3333333333333333E-2</v>
      </c>
      <c r="P1729" s="27">
        <v>1</v>
      </c>
      <c r="Q1729" t="s">
        <v>8335</v>
      </c>
      <c r="R1729" t="s">
        <v>8317</v>
      </c>
      <c r="S1729" s="15">
        <v>84198.916666666657</v>
      </c>
      <c r="T1729" s="15">
        <v>42099.458333333328</v>
      </c>
    </row>
    <row r="1730" spans="1:20" x14ac:dyDescent="0.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0">
        <v>68.400000000000006</v>
      </c>
      <c r="P1730" s="27">
        <v>122.14285714285714</v>
      </c>
      <c r="Q1730" t="s">
        <v>8335</v>
      </c>
      <c r="R1730" t="s">
        <v>8317</v>
      </c>
      <c r="S1730" s="15">
        <v>84597.251712962956</v>
      </c>
      <c r="T1730" s="15">
        <v>42298.625856481478</v>
      </c>
    </row>
    <row r="1731" spans="1:20" x14ac:dyDescent="0.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0">
        <v>0</v>
      </c>
      <c r="P1731" s="27" t="e">
        <v>#DIV/0!</v>
      </c>
      <c r="Q1731" t="s">
        <v>8335</v>
      </c>
      <c r="R1731" t="s">
        <v>8317</v>
      </c>
      <c r="S1731" s="15">
        <v>85062.104305555549</v>
      </c>
      <c r="T1731" s="15">
        <v>42531.052152777775</v>
      </c>
    </row>
    <row r="1732" spans="1:20" x14ac:dyDescent="0.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0">
        <v>0</v>
      </c>
      <c r="P1732" s="27" t="e">
        <v>#DIV/0!</v>
      </c>
      <c r="Q1732" t="s">
        <v>8335</v>
      </c>
      <c r="R1732" t="s">
        <v>8317</v>
      </c>
      <c r="S1732" s="15">
        <v>84604.175532407418</v>
      </c>
      <c r="T1732" s="15">
        <v>42302.087766203709</v>
      </c>
    </row>
    <row r="1733" spans="1:20" x14ac:dyDescent="0.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0">
        <v>0</v>
      </c>
      <c r="P1733" s="27" t="e">
        <v>#DIV/0!</v>
      </c>
      <c r="Q1733" t="s">
        <v>8335</v>
      </c>
      <c r="R1733" t="s">
        <v>8317</v>
      </c>
      <c r="S1733" s="15">
        <v>84333.25</v>
      </c>
      <c r="T1733" s="15">
        <v>42166.625</v>
      </c>
    </row>
    <row r="1734" spans="1:20" x14ac:dyDescent="0.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0">
        <v>0</v>
      </c>
      <c r="P1734" s="27" t="e">
        <v>#DIV/0!</v>
      </c>
      <c r="Q1734" t="s">
        <v>8335</v>
      </c>
      <c r="R1734" t="s">
        <v>8317</v>
      </c>
      <c r="S1734" s="15">
        <v>84770.416666666657</v>
      </c>
      <c r="T1734" s="15">
        <v>42385.208333333328</v>
      </c>
    </row>
    <row r="1735" spans="1:20" x14ac:dyDescent="0.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0">
        <v>0</v>
      </c>
      <c r="P1735" s="27" t="e">
        <v>#DIV/0!</v>
      </c>
      <c r="Q1735" t="s">
        <v>8335</v>
      </c>
      <c r="R1735" t="s">
        <v>8317</v>
      </c>
      <c r="S1735" s="15">
        <v>85253.791666666657</v>
      </c>
      <c r="T1735" s="15">
        <v>42626.895833333328</v>
      </c>
    </row>
    <row r="1736" spans="1:20" x14ac:dyDescent="0.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0">
        <v>2.2222222222222223E-2</v>
      </c>
      <c r="P1736" s="27">
        <v>1</v>
      </c>
      <c r="Q1736" t="s">
        <v>8335</v>
      </c>
      <c r="R1736" t="s">
        <v>8317</v>
      </c>
      <c r="S1736" s="15">
        <v>84264.073055555549</v>
      </c>
      <c r="T1736" s="15">
        <v>42132.036527777775</v>
      </c>
    </row>
    <row r="1737" spans="1:20" x14ac:dyDescent="0.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0">
        <v>11</v>
      </c>
      <c r="P1737" s="27">
        <v>55</v>
      </c>
      <c r="Q1737" t="s">
        <v>8335</v>
      </c>
      <c r="R1737" t="s">
        <v>8317</v>
      </c>
      <c r="S1737" s="15">
        <v>85179.628356481495</v>
      </c>
      <c r="T1737" s="15">
        <v>42589.814178240747</v>
      </c>
    </row>
    <row r="1738" spans="1:20" x14ac:dyDescent="0.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0">
        <v>0.73333333333333328</v>
      </c>
      <c r="P1738" s="27">
        <v>22</v>
      </c>
      <c r="Q1738" t="s">
        <v>8335</v>
      </c>
      <c r="R1738" t="s">
        <v>8317</v>
      </c>
      <c r="S1738" s="15">
        <v>84633.80631944444</v>
      </c>
      <c r="T1738" s="15">
        <v>42316.90315972222</v>
      </c>
    </row>
    <row r="1739" spans="1:20" x14ac:dyDescent="0.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0">
        <v>21.25</v>
      </c>
      <c r="P1739" s="27">
        <v>56.666666666666664</v>
      </c>
      <c r="Q1739" t="s">
        <v>8335</v>
      </c>
      <c r="R1739" t="s">
        <v>8317</v>
      </c>
      <c r="S1739" s="15">
        <v>84411.897962962976</v>
      </c>
      <c r="T1739" s="15">
        <v>42205.948981481488</v>
      </c>
    </row>
    <row r="1740" spans="1:20" x14ac:dyDescent="0.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0">
        <v>0.4</v>
      </c>
      <c r="P1740" s="27">
        <v>20</v>
      </c>
      <c r="Q1740" t="s">
        <v>8335</v>
      </c>
      <c r="R1740" t="s">
        <v>8317</v>
      </c>
      <c r="S1740" s="15">
        <v>83829.748657407414</v>
      </c>
      <c r="T1740" s="15">
        <v>41914.874328703707</v>
      </c>
    </row>
    <row r="1741" spans="1:20" x14ac:dyDescent="0.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0">
        <v>0.1</v>
      </c>
      <c r="P1741" s="27">
        <v>1</v>
      </c>
      <c r="Q1741" t="s">
        <v>8335</v>
      </c>
      <c r="R1741" t="s">
        <v>8317</v>
      </c>
      <c r="S1741" s="15">
        <v>84989.665092592593</v>
      </c>
      <c r="T1741" s="15">
        <v>42494.832546296297</v>
      </c>
    </row>
    <row r="1742" spans="1:20" x14ac:dyDescent="0.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0">
        <v>0</v>
      </c>
      <c r="P1742" s="27" t="e">
        <v>#DIV/0!</v>
      </c>
      <c r="Q1742" t="s">
        <v>8335</v>
      </c>
      <c r="R1742" t="s">
        <v>8317</v>
      </c>
      <c r="S1742" s="15">
        <v>84403.634768518532</v>
      </c>
      <c r="T1742" s="15">
        <v>42201.817384259266</v>
      </c>
    </row>
    <row r="1743" spans="1:20" x14ac:dyDescent="0.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0">
        <v>110.83333333333334</v>
      </c>
      <c r="P1743" s="27">
        <v>25.576923076923077</v>
      </c>
      <c r="Q1743" t="s">
        <v>8342</v>
      </c>
      <c r="R1743" t="s">
        <v>8318</v>
      </c>
      <c r="S1743" s="15">
        <v>84331.256273148145</v>
      </c>
      <c r="T1743" s="15">
        <v>42165.628136574072</v>
      </c>
    </row>
    <row r="1744" spans="1:20" x14ac:dyDescent="0.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0">
        <v>108.74999999999999</v>
      </c>
      <c r="P1744" s="27">
        <v>63.970588235294116</v>
      </c>
      <c r="Q1744" t="s">
        <v>8342</v>
      </c>
      <c r="R1744" t="s">
        <v>8318</v>
      </c>
      <c r="S1744" s="15">
        <v>85485.75</v>
      </c>
      <c r="T1744" s="15">
        <v>42742.875</v>
      </c>
    </row>
    <row r="1745" spans="1:20" x14ac:dyDescent="0.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0">
        <v>100.41666666666667</v>
      </c>
      <c r="P1745" s="27">
        <v>89.925373134328353</v>
      </c>
      <c r="Q1745" t="s">
        <v>8342</v>
      </c>
      <c r="R1745" t="s">
        <v>8318</v>
      </c>
      <c r="S1745" s="15">
        <v>85218.33194444445</v>
      </c>
      <c r="T1745" s="15">
        <v>42609.165972222225</v>
      </c>
    </row>
    <row r="1746" spans="1:20" x14ac:dyDescent="0.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0">
        <v>118.45454545454545</v>
      </c>
      <c r="P1746" s="27">
        <v>93.071428571428569</v>
      </c>
      <c r="Q1746" t="s">
        <v>8342</v>
      </c>
      <c r="R1746" t="s">
        <v>8318</v>
      </c>
      <c r="S1746" s="15">
        <v>84143.126782407402</v>
      </c>
      <c r="T1746" s="15">
        <v>42071.563391203701</v>
      </c>
    </row>
    <row r="1747" spans="1:20" x14ac:dyDescent="0.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0">
        <v>114.01428571428571</v>
      </c>
      <c r="P1747" s="27">
        <v>89.674157303370791</v>
      </c>
      <c r="Q1747" t="s">
        <v>8342</v>
      </c>
      <c r="R1747" t="s">
        <v>8318</v>
      </c>
      <c r="S1747" s="15">
        <v>85452.166666666657</v>
      </c>
      <c r="T1747" s="15">
        <v>42726.083333333328</v>
      </c>
    </row>
    <row r="1748" spans="1:20" x14ac:dyDescent="0.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0">
        <v>148.10000000000002</v>
      </c>
      <c r="P1748" s="27">
        <v>207.61682242990653</v>
      </c>
      <c r="Q1748" t="s">
        <v>8342</v>
      </c>
      <c r="R1748" t="s">
        <v>8318</v>
      </c>
      <c r="S1748" s="15">
        <v>85396.166666666657</v>
      </c>
      <c r="T1748" s="15">
        <v>42698.083333333328</v>
      </c>
    </row>
    <row r="1749" spans="1:20" x14ac:dyDescent="0.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0">
        <v>104.95555555555556</v>
      </c>
      <c r="P1749" s="27">
        <v>59.408805031446541</v>
      </c>
      <c r="Q1749" t="s">
        <v>8342</v>
      </c>
      <c r="R1749" t="s">
        <v>8318</v>
      </c>
      <c r="S1749" s="15">
        <v>84643.25</v>
      </c>
      <c r="T1749" s="15">
        <v>42321.625</v>
      </c>
    </row>
    <row r="1750" spans="1:20" x14ac:dyDescent="0.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0">
        <v>129.94800000000001</v>
      </c>
      <c r="P1750" s="27">
        <v>358.97237569060775</v>
      </c>
      <c r="Q1750" t="s">
        <v>8342</v>
      </c>
      <c r="R1750" t="s">
        <v>8318</v>
      </c>
      <c r="S1750" s="15">
        <v>84499.901458333334</v>
      </c>
      <c r="T1750" s="15">
        <v>42249.950729166667</v>
      </c>
    </row>
    <row r="1751" spans="1:20" x14ac:dyDescent="0.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0">
        <v>123.48756218905473</v>
      </c>
      <c r="P1751" s="27">
        <v>94.736641221374043</v>
      </c>
      <c r="Q1751" t="s">
        <v>8342</v>
      </c>
      <c r="R1751" t="s">
        <v>8318</v>
      </c>
      <c r="S1751" s="15">
        <v>85591.583333333343</v>
      </c>
      <c r="T1751" s="15">
        <v>42795.791666666672</v>
      </c>
    </row>
    <row r="1752" spans="1:20" x14ac:dyDescent="0.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0">
        <v>201.62</v>
      </c>
      <c r="P1752" s="27">
        <v>80.647999999999996</v>
      </c>
      <c r="Q1752" t="s">
        <v>8342</v>
      </c>
      <c r="R1752" t="s">
        <v>8318</v>
      </c>
      <c r="S1752" s="15">
        <v>84959.673703703709</v>
      </c>
      <c r="T1752" s="15">
        <v>42479.836851851855</v>
      </c>
    </row>
    <row r="1753" spans="1:20" x14ac:dyDescent="0.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0">
        <v>102.89999999999999</v>
      </c>
      <c r="P1753" s="27">
        <v>168.68852459016392</v>
      </c>
      <c r="Q1753" t="s">
        <v>8342</v>
      </c>
      <c r="R1753" t="s">
        <v>8318</v>
      </c>
      <c r="S1753" s="15">
        <v>84165.479699074072</v>
      </c>
      <c r="T1753" s="15">
        <v>42082.739849537036</v>
      </c>
    </row>
    <row r="1754" spans="1:20" x14ac:dyDescent="0.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0">
        <v>260.16666666666663</v>
      </c>
      <c r="P1754" s="27">
        <v>34.68888888888889</v>
      </c>
      <c r="Q1754" t="s">
        <v>8342</v>
      </c>
      <c r="R1754" t="s">
        <v>8318</v>
      </c>
      <c r="S1754" s="15">
        <v>85314.506527777776</v>
      </c>
      <c r="T1754" s="15">
        <v>42657.253263888888</v>
      </c>
    </row>
    <row r="1755" spans="1:20" x14ac:dyDescent="0.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0">
        <v>108</v>
      </c>
      <c r="P1755" s="27">
        <v>462.85714285714283</v>
      </c>
      <c r="Q1755" t="s">
        <v>8342</v>
      </c>
      <c r="R1755" t="s">
        <v>8318</v>
      </c>
      <c r="S1755" s="15">
        <v>84901.415925925918</v>
      </c>
      <c r="T1755" s="15">
        <v>42450.707962962959</v>
      </c>
    </row>
    <row r="1756" spans="1:20" x14ac:dyDescent="0.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0">
        <v>110.52941176470587</v>
      </c>
      <c r="P1756" s="27">
        <v>104.38888888888889</v>
      </c>
      <c r="Q1756" t="s">
        <v>8342</v>
      </c>
      <c r="R1756" t="s">
        <v>8318</v>
      </c>
      <c r="S1756" s="15">
        <v>84195.670208333337</v>
      </c>
      <c r="T1756" s="15">
        <v>42097.835104166668</v>
      </c>
    </row>
    <row r="1757" spans="1:20" x14ac:dyDescent="0.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0">
        <v>120</v>
      </c>
      <c r="P1757" s="27">
        <v>7.5</v>
      </c>
      <c r="Q1757" t="s">
        <v>8342</v>
      </c>
      <c r="R1757" t="s">
        <v>8318</v>
      </c>
      <c r="S1757" s="15">
        <v>84565.577800925923</v>
      </c>
      <c r="T1757" s="15">
        <v>42282.788900462961</v>
      </c>
    </row>
    <row r="1758" spans="1:20" x14ac:dyDescent="0.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0">
        <v>102.82909090909091</v>
      </c>
      <c r="P1758" s="27">
        <v>47.13</v>
      </c>
      <c r="Q1758" t="s">
        <v>8342</v>
      </c>
      <c r="R1758" t="s">
        <v>8318</v>
      </c>
      <c r="S1758" s="15">
        <v>85222.334930555546</v>
      </c>
      <c r="T1758" s="15">
        <v>42611.167465277773</v>
      </c>
    </row>
    <row r="1759" spans="1:20" x14ac:dyDescent="0.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0">
        <v>115.99999999999999</v>
      </c>
      <c r="P1759" s="27">
        <v>414.28571428571428</v>
      </c>
      <c r="Q1759" t="s">
        <v>8342</v>
      </c>
      <c r="R1759" t="s">
        <v>8318</v>
      </c>
      <c r="S1759" s="15">
        <v>85527.623611111107</v>
      </c>
      <c r="T1759" s="15">
        <v>42763.811805555553</v>
      </c>
    </row>
    <row r="1760" spans="1:20" x14ac:dyDescent="0.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0">
        <v>114.7</v>
      </c>
      <c r="P1760" s="27">
        <v>42.481481481481481</v>
      </c>
      <c r="Q1760" t="s">
        <v>8342</v>
      </c>
      <c r="R1760" t="s">
        <v>8318</v>
      </c>
      <c r="S1760" s="15">
        <v>85131.911851851852</v>
      </c>
      <c r="T1760" s="15">
        <v>42565.955925925926</v>
      </c>
    </row>
    <row r="1761" spans="1:20" x14ac:dyDescent="0.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0">
        <v>106.60000000000001</v>
      </c>
      <c r="P1761" s="27">
        <v>108.77551020408163</v>
      </c>
      <c r="Q1761" t="s">
        <v>8342</v>
      </c>
      <c r="R1761" t="s">
        <v>8318</v>
      </c>
      <c r="S1761" s="15">
        <v>84177.574745370366</v>
      </c>
      <c r="T1761" s="15">
        <v>42088.787372685183</v>
      </c>
    </row>
    <row r="1762" spans="1:20" x14ac:dyDescent="0.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0">
        <v>165.44</v>
      </c>
      <c r="P1762" s="27">
        <v>81.098039215686271</v>
      </c>
      <c r="Q1762" t="s">
        <v>8342</v>
      </c>
      <c r="R1762" t="s">
        <v>8318</v>
      </c>
      <c r="S1762" s="15">
        <v>84851.34520833334</v>
      </c>
      <c r="T1762" s="15">
        <v>42425.67260416667</v>
      </c>
    </row>
    <row r="1763" spans="1:20" x14ac:dyDescent="0.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0">
        <v>155</v>
      </c>
      <c r="P1763" s="27">
        <v>51.666666666666664</v>
      </c>
      <c r="Q1763" t="s">
        <v>8342</v>
      </c>
      <c r="R1763" t="s">
        <v>8318</v>
      </c>
      <c r="S1763" s="15">
        <v>84519.135648148149</v>
      </c>
      <c r="T1763" s="15">
        <v>42259.567824074074</v>
      </c>
    </row>
    <row r="1764" spans="1:20" x14ac:dyDescent="0.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0">
        <v>885</v>
      </c>
      <c r="P1764" s="27">
        <v>35.4</v>
      </c>
      <c r="Q1764" t="s">
        <v>8342</v>
      </c>
      <c r="R1764" t="s">
        <v>8318</v>
      </c>
      <c r="S1764" s="15">
        <v>84881.964004629626</v>
      </c>
      <c r="T1764" s="15">
        <v>42440.982002314813</v>
      </c>
    </row>
    <row r="1765" spans="1:20" x14ac:dyDescent="0.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0">
        <v>101.90833333333333</v>
      </c>
      <c r="P1765" s="27">
        <v>103.63559322033899</v>
      </c>
      <c r="Q1765" t="s">
        <v>8342</v>
      </c>
      <c r="R1765" t="s">
        <v>8318</v>
      </c>
      <c r="S1765" s="15">
        <v>85333.737037037034</v>
      </c>
      <c r="T1765" s="15">
        <v>42666.868518518517</v>
      </c>
    </row>
    <row r="1766" spans="1:20" x14ac:dyDescent="0.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0">
        <v>19.600000000000001</v>
      </c>
      <c r="P1766" s="27">
        <v>55.282051282051285</v>
      </c>
      <c r="Q1766" t="s">
        <v>8342</v>
      </c>
      <c r="R1766" t="s">
        <v>8318</v>
      </c>
      <c r="S1766" s="15">
        <v>83708.971736111111</v>
      </c>
      <c r="T1766" s="15">
        <v>41854.485868055555</v>
      </c>
    </row>
    <row r="1767" spans="1:20" x14ac:dyDescent="0.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0">
        <v>59.467839999999995</v>
      </c>
      <c r="P1767" s="27">
        <v>72.16970873786407</v>
      </c>
      <c r="Q1767" t="s">
        <v>8342</v>
      </c>
      <c r="R1767" t="s">
        <v>8318</v>
      </c>
      <c r="S1767" s="15">
        <v>83729.96092592593</v>
      </c>
      <c r="T1767" s="15">
        <v>41864.980462962965</v>
      </c>
    </row>
    <row r="1768" spans="1:20" x14ac:dyDescent="0.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0">
        <v>0</v>
      </c>
      <c r="P1768" s="27" t="e">
        <v>#DIV/0!</v>
      </c>
      <c r="Q1768" t="s">
        <v>8342</v>
      </c>
      <c r="R1768" t="s">
        <v>8318</v>
      </c>
      <c r="S1768" s="15">
        <v>83753.719629629632</v>
      </c>
      <c r="T1768" s="15">
        <v>41876.859814814816</v>
      </c>
    </row>
    <row r="1769" spans="1:20" x14ac:dyDescent="0.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0">
        <v>45.72</v>
      </c>
      <c r="P1769" s="27">
        <v>58.615384615384613</v>
      </c>
      <c r="Q1769" t="s">
        <v>8342</v>
      </c>
      <c r="R1769" t="s">
        <v>8318</v>
      </c>
      <c r="S1769" s="15">
        <v>83709.316759259265</v>
      </c>
      <c r="T1769" s="15">
        <v>41854.658379629633</v>
      </c>
    </row>
    <row r="1770" spans="1:20" x14ac:dyDescent="0.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0">
        <v>3.74</v>
      </c>
      <c r="P1770" s="27">
        <v>12.466666666666667</v>
      </c>
      <c r="Q1770" t="s">
        <v>8342</v>
      </c>
      <c r="R1770" t="s">
        <v>8318</v>
      </c>
      <c r="S1770" s="15">
        <v>83819.121388888889</v>
      </c>
      <c r="T1770" s="15">
        <v>41909.560694444444</v>
      </c>
    </row>
    <row r="1771" spans="1:20" x14ac:dyDescent="0.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0">
        <v>2.7025000000000001</v>
      </c>
      <c r="P1771" s="27">
        <v>49.136363636363633</v>
      </c>
      <c r="Q1771" t="s">
        <v>8342</v>
      </c>
      <c r="R1771" t="s">
        <v>8318</v>
      </c>
      <c r="S1771" s="15">
        <v>84035.637939814813</v>
      </c>
      <c r="T1771" s="15">
        <v>42017.818969907406</v>
      </c>
    </row>
    <row r="1772" spans="1:20" x14ac:dyDescent="0.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0">
        <v>56.51428571428572</v>
      </c>
      <c r="P1772" s="27">
        <v>150.5</v>
      </c>
      <c r="Q1772" t="s">
        <v>8342</v>
      </c>
      <c r="R1772" t="s">
        <v>8318</v>
      </c>
      <c r="S1772" s="15">
        <v>83853.560046296305</v>
      </c>
      <c r="T1772" s="15">
        <v>41926.780023148152</v>
      </c>
    </row>
    <row r="1773" spans="1:20" x14ac:dyDescent="0.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0">
        <v>21.30952380952381</v>
      </c>
      <c r="P1773" s="27">
        <v>35.799999999999997</v>
      </c>
      <c r="Q1773" t="s">
        <v>8342</v>
      </c>
      <c r="R1773" t="s">
        <v>8318</v>
      </c>
      <c r="S1773" s="15">
        <v>83871.959259259267</v>
      </c>
      <c r="T1773" s="15">
        <v>41935.979629629634</v>
      </c>
    </row>
    <row r="1774" spans="1:20" x14ac:dyDescent="0.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0">
        <v>15.6</v>
      </c>
      <c r="P1774" s="27">
        <v>45.157894736842103</v>
      </c>
      <c r="Q1774" t="s">
        <v>8342</v>
      </c>
      <c r="R1774" t="s">
        <v>8318</v>
      </c>
      <c r="S1774" s="15">
        <v>83653.436018518521</v>
      </c>
      <c r="T1774" s="15">
        <v>41826.718009259261</v>
      </c>
    </row>
    <row r="1775" spans="1:20" x14ac:dyDescent="0.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0">
        <v>6.2566666666666677</v>
      </c>
      <c r="P1775" s="27">
        <v>98.78947368421052</v>
      </c>
      <c r="Q1775" t="s">
        <v>8342</v>
      </c>
      <c r="R1775" t="s">
        <v>8318</v>
      </c>
      <c r="S1775" s="15">
        <v>84047.520787037036</v>
      </c>
      <c r="T1775" s="15">
        <v>42023.760393518518</v>
      </c>
    </row>
    <row r="1776" spans="1:20" x14ac:dyDescent="0.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0">
        <v>45.92</v>
      </c>
      <c r="P1776" s="27">
        <v>88.307692307692307</v>
      </c>
      <c r="Q1776" t="s">
        <v>8342</v>
      </c>
      <c r="R1776" t="s">
        <v>8318</v>
      </c>
      <c r="S1776" s="15">
        <v>83945.248611111107</v>
      </c>
      <c r="T1776" s="15">
        <v>41972.624305555553</v>
      </c>
    </row>
    <row r="1777" spans="1:20" x14ac:dyDescent="0.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0">
        <v>65.101538461538468</v>
      </c>
      <c r="P1777" s="27">
        <v>170.62903225806451</v>
      </c>
      <c r="Q1777" t="s">
        <v>8342</v>
      </c>
      <c r="R1777" t="s">
        <v>8318</v>
      </c>
      <c r="S1777" s="15">
        <v>83873.952777777784</v>
      </c>
      <c r="T1777" s="15">
        <v>41936.976388888892</v>
      </c>
    </row>
    <row r="1778" spans="1:20" x14ac:dyDescent="0.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0">
        <v>6.7</v>
      </c>
      <c r="P1778" s="27">
        <v>83.75</v>
      </c>
      <c r="Q1778" t="s">
        <v>8342</v>
      </c>
      <c r="R1778" t="s">
        <v>8318</v>
      </c>
      <c r="S1778" s="15">
        <v>83883.913680555561</v>
      </c>
      <c r="T1778" s="15">
        <v>41941.95684027778</v>
      </c>
    </row>
    <row r="1779" spans="1:20" x14ac:dyDescent="0.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0">
        <v>13.5625</v>
      </c>
      <c r="P1779" s="27">
        <v>65.099999999999994</v>
      </c>
      <c r="Q1779" t="s">
        <v>8342</v>
      </c>
      <c r="R1779" t="s">
        <v>8318</v>
      </c>
      <c r="S1779" s="15">
        <v>84110.714189814811</v>
      </c>
      <c r="T1779" s="15">
        <v>42055.357094907406</v>
      </c>
    </row>
    <row r="1780" spans="1:20" x14ac:dyDescent="0.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0">
        <v>1.9900000000000002</v>
      </c>
      <c r="P1780" s="27">
        <v>66.333333333333329</v>
      </c>
      <c r="Q1780" t="s">
        <v>8342</v>
      </c>
      <c r="R1780" t="s">
        <v>8318</v>
      </c>
      <c r="S1780" s="15">
        <v>84181.643402777787</v>
      </c>
      <c r="T1780" s="15">
        <v>42090.821701388893</v>
      </c>
    </row>
    <row r="1781" spans="1:20" x14ac:dyDescent="0.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0">
        <v>36.236363636363642</v>
      </c>
      <c r="P1781" s="27">
        <v>104.89473684210526</v>
      </c>
      <c r="Q1781" t="s">
        <v>8342</v>
      </c>
      <c r="R1781" t="s">
        <v>8318</v>
      </c>
      <c r="S1781" s="15">
        <v>85231.383796296286</v>
      </c>
      <c r="T1781" s="15">
        <v>42615.691898148143</v>
      </c>
    </row>
    <row r="1782" spans="1:20" x14ac:dyDescent="0.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0">
        <v>39.743333333333339</v>
      </c>
      <c r="P1782" s="27">
        <v>78.440789473684205</v>
      </c>
      <c r="Q1782" t="s">
        <v>8342</v>
      </c>
      <c r="R1782" t="s">
        <v>8318</v>
      </c>
      <c r="S1782" s="15">
        <v>85107.201620370382</v>
      </c>
      <c r="T1782" s="15">
        <v>42553.600810185191</v>
      </c>
    </row>
    <row r="1783" spans="1:20" x14ac:dyDescent="0.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0">
        <v>25.763636363636365</v>
      </c>
      <c r="P1783" s="27">
        <v>59.041666666666664</v>
      </c>
      <c r="Q1783" t="s">
        <v>8342</v>
      </c>
      <c r="R1783" t="s">
        <v>8318</v>
      </c>
      <c r="S1783" s="15">
        <v>85257.234837962955</v>
      </c>
      <c r="T1783" s="15">
        <v>42628.617418981477</v>
      </c>
    </row>
    <row r="1784" spans="1:20" x14ac:dyDescent="0.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0">
        <v>15.491428571428573</v>
      </c>
      <c r="P1784" s="27">
        <v>71.34210526315789</v>
      </c>
      <c r="Q1784" t="s">
        <v>8342</v>
      </c>
      <c r="R1784" t="s">
        <v>8318</v>
      </c>
      <c r="S1784" s="15">
        <v>84843.150208333333</v>
      </c>
      <c r="T1784" s="15">
        <v>42421.575104166666</v>
      </c>
    </row>
    <row r="1785" spans="1:20" x14ac:dyDescent="0.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0">
        <v>23.692499999999999</v>
      </c>
      <c r="P1785" s="27">
        <v>51.227027027027027</v>
      </c>
      <c r="Q1785" t="s">
        <v>8342</v>
      </c>
      <c r="R1785" t="s">
        <v>8318</v>
      </c>
      <c r="S1785" s="15">
        <v>84291.899953703702</v>
      </c>
      <c r="T1785" s="15">
        <v>42145.949976851851</v>
      </c>
    </row>
    <row r="1786" spans="1:20" x14ac:dyDescent="0.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0">
        <v>39.76</v>
      </c>
      <c r="P1786" s="27">
        <v>60.242424242424242</v>
      </c>
      <c r="Q1786" t="s">
        <v>8342</v>
      </c>
      <c r="R1786" t="s">
        <v>8318</v>
      </c>
      <c r="S1786" s="15">
        <v>84070.284722222219</v>
      </c>
      <c r="T1786" s="15">
        <v>42035.142361111109</v>
      </c>
    </row>
    <row r="1787" spans="1:20" x14ac:dyDescent="0.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0">
        <v>20.220833333333331</v>
      </c>
      <c r="P1787" s="27">
        <v>44.935185185185183</v>
      </c>
      <c r="Q1787" t="s">
        <v>8342</v>
      </c>
      <c r="R1787" t="s">
        <v>8318</v>
      </c>
      <c r="S1787" s="15">
        <v>83856</v>
      </c>
      <c r="T1787" s="15">
        <v>41928</v>
      </c>
    </row>
    <row r="1788" spans="1:20" x14ac:dyDescent="0.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0">
        <v>47.631578947368418</v>
      </c>
      <c r="P1788" s="27">
        <v>31.206896551724139</v>
      </c>
      <c r="Q1788" t="s">
        <v>8342</v>
      </c>
      <c r="R1788" t="s">
        <v>8318</v>
      </c>
      <c r="S1788" s="15">
        <v>83977.101319444453</v>
      </c>
      <c r="T1788" s="15">
        <v>41988.550659722227</v>
      </c>
    </row>
    <row r="1789" spans="1:20" x14ac:dyDescent="0.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0">
        <v>15.329999999999998</v>
      </c>
      <c r="P1789" s="27">
        <v>63.875</v>
      </c>
      <c r="Q1789" t="s">
        <v>8342</v>
      </c>
      <c r="R1789" t="s">
        <v>8318</v>
      </c>
      <c r="S1789" s="15">
        <v>84197.227708333332</v>
      </c>
      <c r="T1789" s="15">
        <v>42098.613854166666</v>
      </c>
    </row>
    <row r="1790" spans="1:20" x14ac:dyDescent="0.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0">
        <v>1.3818181818181818</v>
      </c>
      <c r="P1790" s="27">
        <v>19</v>
      </c>
      <c r="Q1790" t="s">
        <v>8342</v>
      </c>
      <c r="R1790" t="s">
        <v>8318</v>
      </c>
      <c r="S1790" s="15">
        <v>83887.89680555556</v>
      </c>
      <c r="T1790" s="15">
        <v>41943.94840277778</v>
      </c>
    </row>
    <row r="1791" spans="1:20" x14ac:dyDescent="0.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0">
        <v>0.5</v>
      </c>
      <c r="P1791" s="27">
        <v>10</v>
      </c>
      <c r="Q1791" t="s">
        <v>8342</v>
      </c>
      <c r="R1791" t="s">
        <v>8318</v>
      </c>
      <c r="S1791" s="15">
        <v>84032.500069444446</v>
      </c>
      <c r="T1791" s="15">
        <v>42016.250034722223</v>
      </c>
    </row>
    <row r="1792" spans="1:20" x14ac:dyDescent="0.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0">
        <v>4.957575757575758</v>
      </c>
      <c r="P1792" s="27">
        <v>109.06666666666666</v>
      </c>
      <c r="Q1792" t="s">
        <v>8342</v>
      </c>
      <c r="R1792" t="s">
        <v>8318</v>
      </c>
      <c r="S1792" s="15">
        <v>84081.349027777789</v>
      </c>
      <c r="T1792" s="15">
        <v>42040.674513888895</v>
      </c>
    </row>
    <row r="1793" spans="1:20" x14ac:dyDescent="0.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0">
        <v>3.5666666666666664</v>
      </c>
      <c r="P1793" s="27">
        <v>26.75</v>
      </c>
      <c r="Q1793" t="s">
        <v>8342</v>
      </c>
      <c r="R1793" t="s">
        <v>8318</v>
      </c>
      <c r="S1793" s="15">
        <v>84067.480671296304</v>
      </c>
      <c r="T1793" s="15">
        <v>42033.740335648152</v>
      </c>
    </row>
    <row r="1794" spans="1:20" x14ac:dyDescent="0.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0">
        <v>61.124000000000002</v>
      </c>
      <c r="P1794" s="27">
        <v>109.93525179856115</v>
      </c>
      <c r="Q1794" t="s">
        <v>8342</v>
      </c>
      <c r="R1794" t="s">
        <v>8318</v>
      </c>
      <c r="S1794" s="15">
        <v>84452.58194444445</v>
      </c>
      <c r="T1794" s="15">
        <v>42226.290972222225</v>
      </c>
    </row>
    <row r="1795" spans="1:20" x14ac:dyDescent="0.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0">
        <v>1.3333333333333335</v>
      </c>
      <c r="P1795" s="27">
        <v>20</v>
      </c>
      <c r="Q1795" t="s">
        <v>8342</v>
      </c>
      <c r="R1795" t="s">
        <v>8318</v>
      </c>
      <c r="S1795" s="15">
        <v>83941.866666666669</v>
      </c>
      <c r="T1795" s="15">
        <v>41970.933333333334</v>
      </c>
    </row>
    <row r="1796" spans="1:20" x14ac:dyDescent="0.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0">
        <v>11.077777777777778</v>
      </c>
      <c r="P1796" s="27">
        <v>55.388888888888886</v>
      </c>
      <c r="Q1796" t="s">
        <v>8342</v>
      </c>
      <c r="R1796" t="s">
        <v>8318</v>
      </c>
      <c r="S1796" s="15">
        <v>84093.102361111116</v>
      </c>
      <c r="T1796" s="15">
        <v>42046.551180555558</v>
      </c>
    </row>
    <row r="1797" spans="1:20" x14ac:dyDescent="0.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0">
        <v>38.735714285714288</v>
      </c>
      <c r="P1797" s="27">
        <v>133.90123456790124</v>
      </c>
      <c r="Q1797" t="s">
        <v>8342</v>
      </c>
      <c r="R1797" t="s">
        <v>8318</v>
      </c>
      <c r="S1797" s="15">
        <v>85315.333333333343</v>
      </c>
      <c r="T1797" s="15">
        <v>42657.666666666672</v>
      </c>
    </row>
    <row r="1798" spans="1:20" x14ac:dyDescent="0.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0">
        <v>22.05263157894737</v>
      </c>
      <c r="P1798" s="27">
        <v>48.720930232558139</v>
      </c>
      <c r="Q1798" t="s">
        <v>8342</v>
      </c>
      <c r="R1798" t="s">
        <v>8318</v>
      </c>
      <c r="S1798" s="15">
        <v>85150.878842592589</v>
      </c>
      <c r="T1798" s="15">
        <v>42575.439421296294</v>
      </c>
    </row>
    <row r="1799" spans="1:20" x14ac:dyDescent="0.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0">
        <v>67.55</v>
      </c>
      <c r="P1799" s="27">
        <v>48.25</v>
      </c>
      <c r="Q1799" t="s">
        <v>8342</v>
      </c>
      <c r="R1799" t="s">
        <v>8318</v>
      </c>
      <c r="S1799" s="15">
        <v>85439.13863425926</v>
      </c>
      <c r="T1799" s="15">
        <v>42719.56931712963</v>
      </c>
    </row>
    <row r="1800" spans="1:20" x14ac:dyDescent="0.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0">
        <v>13.637499999999999</v>
      </c>
      <c r="P1800" s="27">
        <v>58.972972972972975</v>
      </c>
      <c r="Q1800" t="s">
        <v>8342</v>
      </c>
      <c r="R1800" t="s">
        <v>8318</v>
      </c>
      <c r="S1800" s="15">
        <v>84808.653541666659</v>
      </c>
      <c r="T1800" s="15">
        <v>42404.32677083333</v>
      </c>
    </row>
    <row r="1801" spans="1:20" x14ac:dyDescent="0.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0">
        <v>1.7457500000000001</v>
      </c>
      <c r="P1801" s="27">
        <v>11.638333333333334</v>
      </c>
      <c r="Q1801" t="s">
        <v>8342</v>
      </c>
      <c r="R1801" t="s">
        <v>8318</v>
      </c>
      <c r="S1801" s="15">
        <v>83909.76870370371</v>
      </c>
      <c r="T1801" s="15">
        <v>41954.884351851855</v>
      </c>
    </row>
    <row r="1802" spans="1:20" x14ac:dyDescent="0.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0">
        <v>20.44963251188932</v>
      </c>
      <c r="P1802" s="27">
        <v>83.716814159292042</v>
      </c>
      <c r="Q1802" t="s">
        <v>8342</v>
      </c>
      <c r="R1802" t="s">
        <v>8318</v>
      </c>
      <c r="S1802" s="15">
        <v>85307.212268518517</v>
      </c>
      <c r="T1802" s="15">
        <v>42653.606134259258</v>
      </c>
    </row>
    <row r="1803" spans="1:20" x14ac:dyDescent="0.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0">
        <v>13.852941176470587</v>
      </c>
      <c r="P1803" s="27">
        <v>63.648648648648646</v>
      </c>
      <c r="Q1803" t="s">
        <v>8342</v>
      </c>
      <c r="R1803" t="s">
        <v>8318</v>
      </c>
      <c r="S1803" s="15">
        <v>84707.013888888891</v>
      </c>
      <c r="T1803" s="15">
        <v>42353.506944444445</v>
      </c>
    </row>
    <row r="1804" spans="1:20" x14ac:dyDescent="0.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0">
        <v>48.485714285714288</v>
      </c>
      <c r="P1804" s="27">
        <v>94.277777777777771</v>
      </c>
      <c r="Q1804" t="s">
        <v>8342</v>
      </c>
      <c r="R1804" t="s">
        <v>8318</v>
      </c>
      <c r="S1804" s="15">
        <v>84365.83194444445</v>
      </c>
      <c r="T1804" s="15">
        <v>42182.915972222225</v>
      </c>
    </row>
    <row r="1805" spans="1:20" x14ac:dyDescent="0.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0">
        <v>30.8</v>
      </c>
      <c r="P1805" s="27">
        <v>71.86666666666666</v>
      </c>
      <c r="Q1805" t="s">
        <v>8342</v>
      </c>
      <c r="R1805" t="s">
        <v>8318</v>
      </c>
      <c r="S1805" s="15">
        <v>84098.143101851863</v>
      </c>
      <c r="T1805" s="15">
        <v>42049.071550925932</v>
      </c>
    </row>
    <row r="1806" spans="1:20" x14ac:dyDescent="0.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0">
        <v>35.174193548387095</v>
      </c>
      <c r="P1806" s="27">
        <v>104.84615384615384</v>
      </c>
      <c r="Q1806" t="s">
        <v>8342</v>
      </c>
      <c r="R1806" t="s">
        <v>8318</v>
      </c>
      <c r="S1806" s="15">
        <v>84645.439907407417</v>
      </c>
      <c r="T1806" s="15">
        <v>42322.719953703709</v>
      </c>
    </row>
    <row r="1807" spans="1:20" x14ac:dyDescent="0.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0">
        <v>36.404444444444444</v>
      </c>
      <c r="P1807" s="27">
        <v>67.139344262295083</v>
      </c>
      <c r="Q1807" t="s">
        <v>8342</v>
      </c>
      <c r="R1807" t="s">
        <v>8318</v>
      </c>
      <c r="S1807" s="15">
        <v>84559.5</v>
      </c>
      <c r="T1807" s="15">
        <v>42279.75</v>
      </c>
    </row>
    <row r="1808" spans="1:20" x14ac:dyDescent="0.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0">
        <v>2.9550000000000001</v>
      </c>
      <c r="P1808" s="27">
        <v>73.875</v>
      </c>
      <c r="Q1808" t="s">
        <v>8342</v>
      </c>
      <c r="R1808" t="s">
        <v>8318</v>
      </c>
      <c r="S1808" s="15">
        <v>83825.276597222226</v>
      </c>
      <c r="T1808" s="15">
        <v>41912.638298611113</v>
      </c>
    </row>
    <row r="1809" spans="1:20" x14ac:dyDescent="0.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0">
        <v>11.06</v>
      </c>
      <c r="P1809" s="27">
        <v>69.125</v>
      </c>
      <c r="Q1809" t="s">
        <v>8342</v>
      </c>
      <c r="R1809" t="s">
        <v>8318</v>
      </c>
      <c r="S1809" s="15">
        <v>83820.136874999997</v>
      </c>
      <c r="T1809" s="15">
        <v>41910.068437499998</v>
      </c>
    </row>
    <row r="1810" spans="1:20" x14ac:dyDescent="0.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0">
        <v>41.407142857142858</v>
      </c>
      <c r="P1810" s="27">
        <v>120.77083333333333</v>
      </c>
      <c r="Q1810" t="s">
        <v>8342</v>
      </c>
      <c r="R1810" t="s">
        <v>8318</v>
      </c>
      <c r="S1810" s="15">
        <v>85555.361805555556</v>
      </c>
      <c r="T1810" s="15">
        <v>42777.680902777778</v>
      </c>
    </row>
    <row r="1811" spans="1:20" x14ac:dyDescent="0.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0">
        <v>10.857142857142858</v>
      </c>
      <c r="P1811" s="27">
        <v>42.222222222222221</v>
      </c>
      <c r="Q1811" t="s">
        <v>8342</v>
      </c>
      <c r="R1811" t="s">
        <v>8318</v>
      </c>
      <c r="S1811" s="15">
        <v>84129.815717592603</v>
      </c>
      <c r="T1811" s="15">
        <v>42064.907858796301</v>
      </c>
    </row>
    <row r="1812" spans="1:20" x14ac:dyDescent="0.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0">
        <v>3.3333333333333335</v>
      </c>
      <c r="P1812" s="27">
        <v>7.5</v>
      </c>
      <c r="Q1812" t="s">
        <v>8342</v>
      </c>
      <c r="R1812" t="s">
        <v>8318</v>
      </c>
      <c r="S1812" s="15">
        <v>83745.8200462963</v>
      </c>
      <c r="T1812" s="15">
        <v>41872.91002314815</v>
      </c>
    </row>
    <row r="1813" spans="1:20" x14ac:dyDescent="0.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0">
        <v>7.407407407407407E-2</v>
      </c>
      <c r="P1813" s="27">
        <v>1.5384615384615385</v>
      </c>
      <c r="Q1813" t="s">
        <v>8342</v>
      </c>
      <c r="R1813" t="s">
        <v>8318</v>
      </c>
      <c r="S1813" s="15">
        <v>83872.333333333328</v>
      </c>
      <c r="T1813" s="15">
        <v>41936.166666666664</v>
      </c>
    </row>
    <row r="1814" spans="1:20" x14ac:dyDescent="0.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0">
        <v>13.307692307692307</v>
      </c>
      <c r="P1814" s="27">
        <v>37.608695652173914</v>
      </c>
      <c r="Q1814" t="s">
        <v>8342</v>
      </c>
      <c r="R1814" t="s">
        <v>8318</v>
      </c>
      <c r="S1814" s="15">
        <v>85108.637407407397</v>
      </c>
      <c r="T1814" s="15">
        <v>42554.318703703699</v>
      </c>
    </row>
    <row r="1815" spans="1:20" x14ac:dyDescent="0.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0">
        <v>0</v>
      </c>
      <c r="P1815" s="27" t="e">
        <v>#DIV/0!</v>
      </c>
      <c r="Q1815" t="s">
        <v>8342</v>
      </c>
      <c r="R1815" t="s">
        <v>8318</v>
      </c>
      <c r="S1815" s="15">
        <v>83719.778055555551</v>
      </c>
      <c r="T1815" s="15">
        <v>41859.889027777775</v>
      </c>
    </row>
    <row r="1816" spans="1:20" x14ac:dyDescent="0.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0">
        <v>49.183333333333337</v>
      </c>
      <c r="P1816" s="27">
        <v>42.157142857142858</v>
      </c>
      <c r="Q1816" t="s">
        <v>8342</v>
      </c>
      <c r="R1816" t="s">
        <v>8318</v>
      </c>
      <c r="S1816" s="15">
        <v>84126.628148148156</v>
      </c>
      <c r="T1816" s="15">
        <v>42063.314074074078</v>
      </c>
    </row>
    <row r="1817" spans="1:20" x14ac:dyDescent="0.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0">
        <v>0</v>
      </c>
      <c r="P1817" s="27" t="e">
        <v>#DIV/0!</v>
      </c>
      <c r="Q1817" t="s">
        <v>8342</v>
      </c>
      <c r="R1817" t="s">
        <v>8318</v>
      </c>
      <c r="S1817" s="15">
        <v>84373.813356481493</v>
      </c>
      <c r="T1817" s="15">
        <v>42186.906678240746</v>
      </c>
    </row>
    <row r="1818" spans="1:20" x14ac:dyDescent="0.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0">
        <v>2.036</v>
      </c>
      <c r="P1818" s="27">
        <v>84.833333333333329</v>
      </c>
      <c r="Q1818" t="s">
        <v>8342</v>
      </c>
      <c r="R1818" t="s">
        <v>8318</v>
      </c>
      <c r="S1818" s="15">
        <v>85153.583333333343</v>
      </c>
      <c r="T1818" s="15">
        <v>42576.791666666672</v>
      </c>
    </row>
    <row r="1819" spans="1:20" x14ac:dyDescent="0.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0">
        <v>52.327777777777776</v>
      </c>
      <c r="P1819" s="27">
        <v>94.19</v>
      </c>
      <c r="Q1819" t="s">
        <v>8342</v>
      </c>
      <c r="R1819" t="s">
        <v>8318</v>
      </c>
      <c r="S1819" s="15">
        <v>85530.58194444445</v>
      </c>
      <c r="T1819" s="15">
        <v>42765.290972222225</v>
      </c>
    </row>
    <row r="1820" spans="1:20" x14ac:dyDescent="0.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0">
        <v>0</v>
      </c>
      <c r="P1820" s="27" t="e">
        <v>#DIV/0!</v>
      </c>
      <c r="Q1820" t="s">
        <v>8342</v>
      </c>
      <c r="R1820" t="s">
        <v>8318</v>
      </c>
      <c r="S1820" s="15">
        <v>84194.385416666657</v>
      </c>
      <c r="T1820" s="15">
        <v>42097.192708333328</v>
      </c>
    </row>
    <row r="1821" spans="1:20" x14ac:dyDescent="0.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0">
        <v>2.083333333333333</v>
      </c>
      <c r="P1821" s="27">
        <v>6.25</v>
      </c>
      <c r="Q1821" t="s">
        <v>8342</v>
      </c>
      <c r="R1821" t="s">
        <v>8318</v>
      </c>
      <c r="S1821" s="15">
        <v>83701.504537037035</v>
      </c>
      <c r="T1821" s="15">
        <v>41850.752268518518</v>
      </c>
    </row>
    <row r="1822" spans="1:20" x14ac:dyDescent="0.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0">
        <v>6.565384615384616</v>
      </c>
      <c r="P1822" s="27">
        <v>213.375</v>
      </c>
      <c r="Q1822" t="s">
        <v>8342</v>
      </c>
      <c r="R1822" t="s">
        <v>8318</v>
      </c>
      <c r="S1822" s="15">
        <v>84190.085416666669</v>
      </c>
      <c r="T1822" s="15">
        <v>42095.042708333334</v>
      </c>
    </row>
    <row r="1823" spans="1:20" x14ac:dyDescent="0.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0">
        <v>134.88999999999999</v>
      </c>
      <c r="P1823" s="27">
        <v>59.162280701754383</v>
      </c>
      <c r="Q1823" t="s">
        <v>8339</v>
      </c>
      <c r="R1823" t="s">
        <v>8317</v>
      </c>
      <c r="S1823" s="15">
        <v>81942.638124999998</v>
      </c>
      <c r="T1823" s="15">
        <v>40971.319062499999</v>
      </c>
    </row>
    <row r="1824" spans="1:20" x14ac:dyDescent="0.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0">
        <v>100</v>
      </c>
      <c r="P1824" s="27">
        <v>27.272727272727273</v>
      </c>
      <c r="Q1824" t="s">
        <v>8339</v>
      </c>
      <c r="R1824" t="s">
        <v>8317</v>
      </c>
      <c r="S1824" s="15">
        <v>83341.584722222222</v>
      </c>
      <c r="T1824" s="15">
        <v>41670.792361111111</v>
      </c>
    </row>
    <row r="1825" spans="1:20" x14ac:dyDescent="0.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0">
        <v>115.85714285714286</v>
      </c>
      <c r="P1825" s="27">
        <v>24.575757575757574</v>
      </c>
      <c r="Q1825" t="s">
        <v>8339</v>
      </c>
      <c r="R1825" t="s">
        <v>8317</v>
      </c>
      <c r="S1825" s="15">
        <v>82413.369814814811</v>
      </c>
      <c r="T1825" s="15">
        <v>41206.684907407405</v>
      </c>
    </row>
    <row r="1826" spans="1:20" x14ac:dyDescent="0.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0">
        <v>100.06666666666666</v>
      </c>
      <c r="P1826" s="27">
        <v>75.05</v>
      </c>
      <c r="Q1826" t="s">
        <v>8339</v>
      </c>
      <c r="R1826" t="s">
        <v>8317</v>
      </c>
      <c r="S1826" s="15">
        <v>83294.177777777775</v>
      </c>
      <c r="T1826" s="15">
        <v>41647.088888888888</v>
      </c>
    </row>
    <row r="1827" spans="1:20" x14ac:dyDescent="0.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0">
        <v>105.05</v>
      </c>
      <c r="P1827" s="27">
        <v>42.02</v>
      </c>
      <c r="Q1827" t="s">
        <v>8339</v>
      </c>
      <c r="R1827" t="s">
        <v>8317</v>
      </c>
      <c r="S1827" s="15">
        <v>82933.669050925921</v>
      </c>
      <c r="T1827" s="15">
        <v>41466.83452546296</v>
      </c>
    </row>
    <row r="1828" spans="1:20" x14ac:dyDescent="0.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0">
        <v>101</v>
      </c>
      <c r="P1828" s="27">
        <v>53.157894736842103</v>
      </c>
      <c r="Q1828" t="s">
        <v>8339</v>
      </c>
      <c r="R1828" t="s">
        <v>8317</v>
      </c>
      <c r="S1828" s="15">
        <v>83375.847615740742</v>
      </c>
      <c r="T1828" s="15">
        <v>41687.923807870371</v>
      </c>
    </row>
    <row r="1829" spans="1:20" x14ac:dyDescent="0.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0">
        <v>100.66250000000001</v>
      </c>
      <c r="P1829" s="27">
        <v>83.885416666666671</v>
      </c>
      <c r="Q1829" t="s">
        <v>8339</v>
      </c>
      <c r="R1829" t="s">
        <v>8317</v>
      </c>
      <c r="S1829" s="15">
        <v>81210.651874999996</v>
      </c>
      <c r="T1829" s="15">
        <v>40605.325937499998</v>
      </c>
    </row>
    <row r="1830" spans="1:20" x14ac:dyDescent="0.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0">
        <v>100.16000000000001</v>
      </c>
      <c r="P1830" s="27">
        <v>417.33333333333331</v>
      </c>
      <c r="Q1830" t="s">
        <v>8339</v>
      </c>
      <c r="R1830" t="s">
        <v>8317</v>
      </c>
      <c r="S1830" s="15">
        <v>83537.833333333328</v>
      </c>
      <c r="T1830" s="15">
        <v>41768.916666666664</v>
      </c>
    </row>
    <row r="1831" spans="1:20" x14ac:dyDescent="0.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0">
        <v>166.68333333333334</v>
      </c>
      <c r="P1831" s="27">
        <v>75.765151515151516</v>
      </c>
      <c r="Q1831" t="s">
        <v>8339</v>
      </c>
      <c r="R1831" t="s">
        <v>8317</v>
      </c>
      <c r="S1831" s="15">
        <v>81129.833333333328</v>
      </c>
      <c r="T1831" s="15">
        <v>40564.916666666664</v>
      </c>
    </row>
    <row r="1832" spans="1:20" x14ac:dyDescent="0.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0">
        <v>101.53333333333335</v>
      </c>
      <c r="P1832" s="27">
        <v>67.389380530973455</v>
      </c>
      <c r="Q1832" t="s">
        <v>8339</v>
      </c>
      <c r="R1832" t="s">
        <v>8317</v>
      </c>
      <c r="S1832" s="15">
        <v>83389.368217592593</v>
      </c>
      <c r="T1832" s="15">
        <v>41694.684108796297</v>
      </c>
    </row>
    <row r="1833" spans="1:20" x14ac:dyDescent="0.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0">
        <v>103</v>
      </c>
      <c r="P1833" s="27">
        <v>73.571428571428569</v>
      </c>
      <c r="Q1833" t="s">
        <v>8339</v>
      </c>
      <c r="R1833" t="s">
        <v>8317</v>
      </c>
      <c r="S1833" s="15">
        <v>82083.99219907407</v>
      </c>
      <c r="T1833" s="15">
        <v>41041.996099537035</v>
      </c>
    </row>
    <row r="1834" spans="1:20" x14ac:dyDescent="0.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0">
        <v>142.85714285714286</v>
      </c>
      <c r="P1834" s="27">
        <v>25</v>
      </c>
      <c r="Q1834" t="s">
        <v>8339</v>
      </c>
      <c r="R1834" t="s">
        <v>8317</v>
      </c>
      <c r="S1834" s="15">
        <v>81213.079328703709</v>
      </c>
      <c r="T1834" s="15">
        <v>40606.539664351854</v>
      </c>
    </row>
    <row r="1835" spans="1:20" x14ac:dyDescent="0.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0">
        <v>262.5</v>
      </c>
      <c r="P1835" s="27">
        <v>42</v>
      </c>
      <c r="Q1835" t="s">
        <v>8339</v>
      </c>
      <c r="R1835" t="s">
        <v>8317</v>
      </c>
      <c r="S1835" s="15">
        <v>82670.665277777778</v>
      </c>
      <c r="T1835" s="15">
        <v>41335.332638888889</v>
      </c>
    </row>
    <row r="1836" spans="1:20" x14ac:dyDescent="0.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0">
        <v>118.05000000000001</v>
      </c>
      <c r="P1836" s="27">
        <v>131.16666666666666</v>
      </c>
      <c r="Q1836" t="s">
        <v>8339</v>
      </c>
      <c r="R1836" t="s">
        <v>8317</v>
      </c>
      <c r="S1836" s="15">
        <v>84057.928125000006</v>
      </c>
      <c r="T1836" s="15">
        <v>42028.964062500003</v>
      </c>
    </row>
    <row r="1837" spans="1:20" x14ac:dyDescent="0.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0">
        <v>104</v>
      </c>
      <c r="P1837" s="27">
        <v>47.272727272727273</v>
      </c>
      <c r="Q1837" t="s">
        <v>8339</v>
      </c>
      <c r="R1837" t="s">
        <v>8317</v>
      </c>
      <c r="S1837" s="15">
        <v>84921.321087962962</v>
      </c>
      <c r="T1837" s="15">
        <v>42460.660543981481</v>
      </c>
    </row>
    <row r="1838" spans="1:20" x14ac:dyDescent="0.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0">
        <v>200.34</v>
      </c>
      <c r="P1838" s="27">
        <v>182.12727272727273</v>
      </c>
      <c r="Q1838" t="s">
        <v>8339</v>
      </c>
      <c r="R1838" t="s">
        <v>8317</v>
      </c>
      <c r="S1838" s="15">
        <v>82645.618726851855</v>
      </c>
      <c r="T1838" s="15">
        <v>41322.809363425928</v>
      </c>
    </row>
    <row r="1839" spans="1:20" x14ac:dyDescent="0.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0">
        <v>306.83333333333331</v>
      </c>
      <c r="P1839" s="27">
        <v>61.366666666666667</v>
      </c>
      <c r="Q1839" t="s">
        <v>8339</v>
      </c>
      <c r="R1839" t="s">
        <v>8317</v>
      </c>
      <c r="S1839" s="15">
        <v>81972.012384259258</v>
      </c>
      <c r="T1839" s="15">
        <v>40986.006192129629</v>
      </c>
    </row>
    <row r="1840" spans="1:20" x14ac:dyDescent="0.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0">
        <v>100.149</v>
      </c>
      <c r="P1840" s="27">
        <v>35.767499999999998</v>
      </c>
      <c r="Q1840" t="s">
        <v>8339</v>
      </c>
      <c r="R1840" t="s">
        <v>8317</v>
      </c>
      <c r="S1840" s="15">
        <v>81634.25</v>
      </c>
      <c r="T1840" s="15">
        <v>40817.125</v>
      </c>
    </row>
    <row r="1841" spans="1:20" x14ac:dyDescent="0.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0">
        <v>205.29999999999998</v>
      </c>
      <c r="P1841" s="27">
        <v>45.62222222222222</v>
      </c>
      <c r="Q1841" t="s">
        <v>8339</v>
      </c>
      <c r="R1841" t="s">
        <v>8317</v>
      </c>
      <c r="S1841" s="15">
        <v>85289.444027777776</v>
      </c>
      <c r="T1841" s="15">
        <v>42644.722013888888</v>
      </c>
    </row>
    <row r="1842" spans="1:20" x14ac:dyDescent="0.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0">
        <v>108.88888888888889</v>
      </c>
      <c r="P1842" s="27">
        <v>75.384615384615387</v>
      </c>
      <c r="Q1842" t="s">
        <v>8339</v>
      </c>
      <c r="R1842" t="s">
        <v>8317</v>
      </c>
      <c r="S1842" s="15">
        <v>82802.415277777778</v>
      </c>
      <c r="T1842" s="15">
        <v>41401.207638888889</v>
      </c>
    </row>
    <row r="1843" spans="1:20" x14ac:dyDescent="0.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0">
        <v>101.75</v>
      </c>
      <c r="P1843" s="27">
        <v>50.875</v>
      </c>
      <c r="Q1843" t="s">
        <v>8339</v>
      </c>
      <c r="R1843" t="s">
        <v>8317</v>
      </c>
      <c r="S1843" s="15">
        <v>83558.415277777778</v>
      </c>
      <c r="T1843" s="15">
        <v>41779.207638888889</v>
      </c>
    </row>
    <row r="1844" spans="1:20" x14ac:dyDescent="0.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0">
        <v>125.25</v>
      </c>
      <c r="P1844" s="27">
        <v>119.28571428571429</v>
      </c>
      <c r="Q1844" t="s">
        <v>8339</v>
      </c>
      <c r="R1844" t="s">
        <v>8317</v>
      </c>
      <c r="S1844" s="15">
        <v>84130.498611111107</v>
      </c>
      <c r="T1844" s="15">
        <v>42065.249305555553</v>
      </c>
    </row>
    <row r="1845" spans="1:20" x14ac:dyDescent="0.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0">
        <v>124.0061</v>
      </c>
      <c r="P1845" s="27">
        <v>92.541865671641801</v>
      </c>
      <c r="Q1845" t="s">
        <v>8339</v>
      </c>
      <c r="R1845" t="s">
        <v>8317</v>
      </c>
      <c r="S1845" s="15">
        <v>81189.989675925928</v>
      </c>
      <c r="T1845" s="15">
        <v>40594.994837962964</v>
      </c>
    </row>
    <row r="1846" spans="1:20" x14ac:dyDescent="0.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0">
        <v>101.4</v>
      </c>
      <c r="P1846" s="27">
        <v>76.05</v>
      </c>
      <c r="Q1846" t="s">
        <v>8339</v>
      </c>
      <c r="R1846" t="s">
        <v>8317</v>
      </c>
      <c r="S1846" s="15">
        <v>81410.25</v>
      </c>
      <c r="T1846" s="15">
        <v>40705.125</v>
      </c>
    </row>
    <row r="1847" spans="1:20" x14ac:dyDescent="0.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0">
        <v>100</v>
      </c>
      <c r="P1847" s="27">
        <v>52.631578947368418</v>
      </c>
      <c r="Q1847" t="s">
        <v>8339</v>
      </c>
      <c r="R1847" t="s">
        <v>8317</v>
      </c>
      <c r="S1847" s="15">
        <v>85076.409722222219</v>
      </c>
      <c r="T1847" s="15">
        <v>42538.204861111109</v>
      </c>
    </row>
    <row r="1848" spans="1:20" x14ac:dyDescent="0.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0">
        <v>137.92666666666668</v>
      </c>
      <c r="P1848" s="27">
        <v>98.990430622009569</v>
      </c>
      <c r="Q1848" t="s">
        <v>8339</v>
      </c>
      <c r="R1848" t="s">
        <v>8317</v>
      </c>
      <c r="S1848" s="15">
        <v>82517.300393518526</v>
      </c>
      <c r="T1848" s="15">
        <v>41258.650196759263</v>
      </c>
    </row>
    <row r="1849" spans="1:20" x14ac:dyDescent="0.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0">
        <v>120.88000000000001</v>
      </c>
      <c r="P1849" s="27">
        <v>79.526315789473685</v>
      </c>
      <c r="Q1849" t="s">
        <v>8339</v>
      </c>
      <c r="R1849" t="s">
        <v>8317</v>
      </c>
      <c r="S1849" s="15">
        <v>84230.472962962958</v>
      </c>
      <c r="T1849" s="15">
        <v>42115.236481481479</v>
      </c>
    </row>
    <row r="1850" spans="1:20" x14ac:dyDescent="0.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0">
        <v>107.36666666666667</v>
      </c>
      <c r="P1850" s="27">
        <v>134.20833333333334</v>
      </c>
      <c r="Q1850" t="s">
        <v>8339</v>
      </c>
      <c r="R1850" t="s">
        <v>8317</v>
      </c>
      <c r="S1850" s="15">
        <v>81510.58194444445</v>
      </c>
      <c r="T1850" s="15">
        <v>40755.290972222225</v>
      </c>
    </row>
    <row r="1851" spans="1:20" x14ac:dyDescent="0.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0">
        <v>100.33333333333334</v>
      </c>
      <c r="P1851" s="27">
        <v>37.625</v>
      </c>
      <c r="Q1851" t="s">
        <v>8339</v>
      </c>
      <c r="R1851" t="s">
        <v>8317</v>
      </c>
      <c r="S1851" s="15">
        <v>82399.691180555557</v>
      </c>
      <c r="T1851" s="15">
        <v>41199.845590277779</v>
      </c>
    </row>
    <row r="1852" spans="1:20" x14ac:dyDescent="0.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0">
        <v>101.52222222222223</v>
      </c>
      <c r="P1852" s="27">
        <v>51.044692737430168</v>
      </c>
      <c r="Q1852" t="s">
        <v>8339</v>
      </c>
      <c r="R1852" t="s">
        <v>8317</v>
      </c>
      <c r="S1852" s="15">
        <v>83661.918981481489</v>
      </c>
      <c r="T1852" s="15">
        <v>41830.959490740745</v>
      </c>
    </row>
    <row r="1853" spans="1:20" x14ac:dyDescent="0.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0">
        <v>100.07692307692308</v>
      </c>
      <c r="P1853" s="27">
        <v>50.03846153846154</v>
      </c>
      <c r="Q1853" t="s">
        <v>8339</v>
      </c>
      <c r="R1853" t="s">
        <v>8317</v>
      </c>
      <c r="S1853" s="15">
        <v>83696.083333333328</v>
      </c>
      <c r="T1853" s="15">
        <v>41848.041666666664</v>
      </c>
    </row>
    <row r="1854" spans="1:20" x14ac:dyDescent="0.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0">
        <v>116.96666666666667</v>
      </c>
      <c r="P1854" s="27">
        <v>133.93129770992365</v>
      </c>
      <c r="Q1854" t="s">
        <v>8339</v>
      </c>
      <c r="R1854" t="s">
        <v>8317</v>
      </c>
      <c r="S1854" s="15">
        <v>84238</v>
      </c>
      <c r="T1854" s="15">
        <v>42119</v>
      </c>
    </row>
    <row r="1855" spans="1:20" x14ac:dyDescent="0.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0">
        <v>101.875</v>
      </c>
      <c r="P1855" s="27">
        <v>58.214285714285715</v>
      </c>
      <c r="Q1855" t="s">
        <v>8339</v>
      </c>
      <c r="R1855" t="s">
        <v>8317</v>
      </c>
      <c r="S1855" s="15">
        <v>82454.204097222217</v>
      </c>
      <c r="T1855" s="15">
        <v>41227.102048611108</v>
      </c>
    </row>
    <row r="1856" spans="1:20" x14ac:dyDescent="0.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0">
        <v>102.12366666666665</v>
      </c>
      <c r="P1856" s="27">
        <v>88.037643678160919</v>
      </c>
      <c r="Q1856" t="s">
        <v>8339</v>
      </c>
      <c r="R1856" t="s">
        <v>8317</v>
      </c>
      <c r="S1856" s="15">
        <v>82836.042523148149</v>
      </c>
      <c r="T1856" s="15">
        <v>41418.021261574075</v>
      </c>
    </row>
    <row r="1857" spans="1:20" x14ac:dyDescent="0.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0">
        <v>154.05897142857143</v>
      </c>
      <c r="P1857" s="27">
        <v>70.576753926701571</v>
      </c>
      <c r="Q1857" t="s">
        <v>8339</v>
      </c>
      <c r="R1857" t="s">
        <v>8317</v>
      </c>
      <c r="S1857" s="15">
        <v>83291.077314814815</v>
      </c>
      <c r="T1857" s="15">
        <v>41645.538657407407</v>
      </c>
    </row>
    <row r="1858" spans="1:20" x14ac:dyDescent="0.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0">
        <v>101.25</v>
      </c>
      <c r="P1858" s="27">
        <v>53.289473684210527</v>
      </c>
      <c r="Q1858" t="s">
        <v>8339</v>
      </c>
      <c r="R1858" t="s">
        <v>8317</v>
      </c>
      <c r="S1858" s="15">
        <v>83677.709999999992</v>
      </c>
      <c r="T1858" s="15">
        <v>41838.854999999996</v>
      </c>
    </row>
    <row r="1859" spans="1:20" x14ac:dyDescent="0.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0">
        <v>100</v>
      </c>
      <c r="P1859" s="27">
        <v>136.36363636363637</v>
      </c>
      <c r="Q1859" t="s">
        <v>8339</v>
      </c>
      <c r="R1859" t="s">
        <v>8317</v>
      </c>
      <c r="S1859" s="15">
        <v>83789.53733796296</v>
      </c>
      <c r="T1859" s="15">
        <v>41894.76866898148</v>
      </c>
    </row>
    <row r="1860" spans="1:20" x14ac:dyDescent="0.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0">
        <v>108.74800874800874</v>
      </c>
      <c r="P1860" s="27">
        <v>40.547315436241611</v>
      </c>
      <c r="Q1860" t="s">
        <v>8339</v>
      </c>
      <c r="R1860" t="s">
        <v>8317</v>
      </c>
      <c r="S1860" s="15">
        <v>81786.484282407415</v>
      </c>
      <c r="T1860" s="15">
        <v>40893.242141203707</v>
      </c>
    </row>
    <row r="1861" spans="1:20" x14ac:dyDescent="0.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0">
        <v>131.83333333333334</v>
      </c>
      <c r="P1861" s="27">
        <v>70.625</v>
      </c>
      <c r="Q1861" t="s">
        <v>8339</v>
      </c>
      <c r="R1861" t="s">
        <v>8317</v>
      </c>
      <c r="S1861" s="15">
        <v>81617.540023148147</v>
      </c>
      <c r="T1861" s="15">
        <v>40808.770011574074</v>
      </c>
    </row>
    <row r="1862" spans="1:20" x14ac:dyDescent="0.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0">
        <v>133.46666666666667</v>
      </c>
      <c r="P1862" s="27">
        <v>52.684210526315788</v>
      </c>
      <c r="Q1862" t="s">
        <v>8339</v>
      </c>
      <c r="R1862" t="s">
        <v>8317</v>
      </c>
      <c r="S1862" s="15">
        <v>83353.418611111105</v>
      </c>
      <c r="T1862" s="15">
        <v>41676.709305555552</v>
      </c>
    </row>
    <row r="1863" spans="1:20" x14ac:dyDescent="0.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0">
        <v>0</v>
      </c>
      <c r="P1863" s="27" t="e">
        <v>#DIV/0!</v>
      </c>
      <c r="Q1863" t="s">
        <v>8331</v>
      </c>
      <c r="R1863" t="s">
        <v>8315</v>
      </c>
      <c r="S1863" s="15">
        <v>84060.600486111114</v>
      </c>
      <c r="T1863" s="15">
        <v>42030.300243055557</v>
      </c>
    </row>
    <row r="1864" spans="1:20" x14ac:dyDescent="0.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0">
        <v>8.0833333333333321</v>
      </c>
      <c r="P1864" s="27">
        <v>90.9375</v>
      </c>
      <c r="Q1864" t="s">
        <v>8331</v>
      </c>
      <c r="R1864" t="s">
        <v>8315</v>
      </c>
      <c r="S1864" s="15">
        <v>85604.625</v>
      </c>
      <c r="T1864" s="15">
        <v>42802.3125</v>
      </c>
    </row>
    <row r="1865" spans="1:20" x14ac:dyDescent="0.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0">
        <v>0.4</v>
      </c>
      <c r="P1865" s="27">
        <v>5</v>
      </c>
      <c r="Q1865" t="s">
        <v>8331</v>
      </c>
      <c r="R1865" t="s">
        <v>8315</v>
      </c>
      <c r="S1865" s="15">
        <v>83605.594560185185</v>
      </c>
      <c r="T1865" s="15">
        <v>41802.797280092593</v>
      </c>
    </row>
    <row r="1866" spans="1:20" x14ac:dyDescent="0.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0">
        <v>42.892307692307689</v>
      </c>
      <c r="P1866" s="27">
        <v>58.083333333333336</v>
      </c>
      <c r="Q1866" t="s">
        <v>8331</v>
      </c>
      <c r="R1866" t="s">
        <v>8315</v>
      </c>
      <c r="S1866" s="15">
        <v>83527.432870370365</v>
      </c>
      <c r="T1866" s="15">
        <v>41763.716435185182</v>
      </c>
    </row>
    <row r="1867" spans="1:20" x14ac:dyDescent="0.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0">
        <v>3.6363636363636364E-3</v>
      </c>
      <c r="P1867" s="27">
        <v>2</v>
      </c>
      <c r="Q1867" t="s">
        <v>8331</v>
      </c>
      <c r="R1867" t="s">
        <v>8315</v>
      </c>
      <c r="S1867" s="15">
        <v>85360.818217592605</v>
      </c>
      <c r="T1867" s="15">
        <v>42680.409108796302</v>
      </c>
    </row>
    <row r="1868" spans="1:20" x14ac:dyDescent="0.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0">
        <v>0.5</v>
      </c>
      <c r="P1868" s="27">
        <v>62.5</v>
      </c>
      <c r="Q1868" t="s">
        <v>8331</v>
      </c>
      <c r="R1868" t="s">
        <v>8315</v>
      </c>
      <c r="S1868" s="15">
        <v>85590.333333333343</v>
      </c>
      <c r="T1868" s="15">
        <v>42795.166666666672</v>
      </c>
    </row>
    <row r="1869" spans="1:20" x14ac:dyDescent="0.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0">
        <v>0.05</v>
      </c>
      <c r="P1869" s="27">
        <v>10</v>
      </c>
      <c r="Q1869" t="s">
        <v>8331</v>
      </c>
      <c r="R1869" t="s">
        <v>8315</v>
      </c>
      <c r="S1869" s="15">
        <v>85359.849814814806</v>
      </c>
      <c r="T1869" s="15">
        <v>42679.924907407403</v>
      </c>
    </row>
    <row r="1870" spans="1:20" x14ac:dyDescent="0.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0">
        <v>4.8680000000000003</v>
      </c>
      <c r="P1870" s="27">
        <v>71.588235294117652</v>
      </c>
      <c r="Q1870" t="s">
        <v>8331</v>
      </c>
      <c r="R1870" t="s">
        <v>8315</v>
      </c>
      <c r="S1870" s="15">
        <v>84706.665277777778</v>
      </c>
      <c r="T1870" s="15">
        <v>42353.332638888889</v>
      </c>
    </row>
    <row r="1871" spans="1:20" x14ac:dyDescent="0.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0">
        <v>0</v>
      </c>
      <c r="P1871" s="27" t="e">
        <v>#DIV/0!</v>
      </c>
      <c r="Q1871" t="s">
        <v>8331</v>
      </c>
      <c r="R1871" t="s">
        <v>8315</v>
      </c>
      <c r="S1871" s="15">
        <v>85478.005763888883</v>
      </c>
      <c r="T1871" s="15">
        <v>42739.002881944441</v>
      </c>
    </row>
    <row r="1872" spans="1:20" x14ac:dyDescent="0.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0">
        <v>10.314285714285715</v>
      </c>
      <c r="P1872" s="27">
        <v>32.81818181818182</v>
      </c>
      <c r="Q1872" t="s">
        <v>8331</v>
      </c>
      <c r="R1872" t="s">
        <v>8315</v>
      </c>
      <c r="S1872" s="15">
        <v>84800.356944444444</v>
      </c>
      <c r="T1872" s="15">
        <v>42400.178472222222</v>
      </c>
    </row>
    <row r="1873" spans="1:20" x14ac:dyDescent="0.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0">
        <v>71.784615384615378</v>
      </c>
      <c r="P1873" s="27">
        <v>49.11578947368421</v>
      </c>
      <c r="Q1873" t="s">
        <v>8331</v>
      </c>
      <c r="R1873" t="s">
        <v>8315</v>
      </c>
      <c r="S1873" s="15">
        <v>83927.650486111117</v>
      </c>
      <c r="T1873" s="15">
        <v>41963.825243055559</v>
      </c>
    </row>
    <row r="1874" spans="1:20" x14ac:dyDescent="0.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0">
        <v>1.06</v>
      </c>
      <c r="P1874" s="27">
        <v>16.307692307692307</v>
      </c>
      <c r="Q1874" t="s">
        <v>8331</v>
      </c>
      <c r="R1874" t="s">
        <v>8315</v>
      </c>
      <c r="S1874" s="15">
        <v>84370.259305555548</v>
      </c>
      <c r="T1874" s="15">
        <v>42185.129652777774</v>
      </c>
    </row>
    <row r="1875" spans="1:20" x14ac:dyDescent="0.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0">
        <v>0.44999999999999996</v>
      </c>
      <c r="P1875" s="27">
        <v>18</v>
      </c>
      <c r="Q1875" t="s">
        <v>8331</v>
      </c>
      <c r="R1875" t="s">
        <v>8315</v>
      </c>
      <c r="S1875" s="15">
        <v>84387.395833333343</v>
      </c>
      <c r="T1875" s="15">
        <v>42193.697916666672</v>
      </c>
    </row>
    <row r="1876" spans="1:20" x14ac:dyDescent="0.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0">
        <v>1.6250000000000001E-2</v>
      </c>
      <c r="P1876" s="27">
        <v>13</v>
      </c>
      <c r="Q1876" t="s">
        <v>8331</v>
      </c>
      <c r="R1876" t="s">
        <v>8315</v>
      </c>
      <c r="S1876" s="15">
        <v>85099.938263888878</v>
      </c>
      <c r="T1876" s="15">
        <v>42549.969131944439</v>
      </c>
    </row>
    <row r="1877" spans="1:20" x14ac:dyDescent="0.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0">
        <v>0.51</v>
      </c>
      <c r="P1877" s="27">
        <v>17</v>
      </c>
      <c r="Q1877" t="s">
        <v>8331</v>
      </c>
      <c r="R1877" t="s">
        <v>8315</v>
      </c>
      <c r="S1877" s="15">
        <v>85177.798796296294</v>
      </c>
      <c r="T1877" s="15">
        <v>42588.899398148147</v>
      </c>
    </row>
    <row r="1878" spans="1:20" x14ac:dyDescent="0.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0">
        <v>0</v>
      </c>
      <c r="P1878" s="27" t="e">
        <v>#DIV/0!</v>
      </c>
      <c r="Q1878" t="s">
        <v>8331</v>
      </c>
      <c r="R1878" t="s">
        <v>8315</v>
      </c>
      <c r="S1878" s="15">
        <v>83612.569560185177</v>
      </c>
      <c r="T1878" s="15">
        <v>41806.284780092588</v>
      </c>
    </row>
    <row r="1879" spans="1:20" x14ac:dyDescent="0.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0">
        <v>0</v>
      </c>
      <c r="P1879" s="27" t="e">
        <v>#DIV/0!</v>
      </c>
      <c r="Q1879" t="s">
        <v>8331</v>
      </c>
      <c r="R1879" t="s">
        <v>8315</v>
      </c>
      <c r="S1879" s="15">
        <v>84128.058449074073</v>
      </c>
      <c r="T1879" s="15">
        <v>42064.029224537036</v>
      </c>
    </row>
    <row r="1880" spans="1:20" x14ac:dyDescent="0.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0">
        <v>0</v>
      </c>
      <c r="P1880" s="27" t="e">
        <v>#DIV/0!</v>
      </c>
      <c r="Q1880" t="s">
        <v>8331</v>
      </c>
      <c r="R1880" t="s">
        <v>8315</v>
      </c>
      <c r="S1880" s="15">
        <v>83606.017476851848</v>
      </c>
      <c r="T1880" s="15">
        <v>41803.008738425924</v>
      </c>
    </row>
    <row r="1881" spans="1:20" x14ac:dyDescent="0.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0">
        <v>0.12</v>
      </c>
      <c r="P1881" s="27">
        <v>3</v>
      </c>
      <c r="Q1881" t="s">
        <v>8331</v>
      </c>
      <c r="R1881" t="s">
        <v>8315</v>
      </c>
      <c r="S1881" s="15">
        <v>84887.215949074074</v>
      </c>
      <c r="T1881" s="15">
        <v>42443.607974537037</v>
      </c>
    </row>
    <row r="1882" spans="1:20" x14ac:dyDescent="0.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0">
        <v>20.080000000000002</v>
      </c>
      <c r="P1882" s="27">
        <v>41.833333333333336</v>
      </c>
      <c r="Q1882" t="s">
        <v>8331</v>
      </c>
      <c r="R1882" t="s">
        <v>8315</v>
      </c>
      <c r="S1882" s="15">
        <v>84919.050462962972</v>
      </c>
      <c r="T1882" s="15">
        <v>42459.525231481486</v>
      </c>
    </row>
    <row r="1883" spans="1:20" x14ac:dyDescent="0.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0">
        <v>172.68449999999999</v>
      </c>
      <c r="P1883" s="27">
        <v>49.338428571428572</v>
      </c>
      <c r="Q1883" t="s">
        <v>8336</v>
      </c>
      <c r="R1883" t="s">
        <v>8317</v>
      </c>
      <c r="S1883" s="15">
        <v>84146.221967592603</v>
      </c>
      <c r="T1883" s="15">
        <v>42073.110983796301</v>
      </c>
    </row>
    <row r="1884" spans="1:20" x14ac:dyDescent="0.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0">
        <v>100.8955223880597</v>
      </c>
      <c r="P1884" s="27">
        <v>41.728395061728392</v>
      </c>
      <c r="Q1884" t="s">
        <v>8336</v>
      </c>
      <c r="R1884" t="s">
        <v>8317</v>
      </c>
      <c r="S1884" s="15">
        <v>82201.983333333337</v>
      </c>
      <c r="T1884" s="15">
        <v>41100.991666666669</v>
      </c>
    </row>
    <row r="1885" spans="1:20" x14ac:dyDescent="0.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0">
        <v>104.8048048048048</v>
      </c>
      <c r="P1885" s="27">
        <v>32.71875</v>
      </c>
      <c r="Q1885" t="s">
        <v>8336</v>
      </c>
      <c r="R1885" t="s">
        <v>8317</v>
      </c>
      <c r="S1885" s="15">
        <v>82015.812685185185</v>
      </c>
      <c r="T1885" s="15">
        <v>41007.906342592592</v>
      </c>
    </row>
    <row r="1886" spans="1:20" x14ac:dyDescent="0.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0">
        <v>135.1</v>
      </c>
      <c r="P1886" s="27">
        <v>51.96153846153846</v>
      </c>
      <c r="Q1886" t="s">
        <v>8336</v>
      </c>
      <c r="R1886" t="s">
        <v>8317</v>
      </c>
      <c r="S1886" s="15">
        <v>82481</v>
      </c>
      <c r="T1886" s="15">
        <v>41240.5</v>
      </c>
    </row>
    <row r="1887" spans="1:20" x14ac:dyDescent="0.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0">
        <v>116.32786885245903</v>
      </c>
      <c r="P1887" s="27">
        <v>50.685714285714283</v>
      </c>
      <c r="Q1887" t="s">
        <v>8336</v>
      </c>
      <c r="R1887" t="s">
        <v>8317</v>
      </c>
      <c r="S1887" s="15">
        <v>82263.833333333328</v>
      </c>
      <c r="T1887" s="15">
        <v>41131.916666666664</v>
      </c>
    </row>
    <row r="1888" spans="1:20" x14ac:dyDescent="0.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0">
        <v>102.08333333333333</v>
      </c>
      <c r="P1888" s="27">
        <v>42.241379310344826</v>
      </c>
      <c r="Q1888" t="s">
        <v>8336</v>
      </c>
      <c r="R1888" t="s">
        <v>8317</v>
      </c>
      <c r="S1888" s="15">
        <v>83911.89671296296</v>
      </c>
      <c r="T1888" s="15">
        <v>41955.94835648148</v>
      </c>
    </row>
    <row r="1889" spans="1:20" x14ac:dyDescent="0.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0">
        <v>111.16666666666666</v>
      </c>
      <c r="P1889" s="27">
        <v>416.875</v>
      </c>
      <c r="Q1889" t="s">
        <v>8336</v>
      </c>
      <c r="R1889" t="s">
        <v>8317</v>
      </c>
      <c r="S1889" s="15">
        <v>84683.791666666657</v>
      </c>
      <c r="T1889" s="15">
        <v>42341.895833333328</v>
      </c>
    </row>
    <row r="1890" spans="1:20" x14ac:dyDescent="0.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0">
        <v>166.08</v>
      </c>
      <c r="P1890" s="27">
        <v>46.651685393258425</v>
      </c>
      <c r="Q1890" t="s">
        <v>8336</v>
      </c>
      <c r="R1890" t="s">
        <v>8317</v>
      </c>
      <c r="S1890" s="15">
        <v>80660.415277777778</v>
      </c>
      <c r="T1890" s="15">
        <v>40330.207638888889</v>
      </c>
    </row>
    <row r="1891" spans="1:20" x14ac:dyDescent="0.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0">
        <v>106.60000000000001</v>
      </c>
      <c r="P1891" s="27">
        <v>48.454545454545453</v>
      </c>
      <c r="Q1891" t="s">
        <v>8336</v>
      </c>
      <c r="R1891" t="s">
        <v>8317</v>
      </c>
      <c r="S1891" s="15">
        <v>82689.503379629634</v>
      </c>
      <c r="T1891" s="15">
        <v>41344.751689814817</v>
      </c>
    </row>
    <row r="1892" spans="1:20" x14ac:dyDescent="0.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0">
        <v>144.58441666666667</v>
      </c>
      <c r="P1892" s="27">
        <v>70.5289837398374</v>
      </c>
      <c r="Q1892" t="s">
        <v>8336</v>
      </c>
      <c r="R1892" t="s">
        <v>8317</v>
      </c>
      <c r="S1892" s="15">
        <v>82517.57240740741</v>
      </c>
      <c r="T1892" s="15">
        <v>41258.786203703705</v>
      </c>
    </row>
    <row r="1893" spans="1:20" x14ac:dyDescent="0.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0">
        <v>105.55000000000001</v>
      </c>
      <c r="P1893" s="27">
        <v>87.958333333333329</v>
      </c>
      <c r="Q1893" t="s">
        <v>8336</v>
      </c>
      <c r="R1893" t="s">
        <v>8317</v>
      </c>
      <c r="S1893" s="15">
        <v>80762.5</v>
      </c>
      <c r="T1893" s="15">
        <v>40381.25</v>
      </c>
    </row>
    <row r="1894" spans="1:20" x14ac:dyDescent="0.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0">
        <v>136.60000000000002</v>
      </c>
      <c r="P1894" s="27">
        <v>26.26923076923077</v>
      </c>
      <c r="Q1894" t="s">
        <v>8336</v>
      </c>
      <c r="R1894" t="s">
        <v>8317</v>
      </c>
      <c r="S1894" s="15">
        <v>81403.275023148148</v>
      </c>
      <c r="T1894" s="15">
        <v>40701.637511574074</v>
      </c>
    </row>
    <row r="1895" spans="1:20" x14ac:dyDescent="0.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0">
        <v>104</v>
      </c>
      <c r="P1895" s="27">
        <v>57.777777777777779</v>
      </c>
      <c r="Q1895" t="s">
        <v>8336</v>
      </c>
      <c r="R1895" t="s">
        <v>8317</v>
      </c>
      <c r="S1895" s="15">
        <v>81298.33194444445</v>
      </c>
      <c r="T1895" s="15">
        <v>40649.165972222225</v>
      </c>
    </row>
    <row r="1896" spans="1:20" x14ac:dyDescent="0.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0">
        <v>114.5</v>
      </c>
      <c r="P1896" s="27">
        <v>57.25</v>
      </c>
      <c r="Q1896" t="s">
        <v>8336</v>
      </c>
      <c r="R1896" t="s">
        <v>8317</v>
      </c>
      <c r="S1896" s="15">
        <v>81903.809791666674</v>
      </c>
      <c r="T1896" s="15">
        <v>40951.904895833337</v>
      </c>
    </row>
    <row r="1897" spans="1:20" x14ac:dyDescent="0.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0">
        <v>101.71957671957672</v>
      </c>
      <c r="P1897" s="27">
        <v>196.34042553191489</v>
      </c>
      <c r="Q1897" t="s">
        <v>8336</v>
      </c>
      <c r="R1897" t="s">
        <v>8317</v>
      </c>
      <c r="S1897" s="15">
        <v>84595.493564814824</v>
      </c>
      <c r="T1897" s="15">
        <v>42297.746782407412</v>
      </c>
    </row>
    <row r="1898" spans="1:20" x14ac:dyDescent="0.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0">
        <v>123.94678492239468</v>
      </c>
      <c r="P1898" s="27">
        <v>43</v>
      </c>
      <c r="Q1898" t="s">
        <v>8336</v>
      </c>
      <c r="R1898" t="s">
        <v>8317</v>
      </c>
      <c r="S1898" s="15">
        <v>82023.420486111107</v>
      </c>
      <c r="T1898" s="15">
        <v>41011.710243055553</v>
      </c>
    </row>
    <row r="1899" spans="1:20" x14ac:dyDescent="0.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0">
        <v>102.45669291338582</v>
      </c>
      <c r="P1899" s="27">
        <v>35.551912568306008</v>
      </c>
      <c r="Q1899" t="s">
        <v>8336</v>
      </c>
      <c r="R1899" t="s">
        <v>8317</v>
      </c>
      <c r="S1899" s="15">
        <v>83405.75</v>
      </c>
      <c r="T1899" s="15">
        <v>41702.875</v>
      </c>
    </row>
    <row r="1900" spans="1:20" x14ac:dyDescent="0.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0">
        <v>144.5</v>
      </c>
      <c r="P1900" s="27">
        <v>68.80952380952381</v>
      </c>
      <c r="Q1900" t="s">
        <v>8336</v>
      </c>
      <c r="R1900" t="s">
        <v>8317</v>
      </c>
      <c r="S1900" s="15">
        <v>84803.5</v>
      </c>
      <c r="T1900" s="15">
        <v>42401.75</v>
      </c>
    </row>
    <row r="1901" spans="1:20" x14ac:dyDescent="0.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0">
        <v>133.33333333333331</v>
      </c>
      <c r="P1901" s="27">
        <v>28.571428571428573</v>
      </c>
      <c r="Q1901" t="s">
        <v>8336</v>
      </c>
      <c r="R1901" t="s">
        <v>8317</v>
      </c>
      <c r="S1901" s="15">
        <v>84177.800138888881</v>
      </c>
      <c r="T1901" s="15">
        <v>42088.90006944444</v>
      </c>
    </row>
    <row r="1902" spans="1:20" x14ac:dyDescent="0.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0">
        <v>109.3644</v>
      </c>
      <c r="P1902" s="27">
        <v>50.631666666666668</v>
      </c>
      <c r="Q1902" t="s">
        <v>8336</v>
      </c>
      <c r="R1902" t="s">
        <v>8317</v>
      </c>
      <c r="S1902" s="15">
        <v>82376.83194444445</v>
      </c>
      <c r="T1902" s="15">
        <v>41188.415972222225</v>
      </c>
    </row>
    <row r="1903" spans="1:20" x14ac:dyDescent="0.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0">
        <v>2.6969696969696968</v>
      </c>
      <c r="P1903" s="27">
        <v>106.8</v>
      </c>
      <c r="Q1903" t="s">
        <v>8364</v>
      </c>
      <c r="R1903" t="s">
        <v>8320</v>
      </c>
      <c r="S1903" s="15">
        <v>84293.083333333343</v>
      </c>
      <c r="T1903" s="15">
        <v>42146.541666666672</v>
      </c>
    </row>
    <row r="1904" spans="1:20" x14ac:dyDescent="0.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0">
        <v>1.2</v>
      </c>
      <c r="P1904" s="27">
        <v>4</v>
      </c>
      <c r="Q1904" t="s">
        <v>8364</v>
      </c>
      <c r="R1904" t="s">
        <v>8320</v>
      </c>
      <c r="S1904" s="15">
        <v>84135.579791666663</v>
      </c>
      <c r="T1904" s="15">
        <v>42067.789895833332</v>
      </c>
    </row>
    <row r="1905" spans="1:20" x14ac:dyDescent="0.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0">
        <v>46.6</v>
      </c>
      <c r="P1905" s="27">
        <v>34.097560975609753</v>
      </c>
      <c r="Q1905" t="s">
        <v>8364</v>
      </c>
      <c r="R1905" t="s">
        <v>8320</v>
      </c>
      <c r="S1905" s="15">
        <v>85525.541458333333</v>
      </c>
      <c r="T1905" s="15">
        <v>42762.770729166667</v>
      </c>
    </row>
    <row r="1906" spans="1:20" x14ac:dyDescent="0.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0">
        <v>0.1</v>
      </c>
      <c r="P1906" s="27">
        <v>25</v>
      </c>
      <c r="Q1906" t="s">
        <v>8364</v>
      </c>
      <c r="R1906" t="s">
        <v>8320</v>
      </c>
      <c r="S1906" s="15">
        <v>84743.370856481488</v>
      </c>
      <c r="T1906" s="15">
        <v>42371.685428240744</v>
      </c>
    </row>
    <row r="1907" spans="1:20" x14ac:dyDescent="0.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0">
        <v>0.16800000000000001</v>
      </c>
      <c r="P1907" s="27">
        <v>10.5</v>
      </c>
      <c r="Q1907" t="s">
        <v>8364</v>
      </c>
      <c r="R1907" t="s">
        <v>8320</v>
      </c>
      <c r="S1907" s="15">
        <v>83779.851712962962</v>
      </c>
      <c r="T1907" s="15">
        <v>41889.925856481481</v>
      </c>
    </row>
    <row r="1908" spans="1:20" x14ac:dyDescent="0.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0">
        <v>42.76</v>
      </c>
      <c r="P1908" s="27">
        <v>215.95959595959596</v>
      </c>
      <c r="Q1908" t="s">
        <v>8364</v>
      </c>
      <c r="R1908" t="s">
        <v>8320</v>
      </c>
      <c r="S1908" s="15">
        <v>85089.342199074075</v>
      </c>
      <c r="T1908" s="15">
        <v>42544.671099537038</v>
      </c>
    </row>
    <row r="1909" spans="1:20" x14ac:dyDescent="0.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0">
        <v>0.28333333333333333</v>
      </c>
      <c r="P1909" s="27">
        <v>21.25</v>
      </c>
      <c r="Q1909" t="s">
        <v>8364</v>
      </c>
      <c r="R1909" t="s">
        <v>8320</v>
      </c>
      <c r="S1909" s="15">
        <v>83565.174189814818</v>
      </c>
      <c r="T1909" s="15">
        <v>41782.587094907409</v>
      </c>
    </row>
    <row r="1910" spans="1:20" x14ac:dyDescent="0.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0">
        <v>1.7319999999999998</v>
      </c>
      <c r="P1910" s="27">
        <v>108.25</v>
      </c>
      <c r="Q1910" t="s">
        <v>8364</v>
      </c>
      <c r="R1910" t="s">
        <v>8320</v>
      </c>
      <c r="S1910" s="15">
        <v>85467.835648148146</v>
      </c>
      <c r="T1910" s="15">
        <v>42733.917824074073</v>
      </c>
    </row>
    <row r="1911" spans="1:20" x14ac:dyDescent="0.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0">
        <v>14.111428571428572</v>
      </c>
      <c r="P1911" s="27">
        <v>129.97368421052633</v>
      </c>
      <c r="Q1911" t="s">
        <v>8364</v>
      </c>
      <c r="R1911" t="s">
        <v>8320</v>
      </c>
      <c r="S1911" s="15">
        <v>83870.858310185184</v>
      </c>
      <c r="T1911" s="15">
        <v>41935.429155092592</v>
      </c>
    </row>
    <row r="1912" spans="1:20" x14ac:dyDescent="0.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0">
        <v>39.395294117647055</v>
      </c>
      <c r="P1912" s="27">
        <v>117.49473684210527</v>
      </c>
      <c r="Q1912" t="s">
        <v>8364</v>
      </c>
      <c r="R1912" t="s">
        <v>8320</v>
      </c>
      <c r="S1912" s="15">
        <v>84617.895833333343</v>
      </c>
      <c r="T1912" s="15">
        <v>42308.947916666672</v>
      </c>
    </row>
    <row r="1913" spans="1:20" x14ac:dyDescent="0.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0">
        <v>2.3529411764705882E-2</v>
      </c>
      <c r="P1913" s="27">
        <v>10</v>
      </c>
      <c r="Q1913" t="s">
        <v>8364</v>
      </c>
      <c r="R1913" t="s">
        <v>8320</v>
      </c>
      <c r="S1913" s="15">
        <v>83720.067916666667</v>
      </c>
      <c r="T1913" s="15">
        <v>41860.033958333333</v>
      </c>
    </row>
    <row r="1914" spans="1:20" x14ac:dyDescent="0.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0">
        <v>59.3</v>
      </c>
      <c r="P1914" s="27">
        <v>70.595238095238102</v>
      </c>
      <c r="Q1914" t="s">
        <v>8364</v>
      </c>
      <c r="R1914" t="s">
        <v>8320</v>
      </c>
      <c r="S1914" s="15">
        <v>84318.452777777769</v>
      </c>
      <c r="T1914" s="15">
        <v>42159.226388888885</v>
      </c>
    </row>
    <row r="1915" spans="1:20" x14ac:dyDescent="0.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0">
        <v>1.3270833333333334</v>
      </c>
      <c r="P1915" s="27">
        <v>24.5</v>
      </c>
      <c r="Q1915" t="s">
        <v>8364</v>
      </c>
      <c r="R1915" t="s">
        <v>8320</v>
      </c>
      <c r="S1915" s="15">
        <v>83841.022638888884</v>
      </c>
      <c r="T1915" s="15">
        <v>41920.511319444442</v>
      </c>
    </row>
    <row r="1916" spans="1:20" x14ac:dyDescent="0.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0">
        <v>9.0090090090090094</v>
      </c>
      <c r="P1916" s="27">
        <v>30</v>
      </c>
      <c r="Q1916" t="s">
        <v>8364</v>
      </c>
      <c r="R1916" t="s">
        <v>8320</v>
      </c>
      <c r="S1916" s="15">
        <v>83888.33194444445</v>
      </c>
      <c r="T1916" s="15">
        <v>41944.165972222225</v>
      </c>
    </row>
    <row r="1917" spans="1:20" x14ac:dyDescent="0.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0">
        <v>1.6</v>
      </c>
      <c r="P1917" s="27">
        <v>2</v>
      </c>
      <c r="Q1917" t="s">
        <v>8364</v>
      </c>
      <c r="R1917" t="s">
        <v>8320</v>
      </c>
      <c r="S1917" s="15">
        <v>83768.097731481481</v>
      </c>
      <c r="T1917" s="15">
        <v>41884.04886574074</v>
      </c>
    </row>
    <row r="1918" spans="1:20" x14ac:dyDescent="0.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0">
        <v>0.51</v>
      </c>
      <c r="P1918" s="27">
        <v>17</v>
      </c>
      <c r="Q1918" t="s">
        <v>8364</v>
      </c>
      <c r="R1918" t="s">
        <v>8320</v>
      </c>
      <c r="S1918" s="15">
        <v>85363.517939814818</v>
      </c>
      <c r="T1918" s="15">
        <v>42681.758969907409</v>
      </c>
    </row>
    <row r="1919" spans="1:20" x14ac:dyDescent="0.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0">
        <v>52.570512820512818</v>
      </c>
      <c r="P1919" s="27">
        <v>2928.9285714285716</v>
      </c>
      <c r="Q1919" t="s">
        <v>8364</v>
      </c>
      <c r="R1919" t="s">
        <v>8320</v>
      </c>
      <c r="S1919" s="15">
        <v>85552.540115740732</v>
      </c>
      <c r="T1919" s="15">
        <v>42776.270057870366</v>
      </c>
    </row>
    <row r="1920" spans="1:20" x14ac:dyDescent="0.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0">
        <v>1.04</v>
      </c>
      <c r="P1920" s="27">
        <v>28.888888888888889</v>
      </c>
      <c r="Q1920" t="s">
        <v>8364</v>
      </c>
      <c r="R1920" t="s">
        <v>8320</v>
      </c>
      <c r="S1920" s="15">
        <v>83727.579884259263</v>
      </c>
      <c r="T1920" s="15">
        <v>41863.789942129632</v>
      </c>
    </row>
    <row r="1921" spans="1:20" x14ac:dyDescent="0.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0">
        <v>47.4</v>
      </c>
      <c r="P1921" s="27">
        <v>29.625</v>
      </c>
      <c r="Q1921" t="s">
        <v>8364</v>
      </c>
      <c r="R1921" t="s">
        <v>8320</v>
      </c>
      <c r="S1921" s="15">
        <v>84287.751134259248</v>
      </c>
      <c r="T1921" s="15">
        <v>42143.875567129624</v>
      </c>
    </row>
    <row r="1922" spans="1:20" x14ac:dyDescent="0.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0">
        <v>43.03</v>
      </c>
      <c r="P1922" s="27">
        <v>40.980952380952381</v>
      </c>
      <c r="Q1922" t="s">
        <v>8364</v>
      </c>
      <c r="R1922" t="s">
        <v>8320</v>
      </c>
      <c r="S1922" s="15">
        <v>84597.916666666657</v>
      </c>
      <c r="T1922" s="15">
        <v>42298.958333333328</v>
      </c>
    </row>
    <row r="1923" spans="1:20" x14ac:dyDescent="0.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0">
        <v>136.80000000000001</v>
      </c>
      <c r="P1923" s="27">
        <v>54</v>
      </c>
      <c r="Q1923" t="s">
        <v>8336</v>
      </c>
      <c r="R1923" t="s">
        <v>8317</v>
      </c>
      <c r="S1923" s="15">
        <v>82208.443125000005</v>
      </c>
      <c r="T1923" s="15">
        <v>41104.221562500003</v>
      </c>
    </row>
    <row r="1924" spans="1:20" x14ac:dyDescent="0.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0">
        <v>115.55</v>
      </c>
      <c r="P1924" s="27">
        <v>36.109375</v>
      </c>
      <c r="Q1924" t="s">
        <v>8336</v>
      </c>
      <c r="R1924" t="s">
        <v>8317</v>
      </c>
      <c r="S1924" s="15">
        <v>83240.511736111104</v>
      </c>
      <c r="T1924" s="15">
        <v>41620.255868055552</v>
      </c>
    </row>
    <row r="1925" spans="1:20" x14ac:dyDescent="0.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0">
        <v>240.79999999999998</v>
      </c>
      <c r="P1925" s="27">
        <v>23.153846153846153</v>
      </c>
      <c r="Q1925" t="s">
        <v>8336</v>
      </c>
      <c r="R1925" t="s">
        <v>8317</v>
      </c>
      <c r="S1925" s="15">
        <v>81626.415277777778</v>
      </c>
      <c r="T1925" s="15">
        <v>40813.207638888889</v>
      </c>
    </row>
    <row r="1926" spans="1:20" x14ac:dyDescent="0.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0">
        <v>114.39999999999999</v>
      </c>
      <c r="P1926" s="27">
        <v>104</v>
      </c>
      <c r="Q1926" t="s">
        <v>8336</v>
      </c>
      <c r="R1926" t="s">
        <v>8317</v>
      </c>
      <c r="S1926" s="15">
        <v>83309.629166666666</v>
      </c>
      <c r="T1926" s="15">
        <v>41654.814583333333</v>
      </c>
    </row>
    <row r="1927" spans="1:20" x14ac:dyDescent="0.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0">
        <v>110.33333333333333</v>
      </c>
      <c r="P1927" s="27">
        <v>31.826923076923077</v>
      </c>
      <c r="Q1927" t="s">
        <v>8336</v>
      </c>
      <c r="R1927" t="s">
        <v>8317</v>
      </c>
      <c r="S1927" s="15">
        <v>83116</v>
      </c>
      <c r="T1927" s="15">
        <v>41558</v>
      </c>
    </row>
    <row r="1928" spans="1:20" x14ac:dyDescent="0.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0">
        <v>195.37933333333334</v>
      </c>
      <c r="P1928" s="27">
        <v>27.3896261682243</v>
      </c>
      <c r="Q1928" t="s">
        <v>8336</v>
      </c>
      <c r="R1928" t="s">
        <v>8317</v>
      </c>
      <c r="S1928" s="15">
        <v>80968.036111111112</v>
      </c>
      <c r="T1928" s="15">
        <v>40484.018055555556</v>
      </c>
    </row>
    <row r="1929" spans="1:20" x14ac:dyDescent="0.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0">
        <v>103.33333333333334</v>
      </c>
      <c r="P1929" s="27">
        <v>56.363636363636367</v>
      </c>
      <c r="Q1929" t="s">
        <v>8336</v>
      </c>
      <c r="R1929" t="s">
        <v>8317</v>
      </c>
      <c r="S1929" s="15">
        <v>81952.415277777778</v>
      </c>
      <c r="T1929" s="15">
        <v>40976.207638888889</v>
      </c>
    </row>
    <row r="1930" spans="1:20" x14ac:dyDescent="0.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0">
        <v>103.1372549019608</v>
      </c>
      <c r="P1930" s="27">
        <v>77.352941176470594</v>
      </c>
      <c r="Q1930" t="s">
        <v>8336</v>
      </c>
      <c r="R1930" t="s">
        <v>8317</v>
      </c>
      <c r="S1930" s="15">
        <v>82803.296157407414</v>
      </c>
      <c r="T1930" s="15">
        <v>41401.648078703707</v>
      </c>
    </row>
    <row r="1931" spans="1:20" x14ac:dyDescent="0.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0">
        <v>100.3125</v>
      </c>
      <c r="P1931" s="27">
        <v>42.8</v>
      </c>
      <c r="Q1931" t="s">
        <v>8336</v>
      </c>
      <c r="R1931" t="s">
        <v>8317</v>
      </c>
      <c r="S1931" s="15">
        <v>81458.043194444443</v>
      </c>
      <c r="T1931" s="15">
        <v>40729.021597222221</v>
      </c>
    </row>
    <row r="1932" spans="1:20" x14ac:dyDescent="0.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0">
        <v>127</v>
      </c>
      <c r="P1932" s="27">
        <v>48.846153846153847</v>
      </c>
      <c r="Q1932" t="s">
        <v>8336</v>
      </c>
      <c r="R1932" t="s">
        <v>8317</v>
      </c>
      <c r="S1932" s="15">
        <v>82925.117638888885</v>
      </c>
      <c r="T1932" s="15">
        <v>41462.558819444443</v>
      </c>
    </row>
    <row r="1933" spans="1:20" x14ac:dyDescent="0.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0">
        <v>120.601</v>
      </c>
      <c r="P1933" s="27">
        <v>48.240400000000001</v>
      </c>
      <c r="Q1933" t="s">
        <v>8336</v>
      </c>
      <c r="R1933" t="s">
        <v>8317</v>
      </c>
      <c r="S1933" s="15">
        <v>82102.291666666672</v>
      </c>
      <c r="T1933" s="15">
        <v>41051.145833333336</v>
      </c>
    </row>
    <row r="1934" spans="1:20" x14ac:dyDescent="0.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0">
        <v>106.99047619047619</v>
      </c>
      <c r="P1934" s="27">
        <v>70.212500000000006</v>
      </c>
      <c r="Q1934" t="s">
        <v>8336</v>
      </c>
      <c r="R1934" t="s">
        <v>8317</v>
      </c>
      <c r="S1934" s="15">
        <v>81865.619745370364</v>
      </c>
      <c r="T1934" s="15">
        <v>40932.809872685182</v>
      </c>
    </row>
    <row r="1935" spans="1:20" x14ac:dyDescent="0.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0">
        <v>172.43333333333334</v>
      </c>
      <c r="P1935" s="27">
        <v>94.054545454545448</v>
      </c>
      <c r="Q1935" t="s">
        <v>8336</v>
      </c>
      <c r="R1935" t="s">
        <v>8317</v>
      </c>
      <c r="S1935" s="15">
        <v>83818.261736111104</v>
      </c>
      <c r="T1935" s="15">
        <v>41909.130868055552</v>
      </c>
    </row>
    <row r="1936" spans="1:20" x14ac:dyDescent="0.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0">
        <v>123.61999999999999</v>
      </c>
      <c r="P1936" s="27">
        <v>80.272727272727266</v>
      </c>
      <c r="Q1936" t="s">
        <v>8336</v>
      </c>
      <c r="R1936" t="s">
        <v>8317</v>
      </c>
      <c r="S1936" s="15">
        <v>81804.416666666672</v>
      </c>
      <c r="T1936" s="15">
        <v>40902.208333333336</v>
      </c>
    </row>
    <row r="1937" spans="1:20" x14ac:dyDescent="0.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0">
        <v>108.4</v>
      </c>
      <c r="P1937" s="27">
        <v>54.2</v>
      </c>
      <c r="Q1937" t="s">
        <v>8336</v>
      </c>
      <c r="R1937" t="s">
        <v>8317</v>
      </c>
      <c r="S1937" s="15">
        <v>83622.415277777778</v>
      </c>
      <c r="T1937" s="15">
        <v>41811.207638888889</v>
      </c>
    </row>
    <row r="1938" spans="1:20" x14ac:dyDescent="0.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0">
        <v>116.52013333333333</v>
      </c>
      <c r="P1938" s="27">
        <v>60.26903448275862</v>
      </c>
      <c r="Q1938" t="s">
        <v>8336</v>
      </c>
      <c r="R1938" t="s">
        <v>8317</v>
      </c>
      <c r="S1938" s="15">
        <v>81766.498611111107</v>
      </c>
      <c r="T1938" s="15">
        <v>40883.249305555553</v>
      </c>
    </row>
    <row r="1939" spans="1:20" x14ac:dyDescent="0.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0">
        <v>187.245</v>
      </c>
      <c r="P1939" s="27">
        <v>38.740344827586206</v>
      </c>
      <c r="Q1939" t="s">
        <v>8336</v>
      </c>
      <c r="R1939" t="s">
        <v>8317</v>
      </c>
      <c r="S1939" s="15">
        <v>82150.33194444445</v>
      </c>
      <c r="T1939" s="15">
        <v>41075.165972222225</v>
      </c>
    </row>
    <row r="1940" spans="1:20" x14ac:dyDescent="0.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0">
        <v>115.93333333333334</v>
      </c>
      <c r="P1940" s="27">
        <v>152.54385964912279</v>
      </c>
      <c r="Q1940" t="s">
        <v>8336</v>
      </c>
      <c r="R1940" t="s">
        <v>8317</v>
      </c>
      <c r="S1940" s="15">
        <v>82914.416666666672</v>
      </c>
      <c r="T1940" s="15">
        <v>41457.208333333336</v>
      </c>
    </row>
    <row r="1941" spans="1:20" x14ac:dyDescent="0.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0">
        <v>110.7</v>
      </c>
      <c r="P1941" s="27">
        <v>115.3125</v>
      </c>
      <c r="Q1941" t="s">
        <v>8336</v>
      </c>
      <c r="R1941" t="s">
        <v>8317</v>
      </c>
      <c r="S1941" s="15">
        <v>82687.886759259258</v>
      </c>
      <c r="T1941" s="15">
        <v>41343.943379629629</v>
      </c>
    </row>
    <row r="1942" spans="1:20" x14ac:dyDescent="0.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0">
        <v>170.92307692307693</v>
      </c>
      <c r="P1942" s="27">
        <v>35.838709677419352</v>
      </c>
      <c r="Q1942" t="s">
        <v>8336</v>
      </c>
      <c r="R1942" t="s">
        <v>8317</v>
      </c>
      <c r="S1942" s="15">
        <v>81418.33194444445</v>
      </c>
      <c r="T1942" s="15">
        <v>40709.165972222225</v>
      </c>
    </row>
    <row r="1943" spans="1:20" x14ac:dyDescent="0.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0">
        <v>126.11835600000001</v>
      </c>
      <c r="P1943" s="27">
        <v>64.570118779438872</v>
      </c>
      <c r="Q1943" t="s">
        <v>8349</v>
      </c>
      <c r="R1943" t="s">
        <v>8320</v>
      </c>
      <c r="S1943" s="15">
        <v>83548.581736111111</v>
      </c>
      <c r="T1943" s="15">
        <v>41774.290868055556</v>
      </c>
    </row>
    <row r="1944" spans="1:20" x14ac:dyDescent="0.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0">
        <v>138.44033333333334</v>
      </c>
      <c r="P1944" s="27">
        <v>87.436000000000007</v>
      </c>
      <c r="Q1944" t="s">
        <v>8349</v>
      </c>
      <c r="R1944" t="s">
        <v>8320</v>
      </c>
      <c r="S1944" s="15">
        <v>81457.656018518523</v>
      </c>
      <c r="T1944" s="15">
        <v>40728.828009259261</v>
      </c>
    </row>
    <row r="1945" spans="1:20" x14ac:dyDescent="0.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0">
        <v>1705.2499999999998</v>
      </c>
      <c r="P1945" s="27">
        <v>68.815577078288939</v>
      </c>
      <c r="Q1945" t="s">
        <v>8349</v>
      </c>
      <c r="R1945" t="s">
        <v>8320</v>
      </c>
      <c r="S1945" s="15">
        <v>85186.539722222224</v>
      </c>
      <c r="T1945" s="15">
        <v>42593.269861111112</v>
      </c>
    </row>
    <row r="1946" spans="1:20" x14ac:dyDescent="0.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0">
        <v>788.05550000000005</v>
      </c>
      <c r="P1946" s="27">
        <v>176.200223588597</v>
      </c>
      <c r="Q1946" t="s">
        <v>8349</v>
      </c>
      <c r="R1946" t="s">
        <v>8320</v>
      </c>
      <c r="S1946" s="15">
        <v>83521.168749999997</v>
      </c>
      <c r="T1946" s="15">
        <v>41760.584374999999</v>
      </c>
    </row>
    <row r="1947" spans="1:20" x14ac:dyDescent="0.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0">
        <v>348.01799999999997</v>
      </c>
      <c r="P1947" s="27">
        <v>511.79117647058825</v>
      </c>
      <c r="Q1947" t="s">
        <v>8349</v>
      </c>
      <c r="R1947" t="s">
        <v>8320</v>
      </c>
      <c r="S1947" s="15">
        <v>84394.503657407418</v>
      </c>
      <c r="T1947" s="15">
        <v>42197.251828703709</v>
      </c>
    </row>
    <row r="1948" spans="1:20" x14ac:dyDescent="0.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0">
        <v>149.74666666666667</v>
      </c>
      <c r="P1948" s="27">
        <v>160.44285714285715</v>
      </c>
      <c r="Q1948" t="s">
        <v>8349</v>
      </c>
      <c r="R1948" t="s">
        <v>8320</v>
      </c>
      <c r="S1948" s="15">
        <v>83498.216689814813</v>
      </c>
      <c r="T1948" s="15">
        <v>41749.108344907407</v>
      </c>
    </row>
    <row r="1949" spans="1:20" x14ac:dyDescent="0.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0">
        <v>100.63375000000001</v>
      </c>
      <c r="P1949" s="27">
        <v>35.003043478260871</v>
      </c>
      <c r="Q1949" t="s">
        <v>8349</v>
      </c>
      <c r="R1949" t="s">
        <v>8320</v>
      </c>
      <c r="S1949" s="15">
        <v>80280.498611111107</v>
      </c>
      <c r="T1949" s="15">
        <v>40140.249305555553</v>
      </c>
    </row>
    <row r="1950" spans="1:20" x14ac:dyDescent="0.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0">
        <v>800.21100000000001</v>
      </c>
      <c r="P1950" s="27">
        <v>188.50671378091872</v>
      </c>
      <c r="Q1950" t="s">
        <v>8349</v>
      </c>
      <c r="R1950" t="s">
        <v>8320</v>
      </c>
      <c r="S1950" s="15">
        <v>85055.419444444444</v>
      </c>
      <c r="T1950" s="15">
        <v>42527.709722222222</v>
      </c>
    </row>
    <row r="1951" spans="1:20" x14ac:dyDescent="0.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0">
        <v>106.00260000000002</v>
      </c>
      <c r="P1951" s="27">
        <v>56.204984093319197</v>
      </c>
      <c r="Q1951" t="s">
        <v>8349</v>
      </c>
      <c r="R1951" t="s">
        <v>8320</v>
      </c>
      <c r="S1951" s="15">
        <v>83660.846087962957</v>
      </c>
      <c r="T1951" s="15">
        <v>41830.423043981478</v>
      </c>
    </row>
    <row r="1952" spans="1:20" x14ac:dyDescent="0.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0">
        <v>200.51866666666669</v>
      </c>
      <c r="P1952" s="27">
        <v>51.3054157782516</v>
      </c>
      <c r="Q1952" t="s">
        <v>8349</v>
      </c>
      <c r="R1952" t="s">
        <v>8320</v>
      </c>
      <c r="S1952" s="15">
        <v>81310.362800925926</v>
      </c>
      <c r="T1952" s="15">
        <v>40655.181400462963</v>
      </c>
    </row>
    <row r="1953" spans="1:20" x14ac:dyDescent="0.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0">
        <v>212.44399999999999</v>
      </c>
      <c r="P1953" s="27">
        <v>127.36450839328538</v>
      </c>
      <c r="Q1953" t="s">
        <v>8349</v>
      </c>
      <c r="R1953" t="s">
        <v>8320</v>
      </c>
      <c r="S1953" s="15">
        <v>85362.924467592587</v>
      </c>
      <c r="T1953" s="15">
        <v>42681.462233796294</v>
      </c>
    </row>
    <row r="1954" spans="1:20" x14ac:dyDescent="0.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0">
        <v>198.47237142857145</v>
      </c>
      <c r="P1954" s="27">
        <v>101.85532258064516</v>
      </c>
      <c r="Q1954" t="s">
        <v>8349</v>
      </c>
      <c r="R1954" t="s">
        <v>8320</v>
      </c>
      <c r="S1954" s="15">
        <v>83127.21331018518</v>
      </c>
      <c r="T1954" s="15">
        <v>41563.60665509259</v>
      </c>
    </row>
    <row r="1955" spans="1:20" x14ac:dyDescent="0.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0">
        <v>225.94666666666666</v>
      </c>
      <c r="P1955" s="27">
        <v>230.55782312925169</v>
      </c>
      <c r="Q1955" t="s">
        <v>8349</v>
      </c>
      <c r="R1955" t="s">
        <v>8320</v>
      </c>
      <c r="S1955" s="15">
        <v>81940.25</v>
      </c>
      <c r="T1955" s="15">
        <v>40970.125</v>
      </c>
    </row>
    <row r="1956" spans="1:20" x14ac:dyDescent="0.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0">
        <v>698.94800000000009</v>
      </c>
      <c r="P1956" s="27">
        <v>842.10602409638557</v>
      </c>
      <c r="Q1956" t="s">
        <v>8349</v>
      </c>
      <c r="R1956" t="s">
        <v>8320</v>
      </c>
      <c r="S1956" s="15">
        <v>84882.416666666657</v>
      </c>
      <c r="T1956" s="15">
        <v>42441.208333333328</v>
      </c>
    </row>
    <row r="1957" spans="1:20" x14ac:dyDescent="0.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0">
        <v>398.59528571428569</v>
      </c>
      <c r="P1957" s="27">
        <v>577.27593103448271</v>
      </c>
      <c r="Q1957" t="s">
        <v>8349</v>
      </c>
      <c r="R1957" t="s">
        <v>8320</v>
      </c>
      <c r="S1957" s="15">
        <v>82105.583333333328</v>
      </c>
      <c r="T1957" s="15">
        <v>41052.791666666664</v>
      </c>
    </row>
    <row r="1958" spans="1:20" x14ac:dyDescent="0.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0">
        <v>294.0333333333333</v>
      </c>
      <c r="P1958" s="27">
        <v>483.34246575342468</v>
      </c>
      <c r="Q1958" t="s">
        <v>8349</v>
      </c>
      <c r="R1958" t="s">
        <v>8320</v>
      </c>
      <c r="S1958" s="15">
        <v>84225.764004629629</v>
      </c>
      <c r="T1958" s="15">
        <v>42112.882002314815</v>
      </c>
    </row>
    <row r="1959" spans="1:20" x14ac:dyDescent="0.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0">
        <v>167.50470000000001</v>
      </c>
      <c r="P1959" s="27">
        <v>76.138500000000008</v>
      </c>
      <c r="Q1959" t="s">
        <v>8349</v>
      </c>
      <c r="R1959" t="s">
        <v>8320</v>
      </c>
      <c r="S1959" s="15">
        <v>82418.197060185179</v>
      </c>
      <c r="T1959" s="15">
        <v>41209.098530092589</v>
      </c>
    </row>
    <row r="1960" spans="1:20" x14ac:dyDescent="0.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0">
        <v>1435.5717142857143</v>
      </c>
      <c r="P1960" s="27">
        <v>74.107684365781708</v>
      </c>
      <c r="Q1960" t="s">
        <v>8349</v>
      </c>
      <c r="R1960" t="s">
        <v>8320</v>
      </c>
      <c r="S1960" s="15">
        <v>82713.89261574074</v>
      </c>
      <c r="T1960" s="15">
        <v>41356.94630787037</v>
      </c>
    </row>
    <row r="1961" spans="1:20" x14ac:dyDescent="0.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0">
        <v>156.73439999999999</v>
      </c>
      <c r="P1961" s="27">
        <v>36.965660377358489</v>
      </c>
      <c r="Q1961" t="s">
        <v>8349</v>
      </c>
      <c r="R1961" t="s">
        <v>8320</v>
      </c>
      <c r="S1961" s="15">
        <v>83826</v>
      </c>
      <c r="T1961" s="15">
        <v>41913</v>
      </c>
    </row>
    <row r="1962" spans="1:20" x14ac:dyDescent="0.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0">
        <v>117.90285714285716</v>
      </c>
      <c r="P1962" s="27">
        <v>2500.969696969697</v>
      </c>
      <c r="Q1962" t="s">
        <v>8349</v>
      </c>
      <c r="R1962" t="s">
        <v>8320</v>
      </c>
      <c r="S1962" s="15">
        <v>83988.725486111114</v>
      </c>
      <c r="T1962" s="15">
        <v>41994.362743055557</v>
      </c>
    </row>
    <row r="1963" spans="1:20" x14ac:dyDescent="0.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0">
        <v>1105.3811999999998</v>
      </c>
      <c r="P1963" s="27">
        <v>67.690214329454989</v>
      </c>
      <c r="Q1963" t="s">
        <v>8349</v>
      </c>
      <c r="R1963" t="s">
        <v>8320</v>
      </c>
      <c r="S1963" s="15">
        <v>82376.33194444445</v>
      </c>
      <c r="T1963" s="15">
        <v>41188.165972222225</v>
      </c>
    </row>
    <row r="1964" spans="1:20" x14ac:dyDescent="0.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0">
        <v>192.92499999999998</v>
      </c>
      <c r="P1964" s="27">
        <v>63.04738562091503</v>
      </c>
      <c r="Q1964" t="s">
        <v>8349</v>
      </c>
      <c r="R1964" t="s">
        <v>8320</v>
      </c>
      <c r="S1964" s="15">
        <v>83545.561018518521</v>
      </c>
      <c r="T1964" s="15">
        <v>41772.780509259261</v>
      </c>
    </row>
    <row r="1965" spans="1:20" x14ac:dyDescent="0.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0">
        <v>126.8842105263158</v>
      </c>
      <c r="P1965" s="27">
        <v>117.6</v>
      </c>
      <c r="Q1965" t="s">
        <v>8349</v>
      </c>
      <c r="R1965" t="s">
        <v>8320</v>
      </c>
      <c r="S1965" s="15">
        <v>83796.859583333338</v>
      </c>
      <c r="T1965" s="15">
        <v>41898.429791666669</v>
      </c>
    </row>
    <row r="1966" spans="1:20" x14ac:dyDescent="0.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0">
        <v>259.57748878923763</v>
      </c>
      <c r="P1966" s="27">
        <v>180.75185011709601</v>
      </c>
      <c r="Q1966" t="s">
        <v>8349</v>
      </c>
      <c r="R1966" t="s">
        <v>8320</v>
      </c>
      <c r="S1966" s="15">
        <v>84964.545648148138</v>
      </c>
      <c r="T1966" s="15">
        <v>42482.272824074069</v>
      </c>
    </row>
    <row r="1967" spans="1:20" x14ac:dyDescent="0.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0">
        <v>262.27999999999997</v>
      </c>
      <c r="P1967" s="27">
        <v>127.32038834951456</v>
      </c>
      <c r="Q1967" t="s">
        <v>8349</v>
      </c>
      <c r="R1967" t="s">
        <v>8320</v>
      </c>
      <c r="S1967" s="15">
        <v>81840.083333333328</v>
      </c>
      <c r="T1967" s="15">
        <v>40920.041666666664</v>
      </c>
    </row>
    <row r="1968" spans="1:20" x14ac:dyDescent="0.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0">
        <v>206.74309000000002</v>
      </c>
      <c r="P1968" s="27">
        <v>136.6444745538665</v>
      </c>
      <c r="Q1968" t="s">
        <v>8349</v>
      </c>
      <c r="R1968" t="s">
        <v>8320</v>
      </c>
      <c r="S1968" s="15">
        <v>83731.080972222218</v>
      </c>
      <c r="T1968" s="15">
        <v>41865.540486111109</v>
      </c>
    </row>
    <row r="1969" spans="1:20" x14ac:dyDescent="0.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0">
        <v>370.13</v>
      </c>
      <c r="P1969" s="27">
        <v>182.78024691358024</v>
      </c>
      <c r="Q1969" t="s">
        <v>8349</v>
      </c>
      <c r="R1969" t="s">
        <v>8320</v>
      </c>
      <c r="S1969" s="15">
        <v>83521.327060185184</v>
      </c>
      <c r="T1969" s="15">
        <v>41760.663530092592</v>
      </c>
    </row>
    <row r="1970" spans="1:20" x14ac:dyDescent="0.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0">
        <v>284.96600000000001</v>
      </c>
      <c r="P1970" s="27">
        <v>279.37843137254902</v>
      </c>
      <c r="Q1970" t="s">
        <v>8349</v>
      </c>
      <c r="R1970" t="s">
        <v>8320</v>
      </c>
      <c r="S1970" s="15">
        <v>85415.257291666669</v>
      </c>
      <c r="T1970" s="15">
        <v>42707.628645833334</v>
      </c>
    </row>
    <row r="1971" spans="1:20" x14ac:dyDescent="0.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0">
        <v>579.08000000000004</v>
      </c>
      <c r="P1971" s="27">
        <v>61.375728669846318</v>
      </c>
      <c r="Q1971" t="s">
        <v>8349</v>
      </c>
      <c r="R1971" t="s">
        <v>8320</v>
      </c>
      <c r="S1971" s="15">
        <v>85175.584907407407</v>
      </c>
      <c r="T1971" s="15">
        <v>42587.792453703703</v>
      </c>
    </row>
    <row r="1972" spans="1:20" x14ac:dyDescent="0.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0">
        <v>1131.8</v>
      </c>
      <c r="P1972" s="27">
        <v>80.727532097004286</v>
      </c>
      <c r="Q1972" t="s">
        <v>8349</v>
      </c>
      <c r="R1972" t="s">
        <v>8320</v>
      </c>
      <c r="S1972" s="15">
        <v>82768.303263888898</v>
      </c>
      <c r="T1972" s="15">
        <v>41384.151631944449</v>
      </c>
    </row>
    <row r="1973" spans="1:20" x14ac:dyDescent="0.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0">
        <v>263.02771750000005</v>
      </c>
      <c r="P1973" s="27">
        <v>272.35590732591254</v>
      </c>
      <c r="Q1973" t="s">
        <v>8349</v>
      </c>
      <c r="R1973" t="s">
        <v>8320</v>
      </c>
      <c r="S1973" s="15">
        <v>83186.333333333328</v>
      </c>
      <c r="T1973" s="15">
        <v>41593.166666666664</v>
      </c>
    </row>
    <row r="1974" spans="1:20" x14ac:dyDescent="0.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0">
        <v>674.48</v>
      </c>
      <c r="P1974" s="27">
        <v>70.848739495798313</v>
      </c>
      <c r="Q1974" t="s">
        <v>8349</v>
      </c>
      <c r="R1974" t="s">
        <v>8320</v>
      </c>
      <c r="S1974" s="15">
        <v>82462.107499999998</v>
      </c>
      <c r="T1974" s="15">
        <v>41231.053749999999</v>
      </c>
    </row>
    <row r="1975" spans="1:20" x14ac:dyDescent="0.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0">
        <v>256.83081313131316</v>
      </c>
      <c r="P1975" s="27">
        <v>247.94003412969283</v>
      </c>
      <c r="Q1975" t="s">
        <v>8349</v>
      </c>
      <c r="R1975" t="s">
        <v>8320</v>
      </c>
      <c r="S1975" s="15">
        <v>85176.583333333343</v>
      </c>
      <c r="T1975" s="15">
        <v>42588.291666666672</v>
      </c>
    </row>
    <row r="1976" spans="1:20" x14ac:dyDescent="0.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0">
        <v>375.49599999999998</v>
      </c>
      <c r="P1976" s="27">
        <v>186.81393034825871</v>
      </c>
      <c r="Q1976" t="s">
        <v>8349</v>
      </c>
      <c r="R1976" t="s">
        <v>8320</v>
      </c>
      <c r="S1976" s="15">
        <v>83010.668263888889</v>
      </c>
      <c r="T1976" s="15">
        <v>41505.334131944444</v>
      </c>
    </row>
    <row r="1977" spans="1:20" x14ac:dyDescent="0.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0">
        <v>208.70837499999996</v>
      </c>
      <c r="P1977" s="27">
        <v>131.98948616600788</v>
      </c>
      <c r="Q1977" t="s">
        <v>8349</v>
      </c>
      <c r="R1977" t="s">
        <v>8320</v>
      </c>
      <c r="S1977" s="15">
        <v>82687.510439814811</v>
      </c>
      <c r="T1977" s="15">
        <v>41343.755219907405</v>
      </c>
    </row>
    <row r="1978" spans="1:20" x14ac:dyDescent="0.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0">
        <v>346.6</v>
      </c>
      <c r="P1978" s="27">
        <v>29.310782241014799</v>
      </c>
      <c r="Q1978" t="s">
        <v>8349</v>
      </c>
      <c r="R1978" t="s">
        <v>8320</v>
      </c>
      <c r="S1978" s="15">
        <v>82937.799189814818</v>
      </c>
      <c r="T1978" s="15">
        <v>41468.899594907409</v>
      </c>
    </row>
    <row r="1979" spans="1:20" x14ac:dyDescent="0.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0">
        <v>402.33</v>
      </c>
      <c r="P1979" s="27">
        <v>245.02436053593178</v>
      </c>
      <c r="Q1979" t="s">
        <v>8349</v>
      </c>
      <c r="R1979" t="s">
        <v>8320</v>
      </c>
      <c r="S1979" s="15">
        <v>84714.665277777778</v>
      </c>
      <c r="T1979" s="15">
        <v>42357.332638888889</v>
      </c>
    </row>
    <row r="1980" spans="1:20" x14ac:dyDescent="0.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0">
        <v>1026.8451399999999</v>
      </c>
      <c r="P1980" s="27">
        <v>1323.2540463917526</v>
      </c>
      <c r="Q1980" t="s">
        <v>8349</v>
      </c>
      <c r="R1980" t="s">
        <v>8320</v>
      </c>
      <c r="S1980" s="15">
        <v>82144.583333333328</v>
      </c>
      <c r="T1980" s="15">
        <v>41072.291666666664</v>
      </c>
    </row>
    <row r="1981" spans="1:20" x14ac:dyDescent="0.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0">
        <v>114.901155</v>
      </c>
      <c r="P1981" s="27">
        <v>282.65966789667897</v>
      </c>
      <c r="Q1981" t="s">
        <v>8349</v>
      </c>
      <c r="R1981" t="s">
        <v>8320</v>
      </c>
      <c r="S1981" s="15">
        <v>84654.415277777778</v>
      </c>
      <c r="T1981" s="15">
        <v>42327.207638888889</v>
      </c>
    </row>
    <row r="1982" spans="1:20" x14ac:dyDescent="0.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0">
        <v>354.82402000000002</v>
      </c>
      <c r="P1982" s="27">
        <v>91.214401028277635</v>
      </c>
      <c r="Q1982" t="s">
        <v>8349</v>
      </c>
      <c r="R1982" t="s">
        <v>8320</v>
      </c>
      <c r="S1982" s="15">
        <v>84927.001435185186</v>
      </c>
      <c r="T1982" s="15">
        <v>42463.500717592593</v>
      </c>
    </row>
    <row r="1983" spans="1:20" x14ac:dyDescent="0.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0">
        <v>5.08</v>
      </c>
      <c r="P1983" s="27">
        <v>31.75</v>
      </c>
      <c r="Q1983" t="s">
        <v>8341</v>
      </c>
      <c r="R1983" t="s">
        <v>8318</v>
      </c>
      <c r="S1983" s="15">
        <v>83659.450578703705</v>
      </c>
      <c r="T1983" s="15">
        <v>41829.725289351853</v>
      </c>
    </row>
    <row r="1984" spans="1:20" x14ac:dyDescent="0.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0">
        <v>0</v>
      </c>
      <c r="P1984" s="27" t="e">
        <v>#DIV/0!</v>
      </c>
      <c r="Q1984" t="s">
        <v>8341</v>
      </c>
      <c r="R1984" t="s">
        <v>8318</v>
      </c>
      <c r="S1984" s="15">
        <v>85417.256643518514</v>
      </c>
      <c r="T1984" s="15">
        <v>42708.628321759257</v>
      </c>
    </row>
    <row r="1985" spans="1:20" x14ac:dyDescent="0.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0">
        <v>4.3</v>
      </c>
      <c r="P1985" s="27">
        <v>88.6875</v>
      </c>
      <c r="Q1985" t="s">
        <v>8341</v>
      </c>
      <c r="R1985" t="s">
        <v>8318</v>
      </c>
      <c r="S1985" s="15">
        <v>85230.583333333343</v>
      </c>
      <c r="T1985" s="15">
        <v>42615.291666666672</v>
      </c>
    </row>
    <row r="1986" spans="1:20" x14ac:dyDescent="0.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0">
        <v>21.146666666666665</v>
      </c>
      <c r="P1986" s="27">
        <v>453.14285714285717</v>
      </c>
      <c r="Q1986" t="s">
        <v>8341</v>
      </c>
      <c r="R1986" t="s">
        <v>8318</v>
      </c>
      <c r="S1986" s="15">
        <v>83947.663912037038</v>
      </c>
      <c r="T1986" s="15">
        <v>41973.831956018519</v>
      </c>
    </row>
    <row r="1987" spans="1:20" x14ac:dyDescent="0.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0">
        <v>3.1875</v>
      </c>
      <c r="P1987" s="27">
        <v>12.75</v>
      </c>
      <c r="Q1987" t="s">
        <v>8341</v>
      </c>
      <c r="R1987" t="s">
        <v>8318</v>
      </c>
      <c r="S1987" s="15">
        <v>85169.916666666657</v>
      </c>
      <c r="T1987" s="15">
        <v>42584.958333333328</v>
      </c>
    </row>
    <row r="1988" spans="1:20" x14ac:dyDescent="0.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0">
        <v>0.05</v>
      </c>
      <c r="P1988" s="27">
        <v>1</v>
      </c>
      <c r="Q1988" t="s">
        <v>8341</v>
      </c>
      <c r="R1988" t="s">
        <v>8318</v>
      </c>
      <c r="S1988" s="15">
        <v>84886.78432870371</v>
      </c>
      <c r="T1988" s="15">
        <v>42443.392164351855</v>
      </c>
    </row>
    <row r="1989" spans="1:20" x14ac:dyDescent="0.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0">
        <v>42.472727272727276</v>
      </c>
      <c r="P1989" s="27">
        <v>83.428571428571431</v>
      </c>
      <c r="Q1989" t="s">
        <v>8341</v>
      </c>
      <c r="R1989" t="s">
        <v>8318</v>
      </c>
      <c r="S1989" s="15">
        <v>84129.279537037044</v>
      </c>
      <c r="T1989" s="15">
        <v>42064.639768518522</v>
      </c>
    </row>
    <row r="1990" spans="1:20" x14ac:dyDescent="0.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0">
        <v>0.41666666666666669</v>
      </c>
      <c r="P1990" s="27">
        <v>25</v>
      </c>
      <c r="Q1990" t="s">
        <v>8341</v>
      </c>
      <c r="R1990" t="s">
        <v>8318</v>
      </c>
      <c r="S1990" s="15">
        <v>84473.526435185195</v>
      </c>
      <c r="T1990" s="15">
        <v>42236.763217592597</v>
      </c>
    </row>
    <row r="1991" spans="1:20" x14ac:dyDescent="0.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0">
        <v>1</v>
      </c>
      <c r="P1991" s="27">
        <v>50</v>
      </c>
      <c r="Q1991" t="s">
        <v>8341</v>
      </c>
      <c r="R1991" t="s">
        <v>8318</v>
      </c>
      <c r="S1991" s="15">
        <v>85431.361296296294</v>
      </c>
      <c r="T1991" s="15">
        <v>42715.680648148147</v>
      </c>
    </row>
    <row r="1992" spans="1:20" x14ac:dyDescent="0.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0">
        <v>16.966666666666665</v>
      </c>
      <c r="P1992" s="27">
        <v>101.8</v>
      </c>
      <c r="Q1992" t="s">
        <v>8341</v>
      </c>
      <c r="R1992" t="s">
        <v>8318</v>
      </c>
      <c r="S1992" s="15">
        <v>84826.391944444447</v>
      </c>
      <c r="T1992" s="15">
        <v>42413.195972222224</v>
      </c>
    </row>
    <row r="1993" spans="1:20" x14ac:dyDescent="0.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0">
        <v>7.0000000000000009</v>
      </c>
      <c r="P1993" s="27">
        <v>46.666666666666664</v>
      </c>
      <c r="Q1993" t="s">
        <v>8341</v>
      </c>
      <c r="R1993" t="s">
        <v>8318</v>
      </c>
      <c r="S1993" s="15">
        <v>84377.786712962959</v>
      </c>
      <c r="T1993" s="15">
        <v>42188.89335648148</v>
      </c>
    </row>
    <row r="1994" spans="1:20" x14ac:dyDescent="0.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0">
        <v>0.13333333333333333</v>
      </c>
      <c r="P1994" s="27">
        <v>1</v>
      </c>
      <c r="Q1994" t="s">
        <v>8341</v>
      </c>
      <c r="R1994" t="s">
        <v>8318</v>
      </c>
      <c r="S1994" s="15">
        <v>84106.286828703713</v>
      </c>
      <c r="T1994" s="15">
        <v>42053.143414351856</v>
      </c>
    </row>
    <row r="1995" spans="1:20" x14ac:dyDescent="0.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0">
        <v>0</v>
      </c>
      <c r="P1995" s="27" t="e">
        <v>#DIV/0!</v>
      </c>
      <c r="Q1995" t="s">
        <v>8341</v>
      </c>
      <c r="R1995" t="s">
        <v>8318</v>
      </c>
      <c r="S1995" s="15">
        <v>84719.17678240742</v>
      </c>
      <c r="T1995" s="15">
        <v>42359.58839120371</v>
      </c>
    </row>
    <row r="1996" spans="1:20" x14ac:dyDescent="0.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0">
        <v>0</v>
      </c>
      <c r="P1996" s="27" t="e">
        <v>#DIV/0!</v>
      </c>
      <c r="Q1996" t="s">
        <v>8341</v>
      </c>
      <c r="R1996" t="s">
        <v>8318</v>
      </c>
      <c r="S1996" s="15">
        <v>85422.095879629633</v>
      </c>
      <c r="T1996" s="15">
        <v>42711.047939814816</v>
      </c>
    </row>
    <row r="1997" spans="1:20" x14ac:dyDescent="0.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0">
        <v>7.8</v>
      </c>
      <c r="P1997" s="27">
        <v>26</v>
      </c>
      <c r="Q1997" t="s">
        <v>8341</v>
      </c>
      <c r="R1997" t="s">
        <v>8318</v>
      </c>
      <c r="S1997" s="15">
        <v>84403.804074074083</v>
      </c>
      <c r="T1997" s="15">
        <v>42201.902037037042</v>
      </c>
    </row>
    <row r="1998" spans="1:20" x14ac:dyDescent="0.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0">
        <v>0</v>
      </c>
      <c r="P1998" s="27" t="e">
        <v>#DIV/0!</v>
      </c>
      <c r="Q1998" t="s">
        <v>8341</v>
      </c>
      <c r="R1998" t="s">
        <v>8318</v>
      </c>
      <c r="S1998" s="15">
        <v>83661.639143518521</v>
      </c>
      <c r="T1998" s="15">
        <v>41830.819571759261</v>
      </c>
    </row>
    <row r="1999" spans="1:20" x14ac:dyDescent="0.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0">
        <v>0</v>
      </c>
      <c r="P1999" s="27" t="e">
        <v>#DIV/0!</v>
      </c>
      <c r="Q1999" t="s">
        <v>8341</v>
      </c>
      <c r="R1999" t="s">
        <v>8318</v>
      </c>
      <c r="S1999" s="15">
        <v>83755.861388888894</v>
      </c>
      <c r="T1999" s="15">
        <v>41877.930694444447</v>
      </c>
    </row>
    <row r="2000" spans="1:20" x14ac:dyDescent="0.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0">
        <v>26.200000000000003</v>
      </c>
      <c r="P2000" s="27">
        <v>218.33333333333334</v>
      </c>
      <c r="Q2000" t="s">
        <v>8341</v>
      </c>
      <c r="R2000" t="s">
        <v>8318</v>
      </c>
      <c r="S2000" s="15">
        <v>83704.236990740741</v>
      </c>
      <c r="T2000" s="15">
        <v>41852.118495370371</v>
      </c>
    </row>
    <row r="2001" spans="1:20" x14ac:dyDescent="0.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0">
        <v>0.76129032258064511</v>
      </c>
      <c r="P2001" s="27">
        <v>33.714285714285715</v>
      </c>
      <c r="Q2001" t="s">
        <v>8341</v>
      </c>
      <c r="R2001" t="s">
        <v>8318</v>
      </c>
      <c r="S2001" s="15">
        <v>83913.048796296294</v>
      </c>
      <c r="T2001" s="15">
        <v>41956.524398148147</v>
      </c>
    </row>
    <row r="2002" spans="1:20" x14ac:dyDescent="0.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0">
        <v>12.5</v>
      </c>
      <c r="P2002" s="27">
        <v>25</v>
      </c>
      <c r="Q2002" t="s">
        <v>8341</v>
      </c>
      <c r="R2002" t="s">
        <v>8318</v>
      </c>
      <c r="S2002" s="15">
        <v>84751.903078703705</v>
      </c>
      <c r="T2002" s="15">
        <v>42375.951539351852</v>
      </c>
    </row>
    <row r="2003" spans="1:20" x14ac:dyDescent="0.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0">
        <v>382.12909090909091</v>
      </c>
      <c r="P2003" s="27">
        <v>128.38790470372632</v>
      </c>
      <c r="Q2003" t="s">
        <v>8349</v>
      </c>
      <c r="R2003" t="s">
        <v>8320</v>
      </c>
      <c r="S2003" s="15">
        <v>84335.666666666657</v>
      </c>
      <c r="T2003" s="15">
        <v>42167.833333333328</v>
      </c>
    </row>
    <row r="2004" spans="1:20" x14ac:dyDescent="0.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0">
        <v>216.79422000000002</v>
      </c>
      <c r="P2004" s="27">
        <v>78.834261818181815</v>
      </c>
      <c r="Q2004" t="s">
        <v>8349</v>
      </c>
      <c r="R2004" t="s">
        <v>8320</v>
      </c>
      <c r="S2004" s="15">
        <v>85517.42460648148</v>
      </c>
      <c r="T2004" s="15">
        <v>42758.71230324074</v>
      </c>
    </row>
    <row r="2005" spans="1:20" x14ac:dyDescent="0.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0">
        <v>312</v>
      </c>
      <c r="P2005" s="27">
        <v>91.764705882352942</v>
      </c>
      <c r="Q2005" t="s">
        <v>8349</v>
      </c>
      <c r="R2005" t="s">
        <v>8320</v>
      </c>
      <c r="S2005" s="15">
        <v>80723.916666666672</v>
      </c>
      <c r="T2005" s="15">
        <v>40361.958333333336</v>
      </c>
    </row>
    <row r="2006" spans="1:20" x14ac:dyDescent="0.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0">
        <v>234.42048</v>
      </c>
      <c r="P2006" s="27">
        <v>331.10237288135596</v>
      </c>
      <c r="Q2006" t="s">
        <v>8349</v>
      </c>
      <c r="R2006" t="s">
        <v>8320</v>
      </c>
      <c r="S2006" s="15">
        <v>83661.209791666668</v>
      </c>
      <c r="T2006" s="15">
        <v>41830.604895833334</v>
      </c>
    </row>
    <row r="2007" spans="1:20" x14ac:dyDescent="0.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0">
        <v>123.68010000000001</v>
      </c>
      <c r="P2007" s="27">
        <v>194.26193717277485</v>
      </c>
      <c r="Q2007" t="s">
        <v>8349</v>
      </c>
      <c r="R2007" t="s">
        <v>8320</v>
      </c>
      <c r="S2007" s="15">
        <v>83126.33194444445</v>
      </c>
      <c r="T2007" s="15">
        <v>41563.165972222225</v>
      </c>
    </row>
    <row r="2008" spans="1:20" x14ac:dyDescent="0.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0">
        <v>247.84</v>
      </c>
      <c r="P2008" s="27">
        <v>408.97689768976898</v>
      </c>
      <c r="Q2008" t="s">
        <v>8349</v>
      </c>
      <c r="R2008" t="s">
        <v>8320</v>
      </c>
      <c r="S2008" s="15">
        <v>83953.084375000006</v>
      </c>
      <c r="T2008" s="15">
        <v>41976.542187500003</v>
      </c>
    </row>
    <row r="2009" spans="1:20" x14ac:dyDescent="0.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0">
        <v>115.7092</v>
      </c>
      <c r="P2009" s="27">
        <v>84.459270072992695</v>
      </c>
      <c r="Q2009" t="s">
        <v>8349</v>
      </c>
      <c r="R2009" t="s">
        <v>8320</v>
      </c>
      <c r="S2009" s="15">
        <v>80828.333333333328</v>
      </c>
      <c r="T2009" s="15">
        <v>40414.166666666664</v>
      </c>
    </row>
    <row r="2010" spans="1:20" x14ac:dyDescent="0.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0">
        <v>117.07484768810599</v>
      </c>
      <c r="P2010" s="27">
        <v>44.853658536585364</v>
      </c>
      <c r="Q2010" t="s">
        <v>8349</v>
      </c>
      <c r="R2010" t="s">
        <v>8320</v>
      </c>
      <c r="S2010" s="15">
        <v>81611.20884259259</v>
      </c>
      <c r="T2010" s="15">
        <v>40805.604421296295</v>
      </c>
    </row>
    <row r="2011" spans="1:20" x14ac:dyDescent="0.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0">
        <v>305.15800000000002</v>
      </c>
      <c r="P2011" s="27">
        <v>383.3643216080402</v>
      </c>
      <c r="Q2011" t="s">
        <v>8349</v>
      </c>
      <c r="R2011" t="s">
        <v>8320</v>
      </c>
      <c r="S2011" s="15">
        <v>85394.730162037042</v>
      </c>
      <c r="T2011" s="15">
        <v>42697.365081018521</v>
      </c>
    </row>
    <row r="2012" spans="1:20" x14ac:dyDescent="0.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0">
        <v>320.05299999999994</v>
      </c>
      <c r="P2012" s="27">
        <v>55.276856649395505</v>
      </c>
      <c r="Q2012" t="s">
        <v>8349</v>
      </c>
      <c r="R2012" t="s">
        <v>8320</v>
      </c>
      <c r="S2012" s="15">
        <v>85201.992847222224</v>
      </c>
      <c r="T2012" s="15">
        <v>42600.996423611112</v>
      </c>
    </row>
    <row r="2013" spans="1:20" x14ac:dyDescent="0.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0">
        <v>819.56399999999996</v>
      </c>
      <c r="P2013" s="27">
        <v>422.02059732234807</v>
      </c>
      <c r="Q2013" t="s">
        <v>8349</v>
      </c>
      <c r="R2013" t="s">
        <v>8320</v>
      </c>
      <c r="S2013" s="15">
        <v>84761.916666666657</v>
      </c>
      <c r="T2013" s="15">
        <v>42380.958333333328</v>
      </c>
    </row>
    <row r="2014" spans="1:20" x14ac:dyDescent="0.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0">
        <v>234.90000000000003</v>
      </c>
      <c r="P2014" s="27">
        <v>64.180327868852459</v>
      </c>
      <c r="Q2014" t="s">
        <v>8349</v>
      </c>
      <c r="R2014" t="s">
        <v>8320</v>
      </c>
      <c r="S2014" s="15">
        <v>84081.644467592589</v>
      </c>
      <c r="T2014" s="15">
        <v>42040.822233796294</v>
      </c>
    </row>
    <row r="2015" spans="1:20" x14ac:dyDescent="0.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0">
        <v>494.91374999999999</v>
      </c>
      <c r="P2015" s="27">
        <v>173.57781674704077</v>
      </c>
      <c r="Q2015" t="s">
        <v>8349</v>
      </c>
      <c r="R2015" t="s">
        <v>8320</v>
      </c>
      <c r="S2015" s="15">
        <v>85119.921620370369</v>
      </c>
      <c r="T2015" s="15">
        <v>42559.960810185185</v>
      </c>
    </row>
    <row r="2016" spans="1:20" x14ac:dyDescent="0.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0">
        <v>7813.7822333333334</v>
      </c>
      <c r="P2016" s="27">
        <v>88.601680840609291</v>
      </c>
      <c r="Q2016" t="s">
        <v>8349</v>
      </c>
      <c r="R2016" t="s">
        <v>8320</v>
      </c>
      <c r="S2016" s="15">
        <v>82716.345810185187</v>
      </c>
      <c r="T2016" s="15">
        <v>41358.172905092593</v>
      </c>
    </row>
    <row r="2017" spans="1:20" x14ac:dyDescent="0.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0">
        <v>113.00013888888888</v>
      </c>
      <c r="P2017" s="27">
        <v>50.222283950617282</v>
      </c>
      <c r="Q2017" t="s">
        <v>8349</v>
      </c>
      <c r="R2017" t="s">
        <v>8320</v>
      </c>
      <c r="S2017" s="15">
        <v>81591.753773148142</v>
      </c>
      <c r="T2017" s="15">
        <v>40795.876886574071</v>
      </c>
    </row>
    <row r="2018" spans="1:20" x14ac:dyDescent="0.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0">
        <v>921.54219999999998</v>
      </c>
      <c r="P2018" s="27">
        <v>192.38876826722338</v>
      </c>
      <c r="Q2018" t="s">
        <v>8349</v>
      </c>
      <c r="R2018" t="s">
        <v>8320</v>
      </c>
      <c r="S2018" s="15">
        <v>82685.761550925919</v>
      </c>
      <c r="T2018" s="15">
        <v>41342.88077546296</v>
      </c>
    </row>
    <row r="2019" spans="1:20" x14ac:dyDescent="0.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0">
        <v>125.10239999999999</v>
      </c>
      <c r="P2019" s="27">
        <v>73.416901408450698</v>
      </c>
      <c r="Q2019" t="s">
        <v>8349</v>
      </c>
      <c r="R2019" t="s">
        <v>8320</v>
      </c>
      <c r="S2019" s="15">
        <v>81984.333333333328</v>
      </c>
      <c r="T2019" s="15">
        <v>40992.166666666664</v>
      </c>
    </row>
    <row r="2020" spans="1:20" x14ac:dyDescent="0.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0">
        <v>102.24343076923077</v>
      </c>
      <c r="P2020" s="27">
        <v>147.68495555555555</v>
      </c>
      <c r="Q2020" t="s">
        <v>8349</v>
      </c>
      <c r="R2020" t="s">
        <v>8320</v>
      </c>
      <c r="S2020" s="15">
        <v>84458.731689814813</v>
      </c>
      <c r="T2020" s="15">
        <v>42229.365844907406</v>
      </c>
    </row>
    <row r="2021" spans="1:20" x14ac:dyDescent="0.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0">
        <v>484.90975000000003</v>
      </c>
      <c r="P2021" s="27">
        <v>108.96848314606741</v>
      </c>
      <c r="Q2021" t="s">
        <v>8349</v>
      </c>
      <c r="R2021" t="s">
        <v>8320</v>
      </c>
      <c r="S2021" s="15">
        <v>85271.41715277778</v>
      </c>
      <c r="T2021" s="15">
        <v>42635.70857638889</v>
      </c>
    </row>
    <row r="2022" spans="1:20" x14ac:dyDescent="0.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0">
        <v>192.33333333333334</v>
      </c>
      <c r="P2022" s="27">
        <v>23.647540983606557</v>
      </c>
      <c r="Q2022" t="s">
        <v>8349</v>
      </c>
      <c r="R2022" t="s">
        <v>8320</v>
      </c>
      <c r="S2022" s="15">
        <v>83547.922222222216</v>
      </c>
      <c r="T2022" s="15">
        <v>41773.961111111108</v>
      </c>
    </row>
    <row r="2023" spans="1:20" x14ac:dyDescent="0.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0">
        <v>281.10000000000002</v>
      </c>
      <c r="P2023" s="27">
        <v>147.94736842105263</v>
      </c>
      <c r="Q2023" t="s">
        <v>8349</v>
      </c>
      <c r="R2023" t="s">
        <v>8320</v>
      </c>
      <c r="S2023" s="15">
        <v>83812.141134259262</v>
      </c>
      <c r="T2023" s="15">
        <v>41906.070567129631</v>
      </c>
    </row>
    <row r="2024" spans="1:20" x14ac:dyDescent="0.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0">
        <v>125.13700000000001</v>
      </c>
      <c r="P2024" s="27">
        <v>385.03692307692307</v>
      </c>
      <c r="Q2024" t="s">
        <v>8349</v>
      </c>
      <c r="R2024" t="s">
        <v>8320</v>
      </c>
      <c r="S2024" s="15">
        <v>85065.138240740751</v>
      </c>
      <c r="T2024" s="15">
        <v>42532.569120370375</v>
      </c>
    </row>
    <row r="2025" spans="1:20" x14ac:dyDescent="0.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0">
        <v>161.459</v>
      </c>
      <c r="P2025" s="27">
        <v>457.39093484419266</v>
      </c>
      <c r="Q2025" t="s">
        <v>8349</v>
      </c>
      <c r="R2025" t="s">
        <v>8320</v>
      </c>
      <c r="S2025" s="15">
        <v>84332.841504629629</v>
      </c>
      <c r="T2025" s="15">
        <v>42166.420752314814</v>
      </c>
    </row>
    <row r="2026" spans="1:20" x14ac:dyDescent="0.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0">
        <v>585.35</v>
      </c>
      <c r="P2026" s="27">
        <v>222.99047619047619</v>
      </c>
      <c r="Q2026" t="s">
        <v>8349</v>
      </c>
      <c r="R2026" t="s">
        <v>8320</v>
      </c>
      <c r="S2026" s="15">
        <v>82268.25</v>
      </c>
      <c r="T2026" s="15">
        <v>41134.125</v>
      </c>
    </row>
    <row r="2027" spans="1:20" x14ac:dyDescent="0.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0">
        <v>201.14999999999998</v>
      </c>
      <c r="P2027" s="27">
        <v>220.74074074074073</v>
      </c>
      <c r="Q2027" t="s">
        <v>8349</v>
      </c>
      <c r="R2027" t="s">
        <v>8320</v>
      </c>
      <c r="S2027" s="15">
        <v>84332.369120370364</v>
      </c>
      <c r="T2027" s="15">
        <v>42166.184560185182</v>
      </c>
    </row>
    <row r="2028" spans="1:20" x14ac:dyDescent="0.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0">
        <v>133.48307999999997</v>
      </c>
      <c r="P2028" s="27">
        <v>73.503898678414089</v>
      </c>
      <c r="Q2028" t="s">
        <v>8349</v>
      </c>
      <c r="R2028" t="s">
        <v>8320</v>
      </c>
      <c r="S2028" s="15">
        <v>83500.33194444445</v>
      </c>
      <c r="T2028" s="15">
        <v>41750.165972222225</v>
      </c>
    </row>
    <row r="2029" spans="1:20" x14ac:dyDescent="0.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0">
        <v>120.24900000000001</v>
      </c>
      <c r="P2029" s="27">
        <v>223.09647495361781</v>
      </c>
      <c r="Q2029" t="s">
        <v>8349</v>
      </c>
      <c r="R2029" t="s">
        <v>8320</v>
      </c>
      <c r="S2029" s="15">
        <v>84187.544421296305</v>
      </c>
      <c r="T2029" s="15">
        <v>42093.772210648152</v>
      </c>
    </row>
    <row r="2030" spans="1:20" x14ac:dyDescent="0.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0">
        <v>126.16666666666667</v>
      </c>
      <c r="P2030" s="27">
        <v>47.911392405063289</v>
      </c>
      <c r="Q2030" t="s">
        <v>8349</v>
      </c>
      <c r="R2030" t="s">
        <v>8320</v>
      </c>
      <c r="S2030" s="15">
        <v>80505.826388888891</v>
      </c>
      <c r="T2030" s="15">
        <v>40252.913194444445</v>
      </c>
    </row>
    <row r="2031" spans="1:20" x14ac:dyDescent="0.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0">
        <v>361.2</v>
      </c>
      <c r="P2031" s="27">
        <v>96.063829787234042</v>
      </c>
      <c r="Q2031" t="s">
        <v>8349</v>
      </c>
      <c r="R2031" t="s">
        <v>8320</v>
      </c>
      <c r="S2031" s="15">
        <v>83756.043541666673</v>
      </c>
      <c r="T2031" s="15">
        <v>41878.021770833337</v>
      </c>
    </row>
    <row r="2032" spans="1:20" x14ac:dyDescent="0.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0">
        <v>226.239013671875</v>
      </c>
      <c r="P2032" s="27">
        <v>118.6144</v>
      </c>
      <c r="Q2032" t="s">
        <v>8349</v>
      </c>
      <c r="R2032" t="s">
        <v>8320</v>
      </c>
      <c r="S2032" s="15">
        <v>82485.992962962962</v>
      </c>
      <c r="T2032" s="15">
        <v>41242.996481481481</v>
      </c>
    </row>
    <row r="2033" spans="1:20" x14ac:dyDescent="0.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0">
        <v>120.35</v>
      </c>
      <c r="P2033" s="27">
        <v>118.45472440944881</v>
      </c>
      <c r="Q2033" t="s">
        <v>8349</v>
      </c>
      <c r="R2033" t="s">
        <v>8320</v>
      </c>
      <c r="S2033" s="15">
        <v>84026.083333333343</v>
      </c>
      <c r="T2033" s="15">
        <v>42013.041666666672</v>
      </c>
    </row>
    <row r="2034" spans="1:20" x14ac:dyDescent="0.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0">
        <v>304.18799999999999</v>
      </c>
      <c r="P2034" s="27">
        <v>143.21468926553672</v>
      </c>
      <c r="Q2034" t="s">
        <v>8349</v>
      </c>
      <c r="R2034" t="s">
        <v>8320</v>
      </c>
      <c r="S2034" s="15">
        <v>85438.416666666657</v>
      </c>
      <c r="T2034" s="15">
        <v>42719.208333333328</v>
      </c>
    </row>
    <row r="2035" spans="1:20" x14ac:dyDescent="0.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0">
        <v>178.67599999999999</v>
      </c>
      <c r="P2035" s="27">
        <v>282.71518987341773</v>
      </c>
      <c r="Q2035" t="s">
        <v>8349</v>
      </c>
      <c r="R2035" t="s">
        <v>8320</v>
      </c>
      <c r="S2035" s="15">
        <v>83510.164768518516</v>
      </c>
      <c r="T2035" s="15">
        <v>41755.082384259258</v>
      </c>
    </row>
    <row r="2036" spans="1:20" x14ac:dyDescent="0.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0">
        <v>386.81998717948721</v>
      </c>
      <c r="P2036" s="27">
        <v>593.93620078740162</v>
      </c>
      <c r="Q2036" t="s">
        <v>8349</v>
      </c>
      <c r="R2036" t="s">
        <v>8320</v>
      </c>
      <c r="S2036" s="15">
        <v>84262.580555555556</v>
      </c>
      <c r="T2036" s="15">
        <v>42131.290277777778</v>
      </c>
    </row>
    <row r="2037" spans="1:20" x14ac:dyDescent="0.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0">
        <v>211.03642500000004</v>
      </c>
      <c r="P2037" s="27">
        <v>262.15704968944101</v>
      </c>
      <c r="Q2037" t="s">
        <v>8349</v>
      </c>
      <c r="R2037" t="s">
        <v>8320</v>
      </c>
      <c r="S2037" s="15">
        <v>84714.083333333343</v>
      </c>
      <c r="T2037" s="15">
        <v>42357.041666666672</v>
      </c>
    </row>
    <row r="2038" spans="1:20" x14ac:dyDescent="0.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0">
        <v>131.66833333333335</v>
      </c>
      <c r="P2038" s="27">
        <v>46.580778301886795</v>
      </c>
      <c r="Q2038" t="s">
        <v>8349</v>
      </c>
      <c r="R2038" t="s">
        <v>8320</v>
      </c>
      <c r="S2038" s="15">
        <v>83537.729606481487</v>
      </c>
      <c r="T2038" s="15">
        <v>41768.864803240744</v>
      </c>
    </row>
    <row r="2039" spans="1:20" x14ac:dyDescent="0.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0">
        <v>300.47639999999996</v>
      </c>
      <c r="P2039" s="27">
        <v>70.041118881118877</v>
      </c>
      <c r="Q2039" t="s">
        <v>8349</v>
      </c>
      <c r="R2039" t="s">
        <v>8320</v>
      </c>
      <c r="S2039" s="15">
        <v>83276.503541666665</v>
      </c>
      <c r="T2039" s="15">
        <v>41638.251770833333</v>
      </c>
    </row>
    <row r="2040" spans="1:20" x14ac:dyDescent="0.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0">
        <v>420.51249999999999</v>
      </c>
      <c r="P2040" s="27">
        <v>164.90686274509804</v>
      </c>
      <c r="Q2040" t="s">
        <v>8349</v>
      </c>
      <c r="R2040" t="s">
        <v>8320</v>
      </c>
      <c r="S2040" s="15">
        <v>82913.5</v>
      </c>
      <c r="T2040" s="15">
        <v>41456.75</v>
      </c>
    </row>
    <row r="2041" spans="1:20" x14ac:dyDescent="0.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0">
        <v>136.21680000000001</v>
      </c>
      <c r="P2041" s="27">
        <v>449.26385224274406</v>
      </c>
      <c r="Q2041" t="s">
        <v>8349</v>
      </c>
      <c r="R2041" t="s">
        <v>8320</v>
      </c>
      <c r="S2041" s="15">
        <v>85410.415277777778</v>
      </c>
      <c r="T2041" s="15">
        <v>42705.207638888889</v>
      </c>
    </row>
    <row r="2042" spans="1:20" x14ac:dyDescent="0.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0">
        <v>248.17133333333334</v>
      </c>
      <c r="P2042" s="27">
        <v>27.472841328413285</v>
      </c>
      <c r="Q2042" t="s">
        <v>8349</v>
      </c>
      <c r="R2042" t="s">
        <v>8320</v>
      </c>
      <c r="S2042" s="15">
        <v>83187.937569444446</v>
      </c>
      <c r="T2042" s="15">
        <v>41593.968784722223</v>
      </c>
    </row>
    <row r="2043" spans="1:20" x14ac:dyDescent="0.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0">
        <v>181.86315789473684</v>
      </c>
      <c r="P2043" s="27">
        <v>143.97499999999999</v>
      </c>
      <c r="Q2043" t="s">
        <v>8349</v>
      </c>
      <c r="R2043" t="s">
        <v>8320</v>
      </c>
      <c r="S2043" s="15">
        <v>85369.134884259256</v>
      </c>
      <c r="T2043" s="15">
        <v>42684.567442129628</v>
      </c>
    </row>
    <row r="2044" spans="1:20" x14ac:dyDescent="0.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0">
        <v>123.53</v>
      </c>
      <c r="P2044" s="27">
        <v>88.23571428571428</v>
      </c>
      <c r="Q2044" t="s">
        <v>8349</v>
      </c>
      <c r="R2044" t="s">
        <v>8320</v>
      </c>
      <c r="S2044" s="15">
        <v>84783.41606481481</v>
      </c>
      <c r="T2044" s="15">
        <v>42391.708032407405</v>
      </c>
    </row>
    <row r="2045" spans="1:20" x14ac:dyDescent="0.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0">
        <v>506.20938628158842</v>
      </c>
      <c r="P2045" s="27">
        <v>36.326424870466319</v>
      </c>
      <c r="Q2045" t="s">
        <v>8349</v>
      </c>
      <c r="R2045" t="s">
        <v>8320</v>
      </c>
      <c r="S2045" s="15">
        <v>85430.415277777778</v>
      </c>
      <c r="T2045" s="15">
        <v>42715.207638888889</v>
      </c>
    </row>
    <row r="2046" spans="1:20" x14ac:dyDescent="0.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0">
        <v>108.21333333333334</v>
      </c>
      <c r="P2046" s="27">
        <v>90.177777777777777</v>
      </c>
      <c r="Q2046" t="s">
        <v>8349</v>
      </c>
      <c r="R2046" t="s">
        <v>8320</v>
      </c>
      <c r="S2046" s="15">
        <v>84337.368379629625</v>
      </c>
      <c r="T2046" s="15">
        <v>42168.684189814812</v>
      </c>
    </row>
    <row r="2047" spans="1:20" x14ac:dyDescent="0.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0">
        <v>819.18387755102037</v>
      </c>
      <c r="P2047" s="27">
        <v>152.62361216730039</v>
      </c>
      <c r="Q2047" t="s">
        <v>8349</v>
      </c>
      <c r="R2047" t="s">
        <v>8320</v>
      </c>
      <c r="S2047" s="15">
        <v>82198.177013888882</v>
      </c>
      <c r="T2047" s="15">
        <v>41099.088506944441</v>
      </c>
    </row>
    <row r="2048" spans="1:20" x14ac:dyDescent="0.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0">
        <v>121.10000000000001</v>
      </c>
      <c r="P2048" s="27">
        <v>55.806451612903224</v>
      </c>
      <c r="Q2048" t="s">
        <v>8349</v>
      </c>
      <c r="R2048" t="s">
        <v>8320</v>
      </c>
      <c r="S2048" s="15">
        <v>82834.343611111108</v>
      </c>
      <c r="T2048" s="15">
        <v>41417.171805555554</v>
      </c>
    </row>
    <row r="2049" spans="1:20" x14ac:dyDescent="0.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0">
        <v>102.99897959183673</v>
      </c>
      <c r="P2049" s="27">
        <v>227.85327313769753</v>
      </c>
      <c r="Q2049" t="s">
        <v>8349</v>
      </c>
      <c r="R2049" t="s">
        <v>8320</v>
      </c>
      <c r="S2049" s="15">
        <v>84222</v>
      </c>
      <c r="T2049" s="15">
        <v>42111</v>
      </c>
    </row>
    <row r="2050" spans="1:20" x14ac:dyDescent="0.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0">
        <v>148.33229411764705</v>
      </c>
      <c r="P2050" s="27">
        <v>91.82989803350327</v>
      </c>
      <c r="Q2050" t="s">
        <v>8349</v>
      </c>
      <c r="R2050" t="s">
        <v>8320</v>
      </c>
      <c r="S2050" s="15">
        <v>82835.303032407406</v>
      </c>
      <c r="T2050" s="15">
        <v>41417.651516203703</v>
      </c>
    </row>
    <row r="2051" spans="1:20" x14ac:dyDescent="0.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0">
        <v>120.19070000000001</v>
      </c>
      <c r="P2051" s="27">
        <v>80.991037735849048</v>
      </c>
      <c r="Q2051" t="s">
        <v>8349</v>
      </c>
      <c r="R2051" t="s">
        <v>8320</v>
      </c>
      <c r="S2051" s="15">
        <v>83221.915277777778</v>
      </c>
      <c r="T2051" s="15">
        <v>41610.957638888889</v>
      </c>
    </row>
    <row r="2052" spans="1:20" x14ac:dyDescent="0.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0">
        <v>473.27000000000004</v>
      </c>
      <c r="P2052" s="27">
        <v>278.39411764705881</v>
      </c>
      <c r="Q2052" t="s">
        <v>8349</v>
      </c>
      <c r="R2052" t="s">
        <v>8320</v>
      </c>
      <c r="S2052" s="15">
        <v>84310.143009259249</v>
      </c>
      <c r="T2052" s="15">
        <v>42155.071504629625</v>
      </c>
    </row>
    <row r="2053" spans="1:20" x14ac:dyDescent="0.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0">
        <v>130.36250000000001</v>
      </c>
      <c r="P2053" s="27">
        <v>43.095041322314053</v>
      </c>
      <c r="Q2053" t="s">
        <v>8349</v>
      </c>
      <c r="R2053" t="s">
        <v>8320</v>
      </c>
      <c r="S2053" s="15">
        <v>83268.044837962967</v>
      </c>
      <c r="T2053" s="15">
        <v>41634.022418981483</v>
      </c>
    </row>
    <row r="2054" spans="1:20" x14ac:dyDescent="0.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0">
        <v>353.048</v>
      </c>
      <c r="P2054" s="27">
        <v>326.29205175600737</v>
      </c>
      <c r="Q2054" t="s">
        <v>8349</v>
      </c>
      <c r="R2054" t="s">
        <v>8320</v>
      </c>
      <c r="S2054" s="15">
        <v>84840.167893518519</v>
      </c>
      <c r="T2054" s="15">
        <v>42420.08394675926</v>
      </c>
    </row>
    <row r="2055" spans="1:20" x14ac:dyDescent="0.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0">
        <v>101.02</v>
      </c>
      <c r="P2055" s="27">
        <v>41.743801652892564</v>
      </c>
      <c r="Q2055" t="s">
        <v>8349</v>
      </c>
      <c r="R2055" t="s">
        <v>8320</v>
      </c>
      <c r="S2055" s="15">
        <v>84667.31831018519</v>
      </c>
      <c r="T2055" s="15">
        <v>42333.659155092595</v>
      </c>
    </row>
    <row r="2056" spans="1:20" x14ac:dyDescent="0.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0">
        <v>113.59142857142857</v>
      </c>
      <c r="P2056" s="27">
        <v>64.020933977455712</v>
      </c>
      <c r="Q2056" t="s">
        <v>8349</v>
      </c>
      <c r="R2056" t="s">
        <v>8320</v>
      </c>
      <c r="S2056" s="15">
        <v>83523.041898148149</v>
      </c>
      <c r="T2056" s="15">
        <v>41761.520949074074</v>
      </c>
    </row>
    <row r="2057" spans="1:20" x14ac:dyDescent="0.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0">
        <v>167.41666666666666</v>
      </c>
      <c r="P2057" s="27">
        <v>99.455445544554451</v>
      </c>
      <c r="Q2057" t="s">
        <v>8349</v>
      </c>
      <c r="R2057" t="s">
        <v>8320</v>
      </c>
      <c r="S2057" s="15">
        <v>83952.333333333343</v>
      </c>
      <c r="T2057" s="15">
        <v>41976.166666666672</v>
      </c>
    </row>
    <row r="2058" spans="1:20" x14ac:dyDescent="0.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0">
        <v>153.452</v>
      </c>
      <c r="P2058" s="27">
        <v>138.49458483754512</v>
      </c>
      <c r="Q2058" t="s">
        <v>8349</v>
      </c>
      <c r="R2058" t="s">
        <v>8320</v>
      </c>
      <c r="S2058" s="15">
        <v>82763.52180555556</v>
      </c>
      <c r="T2058" s="15">
        <v>41381.76090277778</v>
      </c>
    </row>
    <row r="2059" spans="1:20" x14ac:dyDescent="0.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0">
        <v>202.23220000000001</v>
      </c>
      <c r="P2059" s="27">
        <v>45.547792792792798</v>
      </c>
      <c r="Q2059" t="s">
        <v>8349</v>
      </c>
      <c r="R2059" t="s">
        <v>8320</v>
      </c>
      <c r="S2059" s="15">
        <v>84852.989166666666</v>
      </c>
      <c r="T2059" s="15">
        <v>42426.494583333333</v>
      </c>
    </row>
    <row r="2060" spans="1:20" x14ac:dyDescent="0.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0">
        <v>168.28125</v>
      </c>
      <c r="P2060" s="27">
        <v>10.507317073170732</v>
      </c>
      <c r="Q2060" t="s">
        <v>8349</v>
      </c>
      <c r="R2060" t="s">
        <v>8320</v>
      </c>
      <c r="S2060" s="15">
        <v>84131.666666666657</v>
      </c>
      <c r="T2060" s="15">
        <v>42065.833333333328</v>
      </c>
    </row>
    <row r="2061" spans="1:20" x14ac:dyDescent="0.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0">
        <v>143.45666666666668</v>
      </c>
      <c r="P2061" s="27">
        <v>114.76533333333333</v>
      </c>
      <c r="Q2061" t="s">
        <v>8349</v>
      </c>
      <c r="R2061" t="s">
        <v>8320</v>
      </c>
      <c r="S2061" s="15">
        <v>84801.83194444445</v>
      </c>
      <c r="T2061" s="15">
        <v>42400.915972222225</v>
      </c>
    </row>
    <row r="2062" spans="1:20" x14ac:dyDescent="0.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0">
        <v>196.4</v>
      </c>
      <c r="P2062" s="27">
        <v>35.997067448680355</v>
      </c>
      <c r="Q2062" t="s">
        <v>8349</v>
      </c>
      <c r="R2062" t="s">
        <v>8320</v>
      </c>
      <c r="S2062" s="15">
        <v>83687.285879629635</v>
      </c>
      <c r="T2062" s="15">
        <v>41843.642939814818</v>
      </c>
    </row>
    <row r="2063" spans="1:20" x14ac:dyDescent="0.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0">
        <v>107.91999999999999</v>
      </c>
      <c r="P2063" s="27">
        <v>154.17142857142858</v>
      </c>
      <c r="Q2063" t="s">
        <v>8349</v>
      </c>
      <c r="R2063" t="s">
        <v>8320</v>
      </c>
      <c r="S2063" s="15">
        <v>85471.529027777782</v>
      </c>
      <c r="T2063" s="15">
        <v>42735.764513888891</v>
      </c>
    </row>
    <row r="2064" spans="1:20" x14ac:dyDescent="0.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0">
        <v>114.97699999999999</v>
      </c>
      <c r="P2064" s="27">
        <v>566.38916256157631</v>
      </c>
      <c r="Q2064" t="s">
        <v>8349</v>
      </c>
      <c r="R2064" t="s">
        <v>8320</v>
      </c>
      <c r="S2064" s="15">
        <v>84906.682824074072</v>
      </c>
      <c r="T2064" s="15">
        <v>42453.341412037036</v>
      </c>
    </row>
    <row r="2065" spans="1:20" x14ac:dyDescent="0.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0">
        <v>148.04999999999998</v>
      </c>
      <c r="P2065" s="27">
        <v>120.85714285714286</v>
      </c>
      <c r="Q2065" t="s">
        <v>8349</v>
      </c>
      <c r="R2065" t="s">
        <v>8320</v>
      </c>
      <c r="S2065" s="15">
        <v>85011.46530092592</v>
      </c>
      <c r="T2065" s="15">
        <v>42505.73265046296</v>
      </c>
    </row>
    <row r="2066" spans="1:20" x14ac:dyDescent="0.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0">
        <v>191.16676082790633</v>
      </c>
      <c r="P2066" s="27">
        <v>86.163845492085343</v>
      </c>
      <c r="Q2066" t="s">
        <v>8349</v>
      </c>
      <c r="R2066" t="s">
        <v>8320</v>
      </c>
      <c r="S2066" s="15">
        <v>82851</v>
      </c>
      <c r="T2066" s="15">
        <v>41425.5</v>
      </c>
    </row>
    <row r="2067" spans="1:20" x14ac:dyDescent="0.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0">
        <v>199.215125</v>
      </c>
      <c r="P2067" s="27">
        <v>51.212114395886893</v>
      </c>
      <c r="Q2067" t="s">
        <v>8349</v>
      </c>
      <c r="R2067" t="s">
        <v>8320</v>
      </c>
      <c r="S2067" s="15">
        <v>83266.667337962965</v>
      </c>
      <c r="T2067" s="15">
        <v>41633.333668981482</v>
      </c>
    </row>
    <row r="2068" spans="1:20" x14ac:dyDescent="0.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0">
        <v>218.6</v>
      </c>
      <c r="P2068" s="27">
        <v>67.261538461538464</v>
      </c>
      <c r="Q2068" t="s">
        <v>8349</v>
      </c>
      <c r="R2068" t="s">
        <v>8320</v>
      </c>
      <c r="S2068" s="15">
        <v>83749.543587962966</v>
      </c>
      <c r="T2068" s="15">
        <v>41874.771793981483</v>
      </c>
    </row>
    <row r="2069" spans="1:20" x14ac:dyDescent="0.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0">
        <v>126.86868686868686</v>
      </c>
      <c r="P2069" s="27">
        <v>62.8</v>
      </c>
      <c r="Q2069" t="s">
        <v>8349</v>
      </c>
      <c r="R2069" t="s">
        <v>8320</v>
      </c>
      <c r="S2069" s="15">
        <v>84297.707777777774</v>
      </c>
      <c r="T2069" s="15">
        <v>42148.853888888887</v>
      </c>
    </row>
    <row r="2070" spans="1:20" x14ac:dyDescent="0.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0">
        <v>105.22388000000001</v>
      </c>
      <c r="P2070" s="27">
        <v>346.13118421052633</v>
      </c>
      <c r="Q2070" t="s">
        <v>8349</v>
      </c>
      <c r="R2070" t="s">
        <v>8320</v>
      </c>
      <c r="S2070" s="15">
        <v>85327.683217592596</v>
      </c>
      <c r="T2070" s="15">
        <v>42663.841608796298</v>
      </c>
    </row>
    <row r="2071" spans="1:20" x14ac:dyDescent="0.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0">
        <v>128.40666000000002</v>
      </c>
      <c r="P2071" s="27">
        <v>244.11912547528519</v>
      </c>
      <c r="Q2071" t="s">
        <v>8349</v>
      </c>
      <c r="R2071" t="s">
        <v>8320</v>
      </c>
      <c r="S2071" s="15">
        <v>84743.944236111114</v>
      </c>
      <c r="T2071" s="15">
        <v>42371.972118055557</v>
      </c>
    </row>
    <row r="2072" spans="1:20" x14ac:dyDescent="0.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0">
        <v>317.3272</v>
      </c>
      <c r="P2072" s="27">
        <v>259.25424836601309</v>
      </c>
      <c r="Q2072" t="s">
        <v>8349</v>
      </c>
      <c r="R2072" t="s">
        <v>8320</v>
      </c>
      <c r="S2072" s="15">
        <v>85099.313032407401</v>
      </c>
      <c r="T2072" s="15">
        <v>42549.6565162037</v>
      </c>
    </row>
    <row r="2073" spans="1:20" x14ac:dyDescent="0.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0">
        <v>280.73</v>
      </c>
      <c r="P2073" s="27">
        <v>201.96402877697841</v>
      </c>
      <c r="Q2073" t="s">
        <v>8349</v>
      </c>
      <c r="R2073" t="s">
        <v>8320</v>
      </c>
      <c r="S2073" s="15">
        <v>85290.557499999995</v>
      </c>
      <c r="T2073" s="15">
        <v>42645.278749999998</v>
      </c>
    </row>
    <row r="2074" spans="1:20" x14ac:dyDescent="0.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0">
        <v>110.73146853146854</v>
      </c>
      <c r="P2074" s="27">
        <v>226.20857142857142</v>
      </c>
      <c r="Q2074" t="s">
        <v>8349</v>
      </c>
      <c r="R2074" t="s">
        <v>8320</v>
      </c>
      <c r="S2074" s="15">
        <v>84995.162777777776</v>
      </c>
      <c r="T2074" s="15">
        <v>42497.581388888888</v>
      </c>
    </row>
    <row r="2075" spans="1:20" x14ac:dyDescent="0.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0">
        <v>152.60429999999999</v>
      </c>
      <c r="P2075" s="27">
        <v>324.69</v>
      </c>
      <c r="Q2075" t="s">
        <v>8349</v>
      </c>
      <c r="R2075" t="s">
        <v>8320</v>
      </c>
      <c r="S2075" s="15">
        <v>84265.336064814823</v>
      </c>
      <c r="T2075" s="15">
        <v>42132.668032407411</v>
      </c>
    </row>
    <row r="2076" spans="1:20" x14ac:dyDescent="0.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0">
        <v>102.49999999999999</v>
      </c>
      <c r="P2076" s="27">
        <v>205</v>
      </c>
      <c r="Q2076" t="s">
        <v>8349</v>
      </c>
      <c r="R2076" t="s">
        <v>8320</v>
      </c>
      <c r="S2076" s="15">
        <v>84993.652361111104</v>
      </c>
      <c r="T2076" s="15">
        <v>42496.826180555552</v>
      </c>
    </row>
    <row r="2077" spans="1:20" x14ac:dyDescent="0.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0">
        <v>1678.3738373837384</v>
      </c>
      <c r="P2077" s="27">
        <v>20.465926829268295</v>
      </c>
      <c r="Q2077" t="s">
        <v>8349</v>
      </c>
      <c r="R2077" t="s">
        <v>8320</v>
      </c>
      <c r="S2077" s="15">
        <v>82961.363148148142</v>
      </c>
      <c r="T2077" s="15">
        <v>41480.681574074071</v>
      </c>
    </row>
    <row r="2078" spans="1:20" x14ac:dyDescent="0.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0">
        <v>543.349156424581</v>
      </c>
      <c r="P2078" s="27">
        <v>116.35303146309367</v>
      </c>
      <c r="Q2078" t="s">
        <v>8349</v>
      </c>
      <c r="R2078" t="s">
        <v>8320</v>
      </c>
      <c r="S2078" s="15">
        <v>83687.761319444442</v>
      </c>
      <c r="T2078" s="15">
        <v>41843.880659722221</v>
      </c>
    </row>
    <row r="2079" spans="1:20" x14ac:dyDescent="0.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0">
        <v>115.50800000000001</v>
      </c>
      <c r="P2079" s="27">
        <v>307.20212765957444</v>
      </c>
      <c r="Q2079" t="s">
        <v>8349</v>
      </c>
      <c r="R2079" t="s">
        <v>8320</v>
      </c>
      <c r="S2079" s="15">
        <v>84321.75</v>
      </c>
      <c r="T2079" s="15">
        <v>42160.875</v>
      </c>
    </row>
    <row r="2080" spans="1:20" x14ac:dyDescent="0.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0">
        <v>131.20499999999998</v>
      </c>
      <c r="P2080" s="27">
        <v>546.6875</v>
      </c>
      <c r="Q2080" t="s">
        <v>8349</v>
      </c>
      <c r="R2080" t="s">
        <v>8320</v>
      </c>
      <c r="S2080" s="15">
        <v>85445.542986111104</v>
      </c>
      <c r="T2080" s="15">
        <v>42722.771493055552</v>
      </c>
    </row>
    <row r="2081" spans="1:20" x14ac:dyDescent="0.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0">
        <v>288.17</v>
      </c>
      <c r="P2081" s="27">
        <v>47.474464579901152</v>
      </c>
      <c r="Q2081" t="s">
        <v>8349</v>
      </c>
      <c r="R2081" t="s">
        <v>8320</v>
      </c>
      <c r="S2081" s="15">
        <v>84361.583333333343</v>
      </c>
      <c r="T2081" s="15">
        <v>42180.791666666672</v>
      </c>
    </row>
    <row r="2082" spans="1:20" x14ac:dyDescent="0.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0">
        <v>507.8</v>
      </c>
      <c r="P2082" s="27">
        <v>101.56</v>
      </c>
      <c r="Q2082" t="s">
        <v>8349</v>
      </c>
      <c r="R2082" t="s">
        <v>8320</v>
      </c>
      <c r="S2082" s="15">
        <v>84639.997685185182</v>
      </c>
      <c r="T2082" s="15">
        <v>42319.998842592591</v>
      </c>
    </row>
    <row r="2083" spans="1:20" x14ac:dyDescent="0.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0">
        <v>114.57142857142857</v>
      </c>
      <c r="P2083" s="27">
        <v>72.909090909090907</v>
      </c>
      <c r="Q2083" t="s">
        <v>8336</v>
      </c>
      <c r="R2083" t="s">
        <v>8317</v>
      </c>
      <c r="S2083" s="15">
        <v>82090.415277777778</v>
      </c>
      <c r="T2083" s="15">
        <v>41045.207638888889</v>
      </c>
    </row>
    <row r="2084" spans="1:20" x14ac:dyDescent="0.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0">
        <v>110.73333333333333</v>
      </c>
      <c r="P2084" s="27">
        <v>43.710526315789473</v>
      </c>
      <c r="Q2084" t="s">
        <v>8336</v>
      </c>
      <c r="R2084" t="s">
        <v>8317</v>
      </c>
      <c r="S2084" s="15">
        <v>81742.323981481473</v>
      </c>
      <c r="T2084" s="15">
        <v>40871.161990740737</v>
      </c>
    </row>
    <row r="2085" spans="1:20" x14ac:dyDescent="0.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0">
        <v>113.33333333333333</v>
      </c>
      <c r="P2085" s="27">
        <v>34</v>
      </c>
      <c r="Q2085" t="s">
        <v>8336</v>
      </c>
      <c r="R2085" t="s">
        <v>8317</v>
      </c>
      <c r="S2085" s="15">
        <v>82129.444328703699</v>
      </c>
      <c r="T2085" s="15">
        <v>41064.72216435185</v>
      </c>
    </row>
    <row r="2086" spans="1:20" x14ac:dyDescent="0.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0">
        <v>108.33333333333333</v>
      </c>
      <c r="P2086" s="27">
        <v>70.652173913043484</v>
      </c>
      <c r="Q2086" t="s">
        <v>8336</v>
      </c>
      <c r="R2086" t="s">
        <v>8317</v>
      </c>
      <c r="S2086" s="15">
        <v>83526.58194444445</v>
      </c>
      <c r="T2086" s="15">
        <v>41763.290972222225</v>
      </c>
    </row>
    <row r="2087" spans="1:20" x14ac:dyDescent="0.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0">
        <v>123.53333333333335</v>
      </c>
      <c r="P2087" s="27">
        <v>89.301204819277103</v>
      </c>
      <c r="Q2087" t="s">
        <v>8336</v>
      </c>
      <c r="R2087" t="s">
        <v>8317</v>
      </c>
      <c r="S2087" s="15">
        <v>82211.670995370368</v>
      </c>
      <c r="T2087" s="15">
        <v>41105.835497685184</v>
      </c>
    </row>
    <row r="2088" spans="1:20" x14ac:dyDescent="0.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0">
        <v>100.69999999999999</v>
      </c>
      <c r="P2088" s="27">
        <v>115.08571428571429</v>
      </c>
      <c r="Q2088" t="s">
        <v>8336</v>
      </c>
      <c r="R2088" t="s">
        <v>8317</v>
      </c>
      <c r="S2088" s="15">
        <v>81782.415277777778</v>
      </c>
      <c r="T2088" s="15">
        <v>40891.207638888889</v>
      </c>
    </row>
    <row r="2089" spans="1:20" x14ac:dyDescent="0.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0">
        <v>103.53333333333335</v>
      </c>
      <c r="P2089" s="27">
        <v>62.12</v>
      </c>
      <c r="Q2089" t="s">
        <v>8336</v>
      </c>
      <c r="R2089" t="s">
        <v>8317</v>
      </c>
      <c r="S2089" s="15">
        <v>81588.408750000002</v>
      </c>
      <c r="T2089" s="15">
        <v>40794.204375000001</v>
      </c>
    </row>
    <row r="2090" spans="1:20" x14ac:dyDescent="0.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0">
        <v>115.51066666666668</v>
      </c>
      <c r="P2090" s="27">
        <v>46.204266666666669</v>
      </c>
      <c r="Q2090" t="s">
        <v>8336</v>
      </c>
      <c r="R2090" t="s">
        <v>8317</v>
      </c>
      <c r="S2090" s="15">
        <v>80864.33194444445</v>
      </c>
      <c r="T2090" s="15">
        <v>40432.165972222225</v>
      </c>
    </row>
    <row r="2091" spans="1:20" x14ac:dyDescent="0.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0">
        <v>120.4004</v>
      </c>
      <c r="P2091" s="27">
        <v>48.54854838709678</v>
      </c>
      <c r="Q2091" t="s">
        <v>8336</v>
      </c>
      <c r="R2091" t="s">
        <v>8317</v>
      </c>
      <c r="S2091" s="15">
        <v>82976.152638888889</v>
      </c>
      <c r="T2091" s="15">
        <v>41488.076319444444</v>
      </c>
    </row>
    <row r="2092" spans="1:20" x14ac:dyDescent="0.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0">
        <v>115.040375</v>
      </c>
      <c r="P2092" s="27">
        <v>57.520187499999999</v>
      </c>
      <c r="Q2092" t="s">
        <v>8336</v>
      </c>
      <c r="R2092" t="s">
        <v>8317</v>
      </c>
      <c r="S2092" s="15">
        <v>82658.762847222228</v>
      </c>
      <c r="T2092" s="15">
        <v>41329.381423611114</v>
      </c>
    </row>
    <row r="2093" spans="1:20" x14ac:dyDescent="0.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0">
        <v>120.46777777777777</v>
      </c>
      <c r="P2093" s="27">
        <v>88.147154471544724</v>
      </c>
      <c r="Q2093" t="s">
        <v>8336</v>
      </c>
      <c r="R2093" t="s">
        <v>8317</v>
      </c>
      <c r="S2093" s="15">
        <v>81207.666666666672</v>
      </c>
      <c r="T2093" s="15">
        <v>40603.833333333336</v>
      </c>
    </row>
    <row r="2094" spans="1:20" x14ac:dyDescent="0.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0">
        <v>101.28333333333333</v>
      </c>
      <c r="P2094" s="27">
        <v>110.49090909090908</v>
      </c>
      <c r="Q2094" t="s">
        <v>8336</v>
      </c>
      <c r="R2094" t="s">
        <v>8317</v>
      </c>
      <c r="S2094" s="15">
        <v>81647.415092592593</v>
      </c>
      <c r="T2094" s="15">
        <v>40823.707546296297</v>
      </c>
    </row>
    <row r="2095" spans="1:20" x14ac:dyDescent="0.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0">
        <v>102.46666666666667</v>
      </c>
      <c r="P2095" s="27">
        <v>66.826086956521735</v>
      </c>
      <c r="Q2095" t="s">
        <v>8336</v>
      </c>
      <c r="R2095" t="s">
        <v>8317</v>
      </c>
      <c r="S2095" s="15">
        <v>82531.792407407411</v>
      </c>
      <c r="T2095" s="15">
        <v>41265.896203703705</v>
      </c>
    </row>
    <row r="2096" spans="1:20" x14ac:dyDescent="0.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0">
        <v>120.54285714285714</v>
      </c>
      <c r="P2096" s="27">
        <v>58.597222222222221</v>
      </c>
      <c r="Q2096" t="s">
        <v>8336</v>
      </c>
      <c r="R2096" t="s">
        <v>8317</v>
      </c>
      <c r="S2096" s="15">
        <v>81946.25</v>
      </c>
      <c r="T2096" s="15">
        <v>40973.125</v>
      </c>
    </row>
    <row r="2097" spans="1:20" x14ac:dyDescent="0.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0">
        <v>100</v>
      </c>
      <c r="P2097" s="27">
        <v>113.63636363636364</v>
      </c>
      <c r="Q2097" t="s">
        <v>8336</v>
      </c>
      <c r="R2097" t="s">
        <v>8317</v>
      </c>
      <c r="S2097" s="15">
        <v>81637.466967592583</v>
      </c>
      <c r="T2097" s="15">
        <v>40818.733483796292</v>
      </c>
    </row>
    <row r="2098" spans="1:20" x14ac:dyDescent="0.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0">
        <v>101.66666666666666</v>
      </c>
      <c r="P2098" s="27">
        <v>43.571428571428569</v>
      </c>
      <c r="Q2098" t="s">
        <v>8336</v>
      </c>
      <c r="R2098" t="s">
        <v>8317</v>
      </c>
      <c r="S2098" s="15">
        <v>82416.33194444445</v>
      </c>
      <c r="T2098" s="15">
        <v>41208.165972222225</v>
      </c>
    </row>
    <row r="2099" spans="1:20" x14ac:dyDescent="0.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0">
        <v>100</v>
      </c>
      <c r="P2099" s="27">
        <v>78.94736842105263</v>
      </c>
      <c r="Q2099" t="s">
        <v>8336</v>
      </c>
      <c r="R2099" t="s">
        <v>8317</v>
      </c>
      <c r="S2099" s="15">
        <v>81757.253125000003</v>
      </c>
      <c r="T2099" s="15">
        <v>40878.626562500001</v>
      </c>
    </row>
    <row r="2100" spans="1:20" x14ac:dyDescent="0.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0">
        <v>100.33333333333334</v>
      </c>
      <c r="P2100" s="27">
        <v>188.125</v>
      </c>
      <c r="Q2100" t="s">
        <v>8336</v>
      </c>
      <c r="R2100" t="s">
        <v>8317</v>
      </c>
      <c r="S2100" s="15">
        <v>81952.227662037039</v>
      </c>
      <c r="T2100" s="15">
        <v>40976.11383101852</v>
      </c>
    </row>
    <row r="2101" spans="1:20" x14ac:dyDescent="0.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0">
        <v>132.36666666666667</v>
      </c>
      <c r="P2101" s="27">
        <v>63.031746031746032</v>
      </c>
      <c r="Q2101" t="s">
        <v>8336</v>
      </c>
      <c r="R2101" t="s">
        <v>8317</v>
      </c>
      <c r="S2101" s="15">
        <v>84374.305555555562</v>
      </c>
      <c r="T2101" s="15">
        <v>42187.152777777781</v>
      </c>
    </row>
    <row r="2102" spans="1:20" x14ac:dyDescent="0.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0">
        <v>136.66666666666666</v>
      </c>
      <c r="P2102" s="27">
        <v>30.37037037037037</v>
      </c>
      <c r="Q2102" t="s">
        <v>8336</v>
      </c>
      <c r="R2102" t="s">
        <v>8317</v>
      </c>
      <c r="S2102" s="15">
        <v>82180.33194444445</v>
      </c>
      <c r="T2102" s="15">
        <v>41090.165972222225</v>
      </c>
    </row>
    <row r="2103" spans="1:20" x14ac:dyDescent="0.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0">
        <v>113.25</v>
      </c>
      <c r="P2103" s="27">
        <v>51.477272727272727</v>
      </c>
      <c r="Q2103" t="s">
        <v>8336</v>
      </c>
      <c r="R2103" t="s">
        <v>8317</v>
      </c>
      <c r="S2103" s="15">
        <v>81904.298935185187</v>
      </c>
      <c r="T2103" s="15">
        <v>40952.149467592593</v>
      </c>
    </row>
    <row r="2104" spans="1:20" x14ac:dyDescent="0.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0">
        <v>136</v>
      </c>
      <c r="P2104" s="27">
        <v>35.789473684210527</v>
      </c>
      <c r="Q2104" t="s">
        <v>8336</v>
      </c>
      <c r="R2104" t="s">
        <v>8317</v>
      </c>
      <c r="S2104" s="15">
        <v>81337.737222222218</v>
      </c>
      <c r="T2104" s="15">
        <v>40668.868611111109</v>
      </c>
    </row>
    <row r="2105" spans="1:20" x14ac:dyDescent="0.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0">
        <v>146.12318374694613</v>
      </c>
      <c r="P2105" s="27">
        <v>98.817391304347822</v>
      </c>
      <c r="Q2105" t="s">
        <v>8336</v>
      </c>
      <c r="R2105" t="s">
        <v>8317</v>
      </c>
      <c r="S2105" s="15">
        <v>82445.593217592599</v>
      </c>
      <c r="T2105" s="15">
        <v>41222.7966087963</v>
      </c>
    </row>
    <row r="2106" spans="1:20" x14ac:dyDescent="0.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0">
        <v>129.5</v>
      </c>
      <c r="P2106" s="27">
        <v>28</v>
      </c>
      <c r="Q2106" t="s">
        <v>8336</v>
      </c>
      <c r="R2106" t="s">
        <v>8317</v>
      </c>
      <c r="S2106" s="15">
        <v>82850</v>
      </c>
      <c r="T2106" s="15">
        <v>41425</v>
      </c>
    </row>
    <row r="2107" spans="1:20" x14ac:dyDescent="0.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0">
        <v>254</v>
      </c>
      <c r="P2107" s="27">
        <v>51.313131313131315</v>
      </c>
      <c r="Q2107" t="s">
        <v>8336</v>
      </c>
      <c r="R2107" t="s">
        <v>8317</v>
      </c>
      <c r="S2107" s="15">
        <v>83928.333333333343</v>
      </c>
      <c r="T2107" s="15">
        <v>41964.166666666672</v>
      </c>
    </row>
    <row r="2108" spans="1:20" x14ac:dyDescent="0.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0">
        <v>107.04545454545456</v>
      </c>
      <c r="P2108" s="27">
        <v>53.522727272727273</v>
      </c>
      <c r="Q2108" t="s">
        <v>8336</v>
      </c>
      <c r="R2108" t="s">
        <v>8317</v>
      </c>
      <c r="S2108" s="15">
        <v>82600.4299537037</v>
      </c>
      <c r="T2108" s="15">
        <v>41300.21497685185</v>
      </c>
    </row>
    <row r="2109" spans="1:20" x14ac:dyDescent="0.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0">
        <v>107.73299999999999</v>
      </c>
      <c r="P2109" s="27">
        <v>37.149310344827583</v>
      </c>
      <c r="Q2109" t="s">
        <v>8336</v>
      </c>
      <c r="R2109" t="s">
        <v>8317</v>
      </c>
      <c r="S2109" s="15">
        <v>83911.504467592589</v>
      </c>
      <c r="T2109" s="15">
        <v>41955.752233796295</v>
      </c>
    </row>
    <row r="2110" spans="1:20" x14ac:dyDescent="0.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0">
        <v>107.31250000000001</v>
      </c>
      <c r="P2110" s="27">
        <v>89.895287958115176</v>
      </c>
      <c r="Q2110" t="s">
        <v>8336</v>
      </c>
      <c r="R2110" t="s">
        <v>8317</v>
      </c>
      <c r="S2110" s="15">
        <v>82324.326388888891</v>
      </c>
      <c r="T2110" s="15">
        <v>41162.163194444445</v>
      </c>
    </row>
    <row r="2111" spans="1:20" x14ac:dyDescent="0.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0">
        <v>106.52500000000001</v>
      </c>
      <c r="P2111" s="27">
        <v>106.52500000000001</v>
      </c>
      <c r="Q2111" t="s">
        <v>8336</v>
      </c>
      <c r="R2111" t="s">
        <v>8317</v>
      </c>
      <c r="S2111" s="15">
        <v>84381.417060185195</v>
      </c>
      <c r="T2111" s="15">
        <v>42190.708530092597</v>
      </c>
    </row>
    <row r="2112" spans="1:20" x14ac:dyDescent="0.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0">
        <v>100.35000000000001</v>
      </c>
      <c r="P2112" s="27">
        <v>52.815789473684212</v>
      </c>
      <c r="Q2112" t="s">
        <v>8336</v>
      </c>
      <c r="R2112" t="s">
        <v>8317</v>
      </c>
      <c r="S2112" s="15">
        <v>83574.415277777778</v>
      </c>
      <c r="T2112" s="15">
        <v>41787.207638888889</v>
      </c>
    </row>
    <row r="2113" spans="1:20" x14ac:dyDescent="0.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0">
        <v>106.5</v>
      </c>
      <c r="P2113" s="27">
        <v>54.615384615384613</v>
      </c>
      <c r="Q2113" t="s">
        <v>8336</v>
      </c>
      <c r="R2113" t="s">
        <v>8317</v>
      </c>
      <c r="S2113" s="15">
        <v>81540.083333333328</v>
      </c>
      <c r="T2113" s="15">
        <v>40770.041666666664</v>
      </c>
    </row>
    <row r="2114" spans="1:20" x14ac:dyDescent="0.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0">
        <v>100</v>
      </c>
      <c r="P2114" s="27">
        <v>27.272727272727273</v>
      </c>
      <c r="Q2114" t="s">
        <v>8336</v>
      </c>
      <c r="R2114" t="s">
        <v>8317</v>
      </c>
      <c r="S2114" s="15">
        <v>82759.856319444443</v>
      </c>
      <c r="T2114" s="15">
        <v>41379.928159722222</v>
      </c>
    </row>
    <row r="2115" spans="1:20" x14ac:dyDescent="0.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0">
        <v>104.85714285714285</v>
      </c>
      <c r="P2115" s="27">
        <v>68.598130841121488</v>
      </c>
      <c r="Q2115" t="s">
        <v>8336</v>
      </c>
      <c r="R2115" t="s">
        <v>8317</v>
      </c>
      <c r="S2115" s="15">
        <v>83811.73092592592</v>
      </c>
      <c r="T2115" s="15">
        <v>41905.86546296296</v>
      </c>
    </row>
    <row r="2116" spans="1:20" x14ac:dyDescent="0.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0">
        <v>104.69999999999999</v>
      </c>
      <c r="P2116" s="27">
        <v>35.612244897959187</v>
      </c>
      <c r="Q2116" t="s">
        <v>8336</v>
      </c>
      <c r="R2116" t="s">
        <v>8317</v>
      </c>
      <c r="S2116" s="15">
        <v>81042.415277777778</v>
      </c>
      <c r="T2116" s="15">
        <v>40521.207638888889</v>
      </c>
    </row>
    <row r="2117" spans="1:20" x14ac:dyDescent="0.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0">
        <v>225.66666666666669</v>
      </c>
      <c r="P2117" s="27">
        <v>94.027777777777771</v>
      </c>
      <c r="Q2117" t="s">
        <v>8336</v>
      </c>
      <c r="R2117" t="s">
        <v>8317</v>
      </c>
      <c r="S2117" s="15">
        <v>81188.16206018519</v>
      </c>
      <c r="T2117" s="15">
        <v>40594.081030092595</v>
      </c>
    </row>
    <row r="2118" spans="1:20" x14ac:dyDescent="0.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0">
        <v>100.90416666666667</v>
      </c>
      <c r="P2118" s="27">
        <v>526.45652173913038</v>
      </c>
      <c r="Q2118" t="s">
        <v>8336</v>
      </c>
      <c r="R2118" t="s">
        <v>8317</v>
      </c>
      <c r="S2118" s="15">
        <v>82369.555625000008</v>
      </c>
      <c r="T2118" s="15">
        <v>41184.777812500004</v>
      </c>
    </row>
    <row r="2119" spans="1:20" x14ac:dyDescent="0.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0">
        <v>147.75</v>
      </c>
      <c r="P2119" s="27">
        <v>50.657142857142858</v>
      </c>
      <c r="Q2119" t="s">
        <v>8336</v>
      </c>
      <c r="R2119" t="s">
        <v>8317</v>
      </c>
      <c r="S2119" s="15">
        <v>84608.415277777778</v>
      </c>
      <c r="T2119" s="15">
        <v>42304.207638888889</v>
      </c>
    </row>
    <row r="2120" spans="1:20" x14ac:dyDescent="0.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0">
        <v>134.61099999999999</v>
      </c>
      <c r="P2120" s="27">
        <v>79.182941176470578</v>
      </c>
      <c r="Q2120" t="s">
        <v>8336</v>
      </c>
      <c r="R2120" t="s">
        <v>8317</v>
      </c>
      <c r="S2120" s="15">
        <v>81497.679074074069</v>
      </c>
      <c r="T2120" s="15">
        <v>40748.839537037034</v>
      </c>
    </row>
    <row r="2121" spans="1:20" x14ac:dyDescent="0.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0">
        <v>100.75</v>
      </c>
      <c r="P2121" s="27">
        <v>91.590909090909093</v>
      </c>
      <c r="Q2121" t="s">
        <v>8336</v>
      </c>
      <c r="R2121" t="s">
        <v>8317</v>
      </c>
      <c r="S2121" s="15">
        <v>82274.260300925933</v>
      </c>
      <c r="T2121" s="15">
        <v>41137.130150462966</v>
      </c>
    </row>
    <row r="2122" spans="1:20" x14ac:dyDescent="0.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0">
        <v>100.880375</v>
      </c>
      <c r="P2122" s="27">
        <v>116.96275362318841</v>
      </c>
      <c r="Q2122" t="s">
        <v>8336</v>
      </c>
      <c r="R2122" t="s">
        <v>8317</v>
      </c>
      <c r="S2122" s="15">
        <v>83281.929074074069</v>
      </c>
      <c r="T2122" s="15">
        <v>41640.964537037034</v>
      </c>
    </row>
    <row r="2123" spans="1:20" x14ac:dyDescent="0.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0">
        <v>0.56800000000000006</v>
      </c>
      <c r="P2123" s="27">
        <v>28.4</v>
      </c>
      <c r="Q2123" t="s">
        <v>8333</v>
      </c>
      <c r="R2123" t="s">
        <v>8315</v>
      </c>
      <c r="S2123" s="15">
        <v>85493.484907407401</v>
      </c>
      <c r="T2123" s="15">
        <v>42746.7424537037</v>
      </c>
    </row>
    <row r="2124" spans="1:20" x14ac:dyDescent="0.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0">
        <v>0.38750000000000001</v>
      </c>
      <c r="P2124" s="27">
        <v>103.33333333333333</v>
      </c>
      <c r="Q2124" t="s">
        <v>8333</v>
      </c>
      <c r="R2124" t="s">
        <v>8315</v>
      </c>
      <c r="S2124" s="15">
        <v>85484.601134259254</v>
      </c>
      <c r="T2124" s="15">
        <v>42742.300567129627</v>
      </c>
    </row>
    <row r="2125" spans="1:20" x14ac:dyDescent="0.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0">
        <v>10</v>
      </c>
      <c r="P2125" s="27">
        <v>10</v>
      </c>
      <c r="Q2125" t="s">
        <v>8333</v>
      </c>
      <c r="R2125" t="s">
        <v>8315</v>
      </c>
      <c r="S2125" s="15">
        <v>80504.58194444445</v>
      </c>
      <c r="T2125" s="15">
        <v>40252.290972222225</v>
      </c>
    </row>
    <row r="2126" spans="1:20" x14ac:dyDescent="0.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0">
        <v>10.454545454545453</v>
      </c>
      <c r="P2126" s="27">
        <v>23</v>
      </c>
      <c r="Q2126" t="s">
        <v>8333</v>
      </c>
      <c r="R2126" t="s">
        <v>8315</v>
      </c>
      <c r="S2126" s="15">
        <v>81024.416666666672</v>
      </c>
      <c r="T2126" s="15">
        <v>40512.208333333336</v>
      </c>
    </row>
    <row r="2127" spans="1:20" x14ac:dyDescent="0.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0">
        <v>1.4200000000000002</v>
      </c>
      <c r="P2127" s="27">
        <v>31.555555555555557</v>
      </c>
      <c r="Q2127" t="s">
        <v>8333</v>
      </c>
      <c r="R2127" t="s">
        <v>8315</v>
      </c>
      <c r="S2127" s="15">
        <v>84442.047060185185</v>
      </c>
      <c r="T2127" s="15">
        <v>42221.023530092592</v>
      </c>
    </row>
    <row r="2128" spans="1:20" x14ac:dyDescent="0.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0">
        <v>0.05</v>
      </c>
      <c r="P2128" s="27">
        <v>5</v>
      </c>
      <c r="Q2128" t="s">
        <v>8333</v>
      </c>
      <c r="R2128" t="s">
        <v>8315</v>
      </c>
      <c r="S2128" s="15">
        <v>83963.946458333332</v>
      </c>
      <c r="T2128" s="15">
        <v>41981.973229166666</v>
      </c>
    </row>
    <row r="2129" spans="1:20" x14ac:dyDescent="0.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0">
        <v>28.842857142857142</v>
      </c>
      <c r="P2129" s="27">
        <v>34.220338983050844</v>
      </c>
      <c r="Q2129" t="s">
        <v>8333</v>
      </c>
      <c r="R2129" t="s">
        <v>8315</v>
      </c>
      <c r="S2129" s="15">
        <v>84150.927384259267</v>
      </c>
      <c r="T2129" s="15">
        <v>42075.463692129633</v>
      </c>
    </row>
    <row r="2130" spans="1:20" x14ac:dyDescent="0.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0">
        <v>0.16666666666666669</v>
      </c>
      <c r="P2130" s="27">
        <v>25</v>
      </c>
      <c r="Q2130" t="s">
        <v>8333</v>
      </c>
      <c r="R2130" t="s">
        <v>8315</v>
      </c>
      <c r="S2130" s="15">
        <v>83807.545578703706</v>
      </c>
      <c r="T2130" s="15">
        <v>41903.772789351853</v>
      </c>
    </row>
    <row r="2131" spans="1:20" x14ac:dyDescent="0.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0">
        <v>11.799999999999999</v>
      </c>
      <c r="P2131" s="27">
        <v>19.666666666666668</v>
      </c>
      <c r="Q2131" t="s">
        <v>8333</v>
      </c>
      <c r="R2131" t="s">
        <v>8315</v>
      </c>
      <c r="S2131" s="15">
        <v>84878.048611111109</v>
      </c>
      <c r="T2131" s="15">
        <v>42439.024305555555</v>
      </c>
    </row>
    <row r="2132" spans="1:20" x14ac:dyDescent="0.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0">
        <v>0.20238095238095236</v>
      </c>
      <c r="P2132" s="27">
        <v>21.25</v>
      </c>
      <c r="Q2132" t="s">
        <v>8333</v>
      </c>
      <c r="R2132" t="s">
        <v>8315</v>
      </c>
      <c r="S2132" s="15">
        <v>83734.172754629632</v>
      </c>
      <c r="T2132" s="15">
        <v>41867.086377314816</v>
      </c>
    </row>
    <row r="2133" spans="1:20" x14ac:dyDescent="0.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0">
        <v>5</v>
      </c>
      <c r="P2133" s="27">
        <v>8.3333333333333339</v>
      </c>
      <c r="Q2133" t="s">
        <v>8333</v>
      </c>
      <c r="R2133" t="s">
        <v>8315</v>
      </c>
      <c r="S2133" s="15">
        <v>84394.414143518516</v>
      </c>
      <c r="T2133" s="15">
        <v>42197.207071759258</v>
      </c>
    </row>
    <row r="2134" spans="1:20" x14ac:dyDescent="0.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0">
        <v>2.1129899999999995</v>
      </c>
      <c r="P2134" s="27">
        <v>21.34333333333333</v>
      </c>
      <c r="Q2134" t="s">
        <v>8333</v>
      </c>
      <c r="R2134" t="s">
        <v>8315</v>
      </c>
      <c r="S2134" s="15">
        <v>83346.974351851852</v>
      </c>
      <c r="T2134" s="15">
        <v>41673.487175925926</v>
      </c>
    </row>
    <row r="2135" spans="1:20" x14ac:dyDescent="0.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0">
        <v>1.6</v>
      </c>
      <c r="P2135" s="27">
        <v>5.333333333333333</v>
      </c>
      <c r="Q2135" t="s">
        <v>8333</v>
      </c>
      <c r="R2135" t="s">
        <v>8315</v>
      </c>
      <c r="S2135" s="15">
        <v>81314.58194444445</v>
      </c>
      <c r="T2135" s="15">
        <v>40657.290972222225</v>
      </c>
    </row>
    <row r="2136" spans="1:20" x14ac:dyDescent="0.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0">
        <v>1.7333333333333332</v>
      </c>
      <c r="P2136" s="27">
        <v>34.666666666666664</v>
      </c>
      <c r="Q2136" t="s">
        <v>8333</v>
      </c>
      <c r="R2136" t="s">
        <v>8315</v>
      </c>
      <c r="S2136" s="15">
        <v>82783.772939814808</v>
      </c>
      <c r="T2136" s="15">
        <v>41391.886469907404</v>
      </c>
    </row>
    <row r="2137" spans="1:20" x14ac:dyDescent="0.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0">
        <v>9.56</v>
      </c>
      <c r="P2137" s="27">
        <v>21.727272727272727</v>
      </c>
      <c r="Q2137" t="s">
        <v>8333</v>
      </c>
      <c r="R2137" t="s">
        <v>8315</v>
      </c>
      <c r="S2137" s="15">
        <v>82373.926689814805</v>
      </c>
      <c r="T2137" s="15">
        <v>41186.963344907403</v>
      </c>
    </row>
    <row r="2138" spans="1:20" x14ac:dyDescent="0.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0">
        <v>5.9612499999999999E-2</v>
      </c>
      <c r="P2138" s="27">
        <v>11.922499999999999</v>
      </c>
      <c r="Q2138" t="s">
        <v>8333</v>
      </c>
      <c r="R2138" t="s">
        <v>8315</v>
      </c>
      <c r="S2138" s="15">
        <v>83133.018194444448</v>
      </c>
      <c r="T2138" s="15">
        <v>41566.509097222224</v>
      </c>
    </row>
    <row r="2139" spans="1:20" x14ac:dyDescent="0.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0">
        <v>28.405999999999999</v>
      </c>
      <c r="P2139" s="27">
        <v>26.59737827715356</v>
      </c>
      <c r="Q2139" t="s">
        <v>8333</v>
      </c>
      <c r="R2139" t="s">
        <v>8315</v>
      </c>
      <c r="S2139" s="15">
        <v>83957.542337962965</v>
      </c>
      <c r="T2139" s="15">
        <v>41978.771168981482</v>
      </c>
    </row>
    <row r="2140" spans="1:20" x14ac:dyDescent="0.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0">
        <v>12.8</v>
      </c>
      <c r="P2140" s="27">
        <v>10.666666666666666</v>
      </c>
      <c r="Q2140" t="s">
        <v>8333</v>
      </c>
      <c r="R2140" t="s">
        <v>8315</v>
      </c>
      <c r="S2140" s="15">
        <v>83174.109699074077</v>
      </c>
      <c r="T2140" s="15">
        <v>41587.054849537039</v>
      </c>
    </row>
    <row r="2141" spans="1:20" x14ac:dyDescent="0.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0">
        <v>5.42</v>
      </c>
      <c r="P2141" s="27">
        <v>29.035714285714285</v>
      </c>
      <c r="Q2141" t="s">
        <v>8333</v>
      </c>
      <c r="R2141" t="s">
        <v>8315</v>
      </c>
      <c r="S2141" s="15">
        <v>85355.500185185185</v>
      </c>
      <c r="T2141" s="15">
        <v>42677.750092592592</v>
      </c>
    </row>
    <row r="2142" spans="1:20" x14ac:dyDescent="0.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0">
        <v>0.11199999999999999</v>
      </c>
      <c r="P2142" s="27">
        <v>50.909090909090907</v>
      </c>
      <c r="Q2142" t="s">
        <v>8333</v>
      </c>
      <c r="R2142" t="s">
        <v>8315</v>
      </c>
      <c r="S2142" s="15">
        <v>82571.667222222226</v>
      </c>
      <c r="T2142" s="15">
        <v>41285.833611111113</v>
      </c>
    </row>
    <row r="2143" spans="1:20" x14ac:dyDescent="0.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0">
        <v>0</v>
      </c>
      <c r="P2143" s="27" t="e">
        <v>#DIV/0!</v>
      </c>
      <c r="Q2143" t="s">
        <v>8333</v>
      </c>
      <c r="R2143" t="s">
        <v>8315</v>
      </c>
      <c r="S2143" s="15">
        <v>83914.554606481484</v>
      </c>
      <c r="T2143" s="15">
        <v>41957.277303240742</v>
      </c>
    </row>
    <row r="2144" spans="1:20" x14ac:dyDescent="0.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0">
        <v>5.7238095238095239</v>
      </c>
      <c r="P2144" s="27">
        <v>50.083333333333336</v>
      </c>
      <c r="Q2144" t="s">
        <v>8333</v>
      </c>
      <c r="R2144" t="s">
        <v>8315</v>
      </c>
      <c r="S2144" s="15">
        <v>84737.403009259258</v>
      </c>
      <c r="T2144" s="15">
        <v>42368.701504629629</v>
      </c>
    </row>
    <row r="2145" spans="1:20" x14ac:dyDescent="0.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0">
        <v>11.25</v>
      </c>
      <c r="P2145" s="27">
        <v>45</v>
      </c>
      <c r="Q2145" t="s">
        <v>8333</v>
      </c>
      <c r="R2145" t="s">
        <v>8315</v>
      </c>
      <c r="S2145" s="15">
        <v>80761.583333333328</v>
      </c>
      <c r="T2145" s="15">
        <v>40380.791666666664</v>
      </c>
    </row>
    <row r="2146" spans="1:20" x14ac:dyDescent="0.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0">
        <v>1.7098591549295776</v>
      </c>
      <c r="P2146" s="27">
        <v>25.291666666666668</v>
      </c>
      <c r="Q2146" t="s">
        <v>8333</v>
      </c>
      <c r="R2146" t="s">
        <v>8315</v>
      </c>
      <c r="S2146" s="15">
        <v>83063.093518518523</v>
      </c>
      <c r="T2146" s="15">
        <v>41531.546759259261</v>
      </c>
    </row>
    <row r="2147" spans="1:20" x14ac:dyDescent="0.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0">
        <v>30.433333333333334</v>
      </c>
      <c r="P2147" s="27">
        <v>51.292134831460672</v>
      </c>
      <c r="Q2147" t="s">
        <v>8333</v>
      </c>
      <c r="R2147" t="s">
        <v>8315</v>
      </c>
      <c r="S2147" s="15">
        <v>83210.558194444442</v>
      </c>
      <c r="T2147" s="15">
        <v>41605.279097222221</v>
      </c>
    </row>
    <row r="2148" spans="1:20" x14ac:dyDescent="0.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0">
        <v>0.02</v>
      </c>
      <c r="P2148" s="27">
        <v>1</v>
      </c>
      <c r="Q2148" t="s">
        <v>8333</v>
      </c>
      <c r="R2148" t="s">
        <v>8315</v>
      </c>
      <c r="S2148" s="15">
        <v>84823.359027777769</v>
      </c>
      <c r="T2148" s="15">
        <v>42411.679513888885</v>
      </c>
    </row>
    <row r="2149" spans="1:20" x14ac:dyDescent="0.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0">
        <v>0.69641025641025645</v>
      </c>
      <c r="P2149" s="27">
        <v>49.381818181818183</v>
      </c>
      <c r="Q2149" t="s">
        <v>8333</v>
      </c>
      <c r="R2149" t="s">
        <v>8315</v>
      </c>
      <c r="S2149" s="15">
        <v>83918.674722222233</v>
      </c>
      <c r="T2149" s="15">
        <v>41959.337361111116</v>
      </c>
    </row>
    <row r="2150" spans="1:20" x14ac:dyDescent="0.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0">
        <v>2</v>
      </c>
      <c r="P2150" s="27">
        <v>1</v>
      </c>
      <c r="Q2150" t="s">
        <v>8333</v>
      </c>
      <c r="R2150" t="s">
        <v>8315</v>
      </c>
      <c r="S2150" s="15">
        <v>84193.383842592593</v>
      </c>
      <c r="T2150" s="15">
        <v>42096.691921296297</v>
      </c>
    </row>
    <row r="2151" spans="1:20" x14ac:dyDescent="0.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0">
        <v>0</v>
      </c>
      <c r="P2151" s="27" t="e">
        <v>#DIV/0!</v>
      </c>
      <c r="Q2151" t="s">
        <v>8333</v>
      </c>
      <c r="R2151" t="s">
        <v>8315</v>
      </c>
      <c r="S2151" s="15">
        <v>80780</v>
      </c>
      <c r="T2151" s="15">
        <v>40390</v>
      </c>
    </row>
    <row r="2152" spans="1:20" x14ac:dyDescent="0.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0">
        <v>0.80999999999999994</v>
      </c>
      <c r="P2152" s="27">
        <v>101.25</v>
      </c>
      <c r="Q2152" t="s">
        <v>8333</v>
      </c>
      <c r="R2152" t="s">
        <v>8315</v>
      </c>
      <c r="S2152" s="15">
        <v>85128.569421296299</v>
      </c>
      <c r="T2152" s="15">
        <v>42564.284710648149</v>
      </c>
    </row>
    <row r="2153" spans="1:20" x14ac:dyDescent="0.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0">
        <v>0.26222222222222225</v>
      </c>
      <c r="P2153" s="27">
        <v>19.666666666666668</v>
      </c>
      <c r="Q2153" t="s">
        <v>8333</v>
      </c>
      <c r="R2153" t="s">
        <v>8315</v>
      </c>
      <c r="S2153" s="15">
        <v>85101.69476851853</v>
      </c>
      <c r="T2153" s="15">
        <v>42550.847384259265</v>
      </c>
    </row>
    <row r="2154" spans="1:20" x14ac:dyDescent="0.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0">
        <v>0.16666666666666669</v>
      </c>
      <c r="P2154" s="27">
        <v>12.5</v>
      </c>
      <c r="Q2154" t="s">
        <v>8333</v>
      </c>
      <c r="R2154" t="s">
        <v>8315</v>
      </c>
      <c r="S2154" s="15">
        <v>83427.581226851849</v>
      </c>
      <c r="T2154" s="15">
        <v>41713.790613425925</v>
      </c>
    </row>
    <row r="2155" spans="1:20" x14ac:dyDescent="0.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0">
        <v>9.124454880912446E-3</v>
      </c>
      <c r="P2155" s="27">
        <v>8.5</v>
      </c>
      <c r="Q2155" t="s">
        <v>8333</v>
      </c>
      <c r="R2155" t="s">
        <v>8315</v>
      </c>
      <c r="S2155" s="15">
        <v>84028.665277777778</v>
      </c>
      <c r="T2155" s="15">
        <v>42014.332638888889</v>
      </c>
    </row>
    <row r="2156" spans="1:20" x14ac:dyDescent="0.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0">
        <v>0.8</v>
      </c>
      <c r="P2156" s="27">
        <v>1</v>
      </c>
      <c r="Q2156" t="s">
        <v>8333</v>
      </c>
      <c r="R2156" t="s">
        <v>8315</v>
      </c>
      <c r="S2156" s="15">
        <v>83335.264513888891</v>
      </c>
      <c r="T2156" s="15">
        <v>41667.632256944446</v>
      </c>
    </row>
    <row r="2157" spans="1:20" x14ac:dyDescent="0.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0">
        <v>2.2999999999999998</v>
      </c>
      <c r="P2157" s="27">
        <v>23</v>
      </c>
      <c r="Q2157" t="s">
        <v>8333</v>
      </c>
      <c r="R2157" t="s">
        <v>8315</v>
      </c>
      <c r="S2157" s="15">
        <v>84921.41168981482</v>
      </c>
      <c r="T2157" s="15">
        <v>42460.70584490741</v>
      </c>
    </row>
    <row r="2158" spans="1:20" x14ac:dyDescent="0.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0">
        <v>2.6660714285714282</v>
      </c>
      <c r="P2158" s="27">
        <v>17.987951807228917</v>
      </c>
      <c r="Q2158" t="s">
        <v>8333</v>
      </c>
      <c r="R2158" t="s">
        <v>8315</v>
      </c>
      <c r="S2158" s="15">
        <v>83067.708472222221</v>
      </c>
      <c r="T2158" s="15">
        <v>41533.85423611111</v>
      </c>
    </row>
    <row r="2159" spans="1:20" x14ac:dyDescent="0.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0">
        <v>28.192</v>
      </c>
      <c r="P2159" s="27">
        <v>370.94736842105266</v>
      </c>
      <c r="Q2159" t="s">
        <v>8333</v>
      </c>
      <c r="R2159" t="s">
        <v>8315</v>
      </c>
      <c r="S2159" s="15">
        <v>85454.665277777778</v>
      </c>
      <c r="T2159" s="15">
        <v>42727.332638888889</v>
      </c>
    </row>
    <row r="2160" spans="1:20" x14ac:dyDescent="0.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0">
        <v>6.5900366666666672</v>
      </c>
      <c r="P2160" s="27">
        <v>63.569485530546629</v>
      </c>
      <c r="Q2160" t="s">
        <v>8333</v>
      </c>
      <c r="R2160" t="s">
        <v>8315</v>
      </c>
      <c r="S2160" s="15">
        <v>82619.707731481481</v>
      </c>
      <c r="T2160" s="15">
        <v>41309.853865740741</v>
      </c>
    </row>
    <row r="2161" spans="1:20" x14ac:dyDescent="0.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0">
        <v>0.72222222222222221</v>
      </c>
      <c r="P2161" s="27">
        <v>13</v>
      </c>
      <c r="Q2161" t="s">
        <v>8333</v>
      </c>
      <c r="R2161" t="s">
        <v>8315</v>
      </c>
      <c r="S2161" s="15">
        <v>81481.462361111102</v>
      </c>
      <c r="T2161" s="15">
        <v>40740.731180555551</v>
      </c>
    </row>
    <row r="2162" spans="1:20" x14ac:dyDescent="0.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0">
        <v>0.85000000000000009</v>
      </c>
      <c r="P2162" s="27">
        <v>5.3125</v>
      </c>
      <c r="Q2162" t="s">
        <v>8333</v>
      </c>
      <c r="R2162" t="s">
        <v>8315</v>
      </c>
      <c r="S2162" s="15">
        <v>82097.423726851848</v>
      </c>
      <c r="T2162" s="15">
        <v>41048.711863425924</v>
      </c>
    </row>
    <row r="2163" spans="1:20" x14ac:dyDescent="0.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0">
        <v>115.75</v>
      </c>
      <c r="P2163" s="27">
        <v>35.615384615384613</v>
      </c>
      <c r="Q2163" t="s">
        <v>8339</v>
      </c>
      <c r="R2163" t="s">
        <v>8317</v>
      </c>
      <c r="S2163" s="15">
        <v>84541.705069444433</v>
      </c>
      <c r="T2163" s="15">
        <v>42270.852534722217</v>
      </c>
    </row>
    <row r="2164" spans="1:20" x14ac:dyDescent="0.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0">
        <v>112.26666666666667</v>
      </c>
      <c r="P2164" s="27">
        <v>87.103448275862064</v>
      </c>
      <c r="Q2164" t="s">
        <v>8339</v>
      </c>
      <c r="R2164" t="s">
        <v>8317</v>
      </c>
      <c r="S2164" s="15">
        <v>83689.532199074078</v>
      </c>
      <c r="T2164" s="15">
        <v>41844.766099537039</v>
      </c>
    </row>
    <row r="2165" spans="1:20" x14ac:dyDescent="0.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0">
        <v>132.20000000000002</v>
      </c>
      <c r="P2165" s="27">
        <v>75.11363636363636</v>
      </c>
      <c r="Q2165" t="s">
        <v>8339</v>
      </c>
      <c r="R2165" t="s">
        <v>8317</v>
      </c>
      <c r="S2165" s="15">
        <v>84326.319444444438</v>
      </c>
      <c r="T2165" s="15">
        <v>42163.159722222219</v>
      </c>
    </row>
    <row r="2166" spans="1:20" x14ac:dyDescent="0.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0">
        <v>102.63636363636364</v>
      </c>
      <c r="P2166" s="27">
        <v>68.01204819277109</v>
      </c>
      <c r="Q2166" t="s">
        <v>8339</v>
      </c>
      <c r="R2166" t="s">
        <v>8317</v>
      </c>
      <c r="S2166" s="15">
        <v>85092.33194444445</v>
      </c>
      <c r="T2166" s="15">
        <v>42546.165972222225</v>
      </c>
    </row>
    <row r="2167" spans="1:20" x14ac:dyDescent="0.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0">
        <v>138.64000000000001</v>
      </c>
      <c r="P2167" s="27">
        <v>29.623931623931625</v>
      </c>
      <c r="Q2167" t="s">
        <v>8339</v>
      </c>
      <c r="R2167" t="s">
        <v>8317</v>
      </c>
      <c r="S2167" s="15">
        <v>84937.250810185185</v>
      </c>
      <c r="T2167" s="15">
        <v>42468.625405092593</v>
      </c>
    </row>
    <row r="2168" spans="1:20" x14ac:dyDescent="0.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0">
        <v>146.6</v>
      </c>
      <c r="P2168" s="27">
        <v>91.625</v>
      </c>
      <c r="Q2168" t="s">
        <v>8339</v>
      </c>
      <c r="R2168" t="s">
        <v>8317</v>
      </c>
      <c r="S2168" s="15">
        <v>83957.759675925918</v>
      </c>
      <c r="T2168" s="15">
        <v>41978.879837962959</v>
      </c>
    </row>
    <row r="2169" spans="1:20" x14ac:dyDescent="0.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0">
        <v>120</v>
      </c>
      <c r="P2169" s="27">
        <v>22.5</v>
      </c>
      <c r="Q2169" t="s">
        <v>8339</v>
      </c>
      <c r="R2169" t="s">
        <v>8317</v>
      </c>
      <c r="S2169" s="15">
        <v>82334.13280092593</v>
      </c>
      <c r="T2169" s="15">
        <v>41167.066400462965</v>
      </c>
    </row>
    <row r="2170" spans="1:20" x14ac:dyDescent="0.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0">
        <v>121.5816111111111</v>
      </c>
      <c r="P2170" s="27">
        <v>64.366735294117646</v>
      </c>
      <c r="Q2170" t="s">
        <v>8339</v>
      </c>
      <c r="R2170" t="s">
        <v>8317</v>
      </c>
      <c r="S2170" s="15">
        <v>85552.416666666657</v>
      </c>
      <c r="T2170" s="15">
        <v>42776.208333333328</v>
      </c>
    </row>
    <row r="2171" spans="1:20" x14ac:dyDescent="0.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0">
        <v>100</v>
      </c>
      <c r="P2171" s="27">
        <v>21.857142857142858</v>
      </c>
      <c r="Q2171" t="s">
        <v>8339</v>
      </c>
      <c r="R2171" t="s">
        <v>8317</v>
      </c>
      <c r="S2171" s="15">
        <v>85593.401643518519</v>
      </c>
      <c r="T2171" s="15">
        <v>42796.700821759259</v>
      </c>
    </row>
    <row r="2172" spans="1:20" x14ac:dyDescent="0.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0">
        <v>180.85714285714286</v>
      </c>
      <c r="P2172" s="27">
        <v>33.315789473684212</v>
      </c>
      <c r="Q2172" t="s">
        <v>8339</v>
      </c>
      <c r="R2172" t="s">
        <v>8317</v>
      </c>
      <c r="S2172" s="15">
        <v>84477.500509259262</v>
      </c>
      <c r="T2172" s="15">
        <v>42238.750254629631</v>
      </c>
    </row>
    <row r="2173" spans="1:20" x14ac:dyDescent="0.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0">
        <v>106.075</v>
      </c>
      <c r="P2173" s="27">
        <v>90.276595744680847</v>
      </c>
      <c r="Q2173" t="s">
        <v>8339</v>
      </c>
      <c r="R2173" t="s">
        <v>8317</v>
      </c>
      <c r="S2173" s="15">
        <v>84354.416666666657</v>
      </c>
      <c r="T2173" s="15">
        <v>42177.208333333328</v>
      </c>
    </row>
    <row r="2174" spans="1:20" x14ac:dyDescent="0.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0">
        <v>100</v>
      </c>
      <c r="P2174" s="27">
        <v>76.92307692307692</v>
      </c>
      <c r="Q2174" t="s">
        <v>8339</v>
      </c>
      <c r="R2174" t="s">
        <v>8317</v>
      </c>
      <c r="S2174" s="15">
        <v>84225.160185185174</v>
      </c>
      <c r="T2174" s="15">
        <v>42112.580092592587</v>
      </c>
    </row>
    <row r="2175" spans="1:20" x14ac:dyDescent="0.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0">
        <v>126.92857142857143</v>
      </c>
      <c r="P2175" s="27">
        <v>59.233333333333334</v>
      </c>
      <c r="Q2175" t="s">
        <v>8339</v>
      </c>
      <c r="R2175" t="s">
        <v>8317</v>
      </c>
      <c r="S2175" s="15">
        <v>83054.33194444445</v>
      </c>
      <c r="T2175" s="15">
        <v>41527.165972222225</v>
      </c>
    </row>
    <row r="2176" spans="1:20" x14ac:dyDescent="0.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0">
        <v>102.97499999999999</v>
      </c>
      <c r="P2176" s="27">
        <v>65.38095238095238</v>
      </c>
      <c r="Q2176" t="s">
        <v>8339</v>
      </c>
      <c r="R2176" t="s">
        <v>8317</v>
      </c>
      <c r="S2176" s="15">
        <v>84991.085810185177</v>
      </c>
      <c r="T2176" s="15">
        <v>42495.542905092589</v>
      </c>
    </row>
    <row r="2177" spans="1:20" x14ac:dyDescent="0.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0">
        <v>250</v>
      </c>
      <c r="P2177" s="27">
        <v>67.307692307692307</v>
      </c>
      <c r="Q2177" t="s">
        <v>8339</v>
      </c>
      <c r="R2177" t="s">
        <v>8317</v>
      </c>
      <c r="S2177" s="15">
        <v>85144.018194444448</v>
      </c>
      <c r="T2177" s="15">
        <v>42572.009097222224</v>
      </c>
    </row>
    <row r="2178" spans="1:20" x14ac:dyDescent="0.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0">
        <v>126.02</v>
      </c>
      <c r="P2178" s="27">
        <v>88.74647887323944</v>
      </c>
      <c r="Q2178" t="s">
        <v>8339</v>
      </c>
      <c r="R2178" t="s">
        <v>8317</v>
      </c>
      <c r="S2178" s="15">
        <v>84253.266412037046</v>
      </c>
      <c r="T2178" s="15">
        <v>42126.633206018523</v>
      </c>
    </row>
    <row r="2179" spans="1:20" x14ac:dyDescent="0.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0">
        <v>100.12</v>
      </c>
      <c r="P2179" s="27">
        <v>65.868421052631575</v>
      </c>
      <c r="Q2179" t="s">
        <v>8339</v>
      </c>
      <c r="R2179" t="s">
        <v>8317</v>
      </c>
      <c r="S2179" s="15">
        <v>85054.501550925925</v>
      </c>
      <c r="T2179" s="15">
        <v>42527.250775462962</v>
      </c>
    </row>
    <row r="2180" spans="1:20" x14ac:dyDescent="0.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0">
        <v>138.64000000000001</v>
      </c>
      <c r="P2180" s="27">
        <v>40.349243306169967</v>
      </c>
      <c r="Q2180" t="s">
        <v>8339</v>
      </c>
      <c r="R2180" t="s">
        <v>8317</v>
      </c>
      <c r="S2180" s="15">
        <v>85507.2730787037</v>
      </c>
      <c r="T2180" s="15">
        <v>42753.63653935185</v>
      </c>
    </row>
    <row r="2181" spans="1:20" x14ac:dyDescent="0.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0">
        <v>161.4</v>
      </c>
      <c r="P2181" s="27">
        <v>76.857142857142861</v>
      </c>
      <c r="Q2181" t="s">
        <v>8339</v>
      </c>
      <c r="R2181" t="s">
        <v>8317</v>
      </c>
      <c r="S2181" s="15">
        <v>84210.342407407414</v>
      </c>
      <c r="T2181" s="15">
        <v>42105.171203703707</v>
      </c>
    </row>
    <row r="2182" spans="1:20" x14ac:dyDescent="0.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0">
        <v>107.18419999999999</v>
      </c>
      <c r="P2182" s="27">
        <v>68.707820512820518</v>
      </c>
      <c r="Q2182" t="s">
        <v>8339</v>
      </c>
      <c r="R2182" t="s">
        <v>8317</v>
      </c>
      <c r="S2182" s="15">
        <v>84643.42287037037</v>
      </c>
      <c r="T2182" s="15">
        <v>42321.711435185185</v>
      </c>
    </row>
    <row r="2183" spans="1:20" x14ac:dyDescent="0.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0">
        <v>153.1</v>
      </c>
      <c r="P2183" s="27">
        <v>57.773584905660378</v>
      </c>
      <c r="Q2183" t="s">
        <v>8332</v>
      </c>
      <c r="R2183" t="s">
        <v>8315</v>
      </c>
      <c r="S2183" s="15">
        <v>85574.010486111103</v>
      </c>
      <c r="T2183" s="15">
        <v>42787.005243055552</v>
      </c>
    </row>
    <row r="2184" spans="1:20" x14ac:dyDescent="0.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0">
        <v>524.16666666666663</v>
      </c>
      <c r="P2184" s="27">
        <v>44.171348314606739</v>
      </c>
      <c r="Q2184" t="s">
        <v>8332</v>
      </c>
      <c r="R2184" t="s">
        <v>8315</v>
      </c>
      <c r="S2184" s="15">
        <v>83829.801504629635</v>
      </c>
      <c r="T2184" s="15">
        <v>41914.900752314818</v>
      </c>
    </row>
    <row r="2185" spans="1:20" x14ac:dyDescent="0.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0">
        <v>489.27777777777777</v>
      </c>
      <c r="P2185" s="27">
        <v>31.566308243727597</v>
      </c>
      <c r="Q2185" t="s">
        <v>8332</v>
      </c>
      <c r="R2185" t="s">
        <v>8315</v>
      </c>
      <c r="S2185" s="15">
        <v>85550.416666666657</v>
      </c>
      <c r="T2185" s="15">
        <v>42775.208333333328</v>
      </c>
    </row>
    <row r="2186" spans="1:20" x14ac:dyDescent="0.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0">
        <v>284.74</v>
      </c>
      <c r="P2186" s="27">
        <v>107.04511278195488</v>
      </c>
      <c r="Q2186" t="s">
        <v>8332</v>
      </c>
      <c r="R2186" t="s">
        <v>8315</v>
      </c>
      <c r="S2186" s="15">
        <v>84789.333333333343</v>
      </c>
      <c r="T2186" s="15">
        <v>42394.666666666672</v>
      </c>
    </row>
    <row r="2187" spans="1:20" x14ac:dyDescent="0.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0">
        <v>1856.97</v>
      </c>
      <c r="P2187" s="27">
        <v>149.03451043338683</v>
      </c>
      <c r="Q2187" t="s">
        <v>8332</v>
      </c>
      <c r="R2187" t="s">
        <v>8315</v>
      </c>
      <c r="S2187" s="15">
        <v>82718.699976851858</v>
      </c>
      <c r="T2187" s="15">
        <v>41359.349988425929</v>
      </c>
    </row>
    <row r="2188" spans="1:20" x14ac:dyDescent="0.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0">
        <v>109.67499999999998</v>
      </c>
      <c r="P2188" s="27">
        <v>55.956632653061227</v>
      </c>
      <c r="Q2188" t="s">
        <v>8332</v>
      </c>
      <c r="R2188" t="s">
        <v>8315</v>
      </c>
      <c r="S2188" s="15">
        <v>85240.166666666657</v>
      </c>
      <c r="T2188" s="15">
        <v>42620.083333333328</v>
      </c>
    </row>
    <row r="2189" spans="1:20" x14ac:dyDescent="0.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0">
        <v>1014.6425</v>
      </c>
      <c r="P2189" s="27">
        <v>56.970381807973048</v>
      </c>
      <c r="Q2189" t="s">
        <v>8332</v>
      </c>
      <c r="R2189" t="s">
        <v>8315</v>
      </c>
      <c r="S2189" s="15">
        <v>84194.33194444445</v>
      </c>
      <c r="T2189" s="15">
        <v>42097.165972222225</v>
      </c>
    </row>
    <row r="2190" spans="1:20" x14ac:dyDescent="0.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0">
        <v>412.17692027666544</v>
      </c>
      <c r="P2190" s="27">
        <v>44.056420233463037</v>
      </c>
      <c r="Q2190" t="s">
        <v>8332</v>
      </c>
      <c r="R2190" t="s">
        <v>8315</v>
      </c>
      <c r="S2190" s="15">
        <v>85337.416666666657</v>
      </c>
      <c r="T2190" s="15">
        <v>42668.708333333328</v>
      </c>
    </row>
    <row r="2191" spans="1:20" x14ac:dyDescent="0.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0">
        <v>503.25</v>
      </c>
      <c r="P2191" s="27">
        <v>68.625</v>
      </c>
      <c r="Q2191" t="s">
        <v>8332</v>
      </c>
      <c r="R2191" t="s">
        <v>8315</v>
      </c>
      <c r="S2191" s="15">
        <v>84963.833333333343</v>
      </c>
      <c r="T2191" s="15">
        <v>42481.916666666672</v>
      </c>
    </row>
    <row r="2192" spans="1:20" x14ac:dyDescent="0.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0">
        <v>184.61052631578946</v>
      </c>
      <c r="P2192" s="27">
        <v>65.318435754189949</v>
      </c>
      <c r="Q2192" t="s">
        <v>8332</v>
      </c>
      <c r="R2192" t="s">
        <v>8315</v>
      </c>
      <c r="S2192" s="15">
        <v>84904.58194444445</v>
      </c>
      <c r="T2192" s="15">
        <v>42452.290972222225</v>
      </c>
    </row>
    <row r="2193" spans="1:20" x14ac:dyDescent="0.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0">
        <v>119.73333333333333</v>
      </c>
      <c r="P2193" s="27">
        <v>35.92</v>
      </c>
      <c r="Q2193" t="s">
        <v>8332</v>
      </c>
      <c r="R2193" t="s">
        <v>8315</v>
      </c>
      <c r="S2193" s="15">
        <v>85561.667291666672</v>
      </c>
      <c r="T2193" s="15">
        <v>42780.833645833336</v>
      </c>
    </row>
    <row r="2194" spans="1:20" x14ac:dyDescent="0.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0">
        <v>1081.2401666666667</v>
      </c>
      <c r="P2194" s="27">
        <v>40.070667078443485</v>
      </c>
      <c r="Q2194" t="s">
        <v>8332</v>
      </c>
      <c r="R2194" t="s">
        <v>8315</v>
      </c>
      <c r="S2194" s="15">
        <v>85439.916666666657</v>
      </c>
      <c r="T2194" s="15">
        <v>42719.958333333328</v>
      </c>
    </row>
    <row r="2195" spans="1:20" x14ac:dyDescent="0.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0">
        <v>452.37333333333333</v>
      </c>
      <c r="P2195" s="27">
        <v>75.647714604236342</v>
      </c>
      <c r="Q2195" t="s">
        <v>8332</v>
      </c>
      <c r="R2195" t="s">
        <v>8315</v>
      </c>
      <c r="S2195" s="15">
        <v>85390.415277777778</v>
      </c>
      <c r="T2195" s="15">
        <v>42695.207638888889</v>
      </c>
    </row>
    <row r="2196" spans="1:20" x14ac:dyDescent="0.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0">
        <v>537.37</v>
      </c>
      <c r="P2196" s="27">
        <v>61.203872437357631</v>
      </c>
      <c r="Q2196" t="s">
        <v>8332</v>
      </c>
      <c r="R2196" t="s">
        <v>8315</v>
      </c>
      <c r="S2196" s="15">
        <v>84911.432638888888</v>
      </c>
      <c r="T2196" s="15">
        <v>42455.716319444444</v>
      </c>
    </row>
    <row r="2197" spans="1:20" x14ac:dyDescent="0.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0">
        <v>120.32608695652173</v>
      </c>
      <c r="P2197" s="27">
        <v>48.130434782608695</v>
      </c>
      <c r="Q2197" t="s">
        <v>8332</v>
      </c>
      <c r="R2197" t="s">
        <v>8315</v>
      </c>
      <c r="S2197" s="15">
        <v>84455.543981481489</v>
      </c>
      <c r="T2197" s="15">
        <v>42227.771990740745</v>
      </c>
    </row>
    <row r="2198" spans="1:20" x14ac:dyDescent="0.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0">
        <v>113.83571428571429</v>
      </c>
      <c r="P2198" s="27">
        <v>68.106837606837601</v>
      </c>
      <c r="Q2198" t="s">
        <v>8332</v>
      </c>
      <c r="R2198" t="s">
        <v>8315</v>
      </c>
      <c r="S2198" s="15">
        <v>85412.583333333343</v>
      </c>
      <c r="T2198" s="15">
        <v>42706.291666666672</v>
      </c>
    </row>
    <row r="2199" spans="1:20" x14ac:dyDescent="0.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0">
        <v>951.03109999999992</v>
      </c>
      <c r="P2199" s="27">
        <v>65.891300230946882</v>
      </c>
      <c r="Q2199" t="s">
        <v>8332</v>
      </c>
      <c r="R2199" t="s">
        <v>8315</v>
      </c>
      <c r="S2199" s="15">
        <v>84127.168032407411</v>
      </c>
      <c r="T2199" s="15">
        <v>42063.584016203706</v>
      </c>
    </row>
    <row r="2200" spans="1:20" x14ac:dyDescent="0.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0">
        <v>132.89249999999998</v>
      </c>
      <c r="P2200" s="27">
        <v>81.654377880184327</v>
      </c>
      <c r="Q2200" t="s">
        <v>8332</v>
      </c>
      <c r="R2200" t="s">
        <v>8315</v>
      </c>
      <c r="S2200" s="15">
        <v>84645.111111111109</v>
      </c>
      <c r="T2200" s="15">
        <v>42322.555555555555</v>
      </c>
    </row>
    <row r="2201" spans="1:20" x14ac:dyDescent="0.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0">
        <v>146.97777777777779</v>
      </c>
      <c r="P2201" s="27">
        <v>52.701195219123505</v>
      </c>
      <c r="Q2201" t="s">
        <v>8332</v>
      </c>
      <c r="R2201" t="s">
        <v>8315</v>
      </c>
      <c r="S2201" s="15">
        <v>84584.833287037036</v>
      </c>
      <c r="T2201" s="15">
        <v>42292.416643518518</v>
      </c>
    </row>
    <row r="2202" spans="1:20" x14ac:dyDescent="0.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0">
        <v>542.15</v>
      </c>
      <c r="P2202" s="27">
        <v>41.228136882129277</v>
      </c>
      <c r="Q2202" t="s">
        <v>8332</v>
      </c>
      <c r="R2202" t="s">
        <v>8315</v>
      </c>
      <c r="S2202" s="15">
        <v>84382.25</v>
      </c>
      <c r="T2202" s="15">
        <v>42191.125</v>
      </c>
    </row>
    <row r="2203" spans="1:20" x14ac:dyDescent="0.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0">
        <v>382.71818181818185</v>
      </c>
      <c r="P2203" s="27">
        <v>15.035357142857142</v>
      </c>
      <c r="Q2203" t="s">
        <v>8334</v>
      </c>
      <c r="R2203" t="s">
        <v>8317</v>
      </c>
      <c r="S2203" s="15">
        <v>82581.693634259267</v>
      </c>
      <c r="T2203" s="15">
        <v>41290.846817129634</v>
      </c>
    </row>
    <row r="2204" spans="1:20" x14ac:dyDescent="0.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0">
        <v>704.18124999999998</v>
      </c>
      <c r="P2204" s="27">
        <v>39.066920943134534</v>
      </c>
      <c r="Q2204" t="s">
        <v>8334</v>
      </c>
      <c r="R2204" t="s">
        <v>8317</v>
      </c>
      <c r="S2204" s="15">
        <v>82429.698333333334</v>
      </c>
      <c r="T2204" s="15">
        <v>41214.849166666667</v>
      </c>
    </row>
    <row r="2205" spans="1:20" x14ac:dyDescent="0.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0">
        <v>109.55</v>
      </c>
      <c r="P2205" s="27">
        <v>43.82</v>
      </c>
      <c r="Q2205" t="s">
        <v>8334</v>
      </c>
      <c r="R2205" t="s">
        <v>8317</v>
      </c>
      <c r="S2205" s="15">
        <v>84543.719490740739</v>
      </c>
      <c r="T2205" s="15">
        <v>42271.85974537037</v>
      </c>
    </row>
    <row r="2206" spans="1:20" x14ac:dyDescent="0.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0">
        <v>132.86666666666667</v>
      </c>
      <c r="P2206" s="27">
        <v>27.301369863013697</v>
      </c>
      <c r="Q2206" t="s">
        <v>8334</v>
      </c>
      <c r="R2206" t="s">
        <v>8317</v>
      </c>
      <c r="S2206" s="15">
        <v>82684.623124999998</v>
      </c>
      <c r="T2206" s="15">
        <v>41342.311562499999</v>
      </c>
    </row>
    <row r="2207" spans="1:20" x14ac:dyDescent="0.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0">
        <v>152</v>
      </c>
      <c r="P2207" s="27">
        <v>42.222222222222221</v>
      </c>
      <c r="Q2207" t="s">
        <v>8334</v>
      </c>
      <c r="R2207" t="s">
        <v>8317</v>
      </c>
      <c r="S2207" s="15">
        <v>82123.64326388888</v>
      </c>
      <c r="T2207" s="15">
        <v>41061.82163194444</v>
      </c>
    </row>
    <row r="2208" spans="1:20" x14ac:dyDescent="0.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0">
        <v>102.72727272727273</v>
      </c>
      <c r="P2208" s="27">
        <v>33.235294117647058</v>
      </c>
      <c r="Q2208" t="s">
        <v>8334</v>
      </c>
      <c r="R2208" t="s">
        <v>8317</v>
      </c>
      <c r="S2208" s="15">
        <v>82030.514444444445</v>
      </c>
      <c r="T2208" s="15">
        <v>41015.257222222222</v>
      </c>
    </row>
    <row r="2209" spans="1:20" x14ac:dyDescent="0.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0">
        <v>100</v>
      </c>
      <c r="P2209" s="27">
        <v>285.71428571428572</v>
      </c>
      <c r="Q2209" t="s">
        <v>8334</v>
      </c>
      <c r="R2209" t="s">
        <v>8317</v>
      </c>
      <c r="S2209" s="15">
        <v>83188.471597222218</v>
      </c>
      <c r="T2209" s="15">
        <v>41594.235798611109</v>
      </c>
    </row>
    <row r="2210" spans="1:20" x14ac:dyDescent="0.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0">
        <v>101.6</v>
      </c>
      <c r="P2210" s="27">
        <v>42.333333333333336</v>
      </c>
      <c r="Q2210" t="s">
        <v>8334</v>
      </c>
      <c r="R2210" t="s">
        <v>8317</v>
      </c>
      <c r="S2210" s="15">
        <v>82012.333333333328</v>
      </c>
      <c r="T2210" s="15">
        <v>41006.166666666664</v>
      </c>
    </row>
    <row r="2211" spans="1:20" x14ac:dyDescent="0.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0">
        <v>150.80000000000001</v>
      </c>
      <c r="P2211" s="27">
        <v>50.266666666666666</v>
      </c>
      <c r="Q2211" t="s">
        <v>8334</v>
      </c>
      <c r="R2211" t="s">
        <v>8317</v>
      </c>
      <c r="S2211" s="15">
        <v>83487.916666666672</v>
      </c>
      <c r="T2211" s="15">
        <v>41743.958333333336</v>
      </c>
    </row>
    <row r="2212" spans="1:20" x14ac:dyDescent="0.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0">
        <v>111.425</v>
      </c>
      <c r="P2212" s="27">
        <v>61.902777777777779</v>
      </c>
      <c r="Q2212" t="s">
        <v>8334</v>
      </c>
      <c r="R2212" t="s">
        <v>8317</v>
      </c>
      <c r="S2212" s="15">
        <v>82027.46666666666</v>
      </c>
      <c r="T2212" s="15">
        <v>41013.73333333333</v>
      </c>
    </row>
    <row r="2213" spans="1:20" x14ac:dyDescent="0.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0">
        <v>195.6</v>
      </c>
      <c r="P2213" s="27">
        <v>40.75</v>
      </c>
      <c r="Q2213" t="s">
        <v>8334</v>
      </c>
      <c r="R2213" t="s">
        <v>8317</v>
      </c>
      <c r="S2213" s="15">
        <v>83478.58194444445</v>
      </c>
      <c r="T2213" s="15">
        <v>41739.290972222225</v>
      </c>
    </row>
    <row r="2214" spans="1:20" x14ac:dyDescent="0.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0">
        <v>114.38333333333333</v>
      </c>
      <c r="P2214" s="27">
        <v>55.796747967479675</v>
      </c>
      <c r="Q2214" t="s">
        <v>8334</v>
      </c>
      <c r="R2214" t="s">
        <v>8317</v>
      </c>
      <c r="S2214" s="15">
        <v>83164.083333333328</v>
      </c>
      <c r="T2214" s="15">
        <v>41582.041666666664</v>
      </c>
    </row>
    <row r="2215" spans="1:20" x14ac:dyDescent="0.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0">
        <v>200</v>
      </c>
      <c r="P2215" s="27">
        <v>10</v>
      </c>
      <c r="Q2215" t="s">
        <v>8334</v>
      </c>
      <c r="R2215" t="s">
        <v>8317</v>
      </c>
      <c r="S2215" s="15">
        <v>84279.652291666658</v>
      </c>
      <c r="T2215" s="15">
        <v>42139.826145833329</v>
      </c>
    </row>
    <row r="2216" spans="1:20" x14ac:dyDescent="0.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0">
        <v>292.50166666666667</v>
      </c>
      <c r="P2216" s="27">
        <v>73.125416666666666</v>
      </c>
      <c r="Q2216" t="s">
        <v>8334</v>
      </c>
      <c r="R2216" t="s">
        <v>8317</v>
      </c>
      <c r="S2216" s="15">
        <v>83353.584444444452</v>
      </c>
      <c r="T2216" s="15">
        <v>41676.792222222226</v>
      </c>
    </row>
    <row r="2217" spans="1:20" x14ac:dyDescent="0.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0">
        <v>156.36363636363637</v>
      </c>
      <c r="P2217" s="27">
        <v>26.060606060606062</v>
      </c>
      <c r="Q2217" t="s">
        <v>8334</v>
      </c>
      <c r="R2217" t="s">
        <v>8317</v>
      </c>
      <c r="S2217" s="15">
        <v>81962.58194444445</v>
      </c>
      <c r="T2217" s="15">
        <v>40981.290972222225</v>
      </c>
    </row>
    <row r="2218" spans="1:20" x14ac:dyDescent="0.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0">
        <v>105.66666666666666</v>
      </c>
      <c r="P2218" s="27">
        <v>22.642857142857142</v>
      </c>
      <c r="Q2218" t="s">
        <v>8334</v>
      </c>
      <c r="R2218" t="s">
        <v>8317</v>
      </c>
      <c r="S2218" s="15">
        <v>84417.503356481495</v>
      </c>
      <c r="T2218" s="15">
        <v>42208.751678240747</v>
      </c>
    </row>
    <row r="2219" spans="1:20" x14ac:dyDescent="0.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0">
        <v>101.19047619047619</v>
      </c>
      <c r="P2219" s="27">
        <v>47.222222222222221</v>
      </c>
      <c r="Q2219" t="s">
        <v>8334</v>
      </c>
      <c r="R2219" t="s">
        <v>8317</v>
      </c>
      <c r="S2219" s="15">
        <v>84620.666666666657</v>
      </c>
      <c r="T2219" s="15">
        <v>42310.333333333328</v>
      </c>
    </row>
    <row r="2220" spans="1:20" x14ac:dyDescent="0.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0">
        <v>122.833</v>
      </c>
      <c r="P2220" s="27">
        <v>32.324473684210524</v>
      </c>
      <c r="Q2220" t="s">
        <v>8334</v>
      </c>
      <c r="R2220" t="s">
        <v>8317</v>
      </c>
      <c r="S2220" s="15">
        <v>82300</v>
      </c>
      <c r="T2220" s="15">
        <v>41150</v>
      </c>
    </row>
    <row r="2221" spans="1:20" x14ac:dyDescent="0.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0">
        <v>101.49999999999999</v>
      </c>
      <c r="P2221" s="27">
        <v>53.421052631578945</v>
      </c>
      <c r="Q2221" t="s">
        <v>8334</v>
      </c>
      <c r="R2221" t="s">
        <v>8317</v>
      </c>
      <c r="S2221" s="15">
        <v>84471.437777777785</v>
      </c>
      <c r="T2221" s="15">
        <v>42235.718888888892</v>
      </c>
    </row>
    <row r="2222" spans="1:20" x14ac:dyDescent="0.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0">
        <v>101.14285714285714</v>
      </c>
      <c r="P2222" s="27">
        <v>51.304347826086953</v>
      </c>
      <c r="Q2222" t="s">
        <v>8334</v>
      </c>
      <c r="R2222" t="s">
        <v>8317</v>
      </c>
      <c r="S2222" s="15">
        <v>82964.121203703704</v>
      </c>
      <c r="T2222" s="15">
        <v>41482.060601851852</v>
      </c>
    </row>
    <row r="2223" spans="1:20" x14ac:dyDescent="0.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0">
        <v>108.11999999999999</v>
      </c>
      <c r="P2223" s="27">
        <v>37.197247706422019</v>
      </c>
      <c r="Q2223" t="s">
        <v>8332</v>
      </c>
      <c r="R2223" t="s">
        <v>8315</v>
      </c>
      <c r="S2223" s="15">
        <v>84966</v>
      </c>
      <c r="T2223" s="15">
        <v>42483</v>
      </c>
    </row>
    <row r="2224" spans="1:20" x14ac:dyDescent="0.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0">
        <v>162.6</v>
      </c>
      <c r="P2224" s="27">
        <v>27.1</v>
      </c>
      <c r="Q2224" t="s">
        <v>8332</v>
      </c>
      <c r="R2224" t="s">
        <v>8315</v>
      </c>
      <c r="S2224" s="15">
        <v>81873.575162037043</v>
      </c>
      <c r="T2224" s="15">
        <v>40936.787581018521</v>
      </c>
    </row>
    <row r="2225" spans="1:20" x14ac:dyDescent="0.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0">
        <v>105.80000000000001</v>
      </c>
      <c r="P2225" s="27">
        <v>206.31</v>
      </c>
      <c r="Q2225" t="s">
        <v>8332</v>
      </c>
      <c r="R2225" t="s">
        <v>8315</v>
      </c>
      <c r="S2225" s="15">
        <v>84365.281666666677</v>
      </c>
      <c r="T2225" s="15">
        <v>42182.640833333338</v>
      </c>
    </row>
    <row r="2226" spans="1:20" x14ac:dyDescent="0.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0">
        <v>243.15000000000003</v>
      </c>
      <c r="P2226" s="27">
        <v>82.145270270270274</v>
      </c>
      <c r="Q2226" t="s">
        <v>8332</v>
      </c>
      <c r="R2226" t="s">
        <v>8315</v>
      </c>
      <c r="S2226" s="15">
        <v>85345.583333333343</v>
      </c>
      <c r="T2226" s="15">
        <v>42672.791666666672</v>
      </c>
    </row>
    <row r="2227" spans="1:20" x14ac:dyDescent="0.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0">
        <v>944.83338095238094</v>
      </c>
      <c r="P2227" s="27">
        <v>164.79651993355483</v>
      </c>
      <c r="Q2227" t="s">
        <v>8332</v>
      </c>
      <c r="R2227" t="s">
        <v>8315</v>
      </c>
      <c r="S2227" s="15">
        <v>83807.583680555559</v>
      </c>
      <c r="T2227" s="15">
        <v>41903.79184027778</v>
      </c>
    </row>
    <row r="2228" spans="1:20" x14ac:dyDescent="0.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0">
        <v>108.46283333333334</v>
      </c>
      <c r="P2228" s="27">
        <v>60.820280373831778</v>
      </c>
      <c r="Q2228" t="s">
        <v>8332</v>
      </c>
      <c r="R2228" t="s">
        <v>8315</v>
      </c>
      <c r="S2228" s="15">
        <v>84824.415277777778</v>
      </c>
      <c r="T2228" s="15">
        <v>42412.207638888889</v>
      </c>
    </row>
    <row r="2229" spans="1:20" x14ac:dyDescent="0.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0">
        <v>157.37692307692308</v>
      </c>
      <c r="P2229" s="27">
        <v>67.970099667774093</v>
      </c>
      <c r="Q2229" t="s">
        <v>8332</v>
      </c>
      <c r="R2229" t="s">
        <v>8315</v>
      </c>
      <c r="S2229" s="15">
        <v>83183.69803240741</v>
      </c>
      <c r="T2229" s="15">
        <v>41591.849016203705</v>
      </c>
    </row>
    <row r="2230" spans="1:20" x14ac:dyDescent="0.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0">
        <v>1174.49</v>
      </c>
      <c r="P2230" s="27">
        <v>81.561805555555551</v>
      </c>
      <c r="Q2230" t="s">
        <v>8332</v>
      </c>
      <c r="R2230" t="s">
        <v>8315</v>
      </c>
      <c r="S2230" s="15">
        <v>84464.556388888886</v>
      </c>
      <c r="T2230" s="15">
        <v>42232.278194444443</v>
      </c>
    </row>
    <row r="2231" spans="1:20" x14ac:dyDescent="0.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0">
        <v>171.04755366949576</v>
      </c>
      <c r="P2231" s="27">
        <v>25.42547309833024</v>
      </c>
      <c r="Q2231" t="s">
        <v>8332</v>
      </c>
      <c r="R2231" t="s">
        <v>8315</v>
      </c>
      <c r="S2231" s="15">
        <v>83040.333333333328</v>
      </c>
      <c r="T2231" s="15">
        <v>41520.166666666664</v>
      </c>
    </row>
    <row r="2232" spans="1:20" x14ac:dyDescent="0.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0">
        <v>125.95294117647057</v>
      </c>
      <c r="P2232" s="27">
        <v>21.497991967871485</v>
      </c>
      <c r="Q2232" t="s">
        <v>8332</v>
      </c>
      <c r="R2232" t="s">
        <v>8315</v>
      </c>
      <c r="S2232" s="15">
        <v>83509.762199074074</v>
      </c>
      <c r="T2232" s="15">
        <v>41754.881099537037</v>
      </c>
    </row>
    <row r="2233" spans="1:20" x14ac:dyDescent="0.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0">
        <v>1212.1296000000002</v>
      </c>
      <c r="P2233" s="27">
        <v>27.226630727762803</v>
      </c>
      <c r="Q2233" t="s">
        <v>8332</v>
      </c>
      <c r="R2233" t="s">
        <v>8315</v>
      </c>
      <c r="S2233" s="15">
        <v>82900.416666666672</v>
      </c>
      <c r="T2233" s="15">
        <v>41450.208333333336</v>
      </c>
    </row>
    <row r="2234" spans="1:20" x14ac:dyDescent="0.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0">
        <v>495.8</v>
      </c>
      <c r="P2234" s="27">
        <v>25.091093117408906</v>
      </c>
      <c r="Q2234" t="s">
        <v>8332</v>
      </c>
      <c r="R2234" t="s">
        <v>8315</v>
      </c>
      <c r="S2234" s="15">
        <v>83678.25</v>
      </c>
      <c r="T2234" s="15">
        <v>41839.125</v>
      </c>
    </row>
    <row r="2235" spans="1:20" x14ac:dyDescent="0.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0">
        <v>332.03999999999996</v>
      </c>
      <c r="P2235" s="27">
        <v>21.230179028132991</v>
      </c>
      <c r="Q2235" t="s">
        <v>8332</v>
      </c>
      <c r="R2235" t="s">
        <v>8315</v>
      </c>
      <c r="S2235" s="15">
        <v>84704</v>
      </c>
      <c r="T2235" s="15">
        <v>42352</v>
      </c>
    </row>
    <row r="2236" spans="1:20" x14ac:dyDescent="0.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0">
        <v>1165</v>
      </c>
      <c r="P2236" s="27">
        <v>41.607142857142854</v>
      </c>
      <c r="Q2236" t="s">
        <v>8332</v>
      </c>
      <c r="R2236" t="s">
        <v>8315</v>
      </c>
      <c r="S2236" s="15">
        <v>85481.649236111116</v>
      </c>
      <c r="T2236" s="15">
        <v>42740.824618055558</v>
      </c>
    </row>
    <row r="2237" spans="1:20" x14ac:dyDescent="0.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0">
        <v>153.3153846153846</v>
      </c>
      <c r="P2237" s="27">
        <v>135.58503401360545</v>
      </c>
      <c r="Q2237" t="s">
        <v>8332</v>
      </c>
      <c r="R2237" t="s">
        <v>8315</v>
      </c>
      <c r="S2237" s="15">
        <v>84183.960902777791</v>
      </c>
      <c r="T2237" s="15">
        <v>42091.980451388896</v>
      </c>
    </row>
    <row r="2238" spans="1:20" x14ac:dyDescent="0.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0">
        <v>537.10714285714289</v>
      </c>
      <c r="P2238" s="27">
        <v>22.116176470588236</v>
      </c>
      <c r="Q2238" t="s">
        <v>8332</v>
      </c>
      <c r="R2238" t="s">
        <v>8315</v>
      </c>
      <c r="S2238" s="15">
        <v>84803.234328703693</v>
      </c>
      <c r="T2238" s="15">
        <v>42401.617164351846</v>
      </c>
    </row>
    <row r="2239" spans="1:20" x14ac:dyDescent="0.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0">
        <v>352.92777777777775</v>
      </c>
      <c r="P2239" s="27">
        <v>64.625635808748726</v>
      </c>
      <c r="Q2239" t="s">
        <v>8332</v>
      </c>
      <c r="R2239" t="s">
        <v>8315</v>
      </c>
      <c r="S2239" s="15">
        <v>83910.665277777778</v>
      </c>
      <c r="T2239" s="15">
        <v>41955.332638888889</v>
      </c>
    </row>
    <row r="2240" spans="1:20" x14ac:dyDescent="0.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0">
        <v>137.4</v>
      </c>
      <c r="P2240" s="27">
        <v>69.569620253164558</v>
      </c>
      <c r="Q2240" t="s">
        <v>8332</v>
      </c>
      <c r="R2240" t="s">
        <v>8315</v>
      </c>
      <c r="S2240" s="15">
        <v>85609.243425925932</v>
      </c>
      <c r="T2240" s="15">
        <v>42804.621712962966</v>
      </c>
    </row>
    <row r="2241" spans="1:20" x14ac:dyDescent="0.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0">
        <v>128.02668</v>
      </c>
      <c r="P2241" s="27">
        <v>75.133028169014082</v>
      </c>
      <c r="Q2241" t="s">
        <v>8332</v>
      </c>
      <c r="R2241" t="s">
        <v>8315</v>
      </c>
      <c r="S2241" s="15">
        <v>83218.336111111115</v>
      </c>
      <c r="T2241" s="15">
        <v>41609.168055555558</v>
      </c>
    </row>
    <row r="2242" spans="1:20" x14ac:dyDescent="0.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0">
        <v>270.68</v>
      </c>
      <c r="P2242" s="27">
        <v>140.97916666666666</v>
      </c>
      <c r="Q2242" t="s">
        <v>8332</v>
      </c>
      <c r="R2242" t="s">
        <v>8315</v>
      </c>
      <c r="S2242" s="15">
        <v>84965.651481481473</v>
      </c>
      <c r="T2242" s="15">
        <v>42482.825740740736</v>
      </c>
    </row>
    <row r="2243" spans="1:20" x14ac:dyDescent="0.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0">
        <v>806.4</v>
      </c>
      <c r="P2243" s="27">
        <v>49.472392638036808</v>
      </c>
      <c r="Q2243" t="s">
        <v>8332</v>
      </c>
      <c r="R2243" t="s">
        <v>8315</v>
      </c>
      <c r="S2243" s="15">
        <v>85593.655092592584</v>
      </c>
      <c r="T2243" s="15">
        <v>42796.827546296292</v>
      </c>
    </row>
    <row r="2244" spans="1:20" x14ac:dyDescent="0.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0">
        <v>1360.0976000000001</v>
      </c>
      <c r="P2244" s="27">
        <v>53.865251485148519</v>
      </c>
      <c r="Q2244" t="s">
        <v>8332</v>
      </c>
      <c r="R2244" t="s">
        <v>8315</v>
      </c>
      <c r="S2244" s="15">
        <v>83210.252777777772</v>
      </c>
      <c r="T2244" s="15">
        <v>41605.126388888886</v>
      </c>
    </row>
    <row r="2245" spans="1:20" x14ac:dyDescent="0.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0">
        <v>930250</v>
      </c>
      <c r="P2245" s="27">
        <v>4.5712530712530715</v>
      </c>
      <c r="Q2245" t="s">
        <v>8332</v>
      </c>
      <c r="R2245" t="s">
        <v>8315</v>
      </c>
      <c r="S2245" s="15">
        <v>85614.25</v>
      </c>
      <c r="T2245" s="15">
        <v>42807.125</v>
      </c>
    </row>
    <row r="2246" spans="1:20" x14ac:dyDescent="0.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0">
        <v>377.02</v>
      </c>
      <c r="P2246" s="27">
        <v>65.00344827586207</v>
      </c>
      <c r="Q2246" t="s">
        <v>8332</v>
      </c>
      <c r="R2246" t="s">
        <v>8315</v>
      </c>
      <c r="S2246" s="15">
        <v>85319.708333333343</v>
      </c>
      <c r="T2246" s="15">
        <v>42659.854166666672</v>
      </c>
    </row>
    <row r="2247" spans="1:20" x14ac:dyDescent="0.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0">
        <v>2647.0250000000001</v>
      </c>
      <c r="P2247" s="27">
        <v>53.475252525252522</v>
      </c>
      <c r="Q2247" t="s">
        <v>8332</v>
      </c>
      <c r="R2247" t="s">
        <v>8315</v>
      </c>
      <c r="S2247" s="15">
        <v>83383.5</v>
      </c>
      <c r="T2247" s="15">
        <v>41691.75</v>
      </c>
    </row>
    <row r="2248" spans="1:20" x14ac:dyDescent="0.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0">
        <v>100.12</v>
      </c>
      <c r="P2248" s="27">
        <v>43.912280701754383</v>
      </c>
      <c r="Q2248" t="s">
        <v>8332</v>
      </c>
      <c r="R2248" t="s">
        <v>8315</v>
      </c>
      <c r="S2248" s="15">
        <v>84503.58356481482</v>
      </c>
      <c r="T2248" s="15">
        <v>42251.79178240741</v>
      </c>
    </row>
    <row r="2249" spans="1:20" x14ac:dyDescent="0.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0">
        <v>104.45405405405405</v>
      </c>
      <c r="P2249" s="27">
        <v>50.852631578947367</v>
      </c>
      <c r="Q2249" t="s">
        <v>8332</v>
      </c>
      <c r="R2249" t="s">
        <v>8315</v>
      </c>
      <c r="S2249" s="15">
        <v>84429.332523148158</v>
      </c>
      <c r="T2249" s="15">
        <v>42214.666261574079</v>
      </c>
    </row>
    <row r="2250" spans="1:20" x14ac:dyDescent="0.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0">
        <v>107.21428571428571</v>
      </c>
      <c r="P2250" s="27">
        <v>58.6328125</v>
      </c>
      <c r="Q2250" t="s">
        <v>8332</v>
      </c>
      <c r="R2250" t="s">
        <v>8315</v>
      </c>
      <c r="S2250" s="15">
        <v>85437.751805555556</v>
      </c>
      <c r="T2250" s="15">
        <v>42718.875902777778</v>
      </c>
    </row>
    <row r="2251" spans="1:20" x14ac:dyDescent="0.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0">
        <v>168.77142857142857</v>
      </c>
      <c r="P2251" s="27">
        <v>32.81666666666667</v>
      </c>
      <c r="Q2251" t="s">
        <v>8332</v>
      </c>
      <c r="R2251" t="s">
        <v>8315</v>
      </c>
      <c r="S2251" s="15">
        <v>82733.323263888888</v>
      </c>
      <c r="T2251" s="15">
        <v>41366.661631944444</v>
      </c>
    </row>
    <row r="2252" spans="1:20" x14ac:dyDescent="0.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0">
        <v>975.11200000000008</v>
      </c>
      <c r="P2252" s="27">
        <v>426.93169877408059</v>
      </c>
      <c r="Q2252" t="s">
        <v>8332</v>
      </c>
      <c r="R2252" t="s">
        <v>8315</v>
      </c>
      <c r="S2252" s="15">
        <v>85414.094282407401</v>
      </c>
      <c r="T2252" s="15">
        <v>42707.0471412037</v>
      </c>
    </row>
    <row r="2253" spans="1:20" x14ac:dyDescent="0.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0">
        <v>134.44929411764704</v>
      </c>
      <c r="P2253" s="27">
        <v>23.808729166666669</v>
      </c>
      <c r="Q2253" t="s">
        <v>8332</v>
      </c>
      <c r="R2253" t="s">
        <v>8315</v>
      </c>
      <c r="S2253" s="15">
        <v>83734.69159722222</v>
      </c>
      <c r="T2253" s="15">
        <v>41867.34579861111</v>
      </c>
    </row>
    <row r="2254" spans="1:20" x14ac:dyDescent="0.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0">
        <v>272.27777777777777</v>
      </c>
      <c r="P2254" s="27">
        <v>98.413654618473899</v>
      </c>
      <c r="Q2254" t="s">
        <v>8332</v>
      </c>
      <c r="R2254" t="s">
        <v>8315</v>
      </c>
      <c r="S2254" s="15">
        <v>85176.655972222215</v>
      </c>
      <c r="T2254" s="15">
        <v>42588.327986111108</v>
      </c>
    </row>
    <row r="2255" spans="1:20" x14ac:dyDescent="0.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0">
        <v>112.6875</v>
      </c>
      <c r="P2255" s="27">
        <v>107.32142857142857</v>
      </c>
      <c r="Q2255" t="s">
        <v>8332</v>
      </c>
      <c r="R2255" t="s">
        <v>8315</v>
      </c>
      <c r="S2255" s="15">
        <v>84653.345995370371</v>
      </c>
      <c r="T2255" s="15">
        <v>42326.672997685186</v>
      </c>
    </row>
    <row r="2256" spans="1:20" x14ac:dyDescent="0.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0">
        <v>459.8</v>
      </c>
      <c r="P2256" s="27">
        <v>11.67005076142132</v>
      </c>
      <c r="Q2256" t="s">
        <v>8332</v>
      </c>
      <c r="R2256" t="s">
        <v>8315</v>
      </c>
      <c r="S2256" s="15">
        <v>85519.295555555553</v>
      </c>
      <c r="T2256" s="15">
        <v>42759.647777777776</v>
      </c>
    </row>
    <row r="2257" spans="1:20" x14ac:dyDescent="0.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0">
        <v>286.65822784810126</v>
      </c>
      <c r="P2257" s="27">
        <v>41.782287822878232</v>
      </c>
      <c r="Q2257" t="s">
        <v>8332</v>
      </c>
      <c r="R2257" t="s">
        <v>8315</v>
      </c>
      <c r="S2257" s="15">
        <v>84995.903958333336</v>
      </c>
      <c r="T2257" s="15">
        <v>42497.951979166668</v>
      </c>
    </row>
    <row r="2258" spans="1:20" x14ac:dyDescent="0.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0">
        <v>222.70833333333334</v>
      </c>
      <c r="P2258" s="27">
        <v>21.38</v>
      </c>
      <c r="Q2258" t="s">
        <v>8332</v>
      </c>
      <c r="R2258" t="s">
        <v>8315</v>
      </c>
      <c r="S2258" s="15">
        <v>85392.903842592583</v>
      </c>
      <c r="T2258" s="15">
        <v>42696.451921296291</v>
      </c>
    </row>
    <row r="2259" spans="1:20" x14ac:dyDescent="0.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0">
        <v>636.14</v>
      </c>
      <c r="P2259" s="27">
        <v>94.103550295857985</v>
      </c>
      <c r="Q2259" t="s">
        <v>8332</v>
      </c>
      <c r="R2259" t="s">
        <v>8315</v>
      </c>
      <c r="S2259" s="15">
        <v>85081.916666666657</v>
      </c>
      <c r="T2259" s="15">
        <v>42540.958333333328</v>
      </c>
    </row>
    <row r="2260" spans="1:20" x14ac:dyDescent="0.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0">
        <v>146.5</v>
      </c>
      <c r="P2260" s="27">
        <v>15.721951219512196</v>
      </c>
      <c r="Q2260" t="s">
        <v>8332</v>
      </c>
      <c r="R2260" t="s">
        <v>8315</v>
      </c>
      <c r="S2260" s="15">
        <v>84333.502013888879</v>
      </c>
      <c r="T2260" s="15">
        <v>42166.75100694444</v>
      </c>
    </row>
    <row r="2261" spans="1:20" x14ac:dyDescent="0.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0">
        <v>1867.1</v>
      </c>
      <c r="P2261" s="27">
        <v>90.635922330097088</v>
      </c>
      <c r="Q2261" t="s">
        <v>8332</v>
      </c>
      <c r="R2261" t="s">
        <v>8315</v>
      </c>
      <c r="S2261" s="15">
        <v>85425.609629629631</v>
      </c>
      <c r="T2261" s="15">
        <v>42712.804814814815</v>
      </c>
    </row>
    <row r="2262" spans="1:20" x14ac:dyDescent="0.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0">
        <v>326.92</v>
      </c>
      <c r="P2262" s="27">
        <v>97.297619047619051</v>
      </c>
      <c r="Q2262" t="s">
        <v>8332</v>
      </c>
      <c r="R2262" t="s">
        <v>8315</v>
      </c>
      <c r="S2262" s="15">
        <v>83449.950231481489</v>
      </c>
      <c r="T2262" s="15">
        <v>41724.975115740745</v>
      </c>
    </row>
    <row r="2263" spans="1:20" x14ac:dyDescent="0.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0">
        <v>779.5</v>
      </c>
      <c r="P2263" s="27">
        <v>37.11904761904762</v>
      </c>
      <c r="Q2263" t="s">
        <v>8332</v>
      </c>
      <c r="R2263" t="s">
        <v>8315</v>
      </c>
      <c r="S2263" s="15">
        <v>85561.449537037028</v>
      </c>
      <c r="T2263" s="15">
        <v>42780.724768518514</v>
      </c>
    </row>
    <row r="2264" spans="1:20" x14ac:dyDescent="0.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0">
        <v>154.15151515151516</v>
      </c>
      <c r="P2264" s="27">
        <v>28.104972375690608</v>
      </c>
      <c r="Q2264" t="s">
        <v>8332</v>
      </c>
      <c r="R2264" t="s">
        <v>8315</v>
      </c>
      <c r="S2264" s="15">
        <v>83922</v>
      </c>
      <c r="T2264" s="15">
        <v>41961</v>
      </c>
    </row>
    <row r="2265" spans="1:20" x14ac:dyDescent="0.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0">
        <v>115.54666666666667</v>
      </c>
      <c r="P2265" s="27">
        <v>144.43333333333334</v>
      </c>
      <c r="Q2265" t="s">
        <v>8332</v>
      </c>
      <c r="R2265" t="s">
        <v>8315</v>
      </c>
      <c r="S2265" s="15">
        <v>84071.664652777778</v>
      </c>
      <c r="T2265" s="15">
        <v>42035.832326388889</v>
      </c>
    </row>
    <row r="2266" spans="1:20" x14ac:dyDescent="0.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0">
        <v>180.03333333333333</v>
      </c>
      <c r="P2266" s="27">
        <v>24.274157303370785</v>
      </c>
      <c r="Q2266" t="s">
        <v>8332</v>
      </c>
      <c r="R2266" t="s">
        <v>8315</v>
      </c>
      <c r="S2266" s="15">
        <v>85026.25</v>
      </c>
      <c r="T2266" s="15">
        <v>42513.125</v>
      </c>
    </row>
    <row r="2267" spans="1:20" x14ac:dyDescent="0.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0">
        <v>298.5</v>
      </c>
      <c r="P2267" s="27">
        <v>35.117647058823529</v>
      </c>
      <c r="Q2267" t="s">
        <v>8332</v>
      </c>
      <c r="R2267" t="s">
        <v>8315</v>
      </c>
      <c r="S2267" s="15">
        <v>85393.706180555557</v>
      </c>
      <c r="T2267" s="15">
        <v>42696.853090277778</v>
      </c>
    </row>
    <row r="2268" spans="1:20" x14ac:dyDescent="0.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0">
        <v>320.26666666666665</v>
      </c>
      <c r="P2268" s="27">
        <v>24.762886597938145</v>
      </c>
      <c r="Q2268" t="s">
        <v>8332</v>
      </c>
      <c r="R2268" t="s">
        <v>8315</v>
      </c>
      <c r="S2268" s="15">
        <v>84974.166666666657</v>
      </c>
      <c r="T2268" s="15">
        <v>42487.083333333328</v>
      </c>
    </row>
    <row r="2269" spans="1:20" x14ac:dyDescent="0.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0">
        <v>380.52499999999998</v>
      </c>
      <c r="P2269" s="27">
        <v>188.37871287128712</v>
      </c>
      <c r="Q2269" t="s">
        <v>8332</v>
      </c>
      <c r="R2269" t="s">
        <v>8315</v>
      </c>
      <c r="S2269" s="15">
        <v>83988.083333333343</v>
      </c>
      <c r="T2269" s="15">
        <v>41994.041666666672</v>
      </c>
    </row>
    <row r="2270" spans="1:20" x14ac:dyDescent="0.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0">
        <v>102.60000000000001</v>
      </c>
      <c r="P2270" s="27">
        <v>148.08247422680412</v>
      </c>
      <c r="Q2270" t="s">
        <v>8332</v>
      </c>
      <c r="R2270" t="s">
        <v>8315</v>
      </c>
      <c r="S2270" s="15">
        <v>85612.16469907407</v>
      </c>
      <c r="T2270" s="15">
        <v>42806.082349537035</v>
      </c>
    </row>
    <row r="2271" spans="1:20" x14ac:dyDescent="0.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0">
        <v>1801.64</v>
      </c>
      <c r="P2271" s="27">
        <v>49.934589800443462</v>
      </c>
      <c r="Q2271" t="s">
        <v>8332</v>
      </c>
      <c r="R2271" t="s">
        <v>8315</v>
      </c>
      <c r="S2271" s="15">
        <v>85602.416666666657</v>
      </c>
      <c r="T2271" s="15">
        <v>42801.208333333328</v>
      </c>
    </row>
    <row r="2272" spans="1:20" x14ac:dyDescent="0.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0">
        <v>720.24800000000005</v>
      </c>
      <c r="P2272" s="27">
        <v>107.82155688622754</v>
      </c>
      <c r="Q2272" t="s">
        <v>8332</v>
      </c>
      <c r="R2272" t="s">
        <v>8315</v>
      </c>
      <c r="S2272" s="15">
        <v>85491.83194444445</v>
      </c>
      <c r="T2272" s="15">
        <v>42745.915972222225</v>
      </c>
    </row>
    <row r="2273" spans="1:20" x14ac:dyDescent="0.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0">
        <v>283.09000000000003</v>
      </c>
      <c r="P2273" s="27">
        <v>42.63403614457831</v>
      </c>
      <c r="Q2273" t="s">
        <v>8332</v>
      </c>
      <c r="R2273" t="s">
        <v>8315</v>
      </c>
      <c r="S2273" s="15">
        <v>85428.000092592585</v>
      </c>
      <c r="T2273" s="15">
        <v>42714.000046296293</v>
      </c>
    </row>
    <row r="2274" spans="1:20" x14ac:dyDescent="0.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0">
        <v>1356.6000000000001</v>
      </c>
      <c r="P2274" s="27">
        <v>14.370762711864407</v>
      </c>
      <c r="Q2274" t="s">
        <v>8332</v>
      </c>
      <c r="R2274" t="s">
        <v>8315</v>
      </c>
      <c r="S2274" s="15">
        <v>84691.39898148147</v>
      </c>
      <c r="T2274" s="15">
        <v>42345.699490740735</v>
      </c>
    </row>
    <row r="2275" spans="1:20" x14ac:dyDescent="0.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0">
        <v>220.35999999999999</v>
      </c>
      <c r="P2275" s="27">
        <v>37.476190476190474</v>
      </c>
      <c r="Q2275" t="s">
        <v>8332</v>
      </c>
      <c r="R2275" t="s">
        <v>8315</v>
      </c>
      <c r="S2275" s="15">
        <v>85613.014861111122</v>
      </c>
      <c r="T2275" s="15">
        <v>42806.507430555561</v>
      </c>
    </row>
    <row r="2276" spans="1:20" x14ac:dyDescent="0.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0">
        <v>119.6</v>
      </c>
      <c r="P2276" s="27">
        <v>30.202020202020201</v>
      </c>
      <c r="Q2276" t="s">
        <v>8332</v>
      </c>
      <c r="R2276" t="s">
        <v>8315</v>
      </c>
      <c r="S2276" s="15">
        <v>83387.001319444447</v>
      </c>
      <c r="T2276" s="15">
        <v>41693.500659722224</v>
      </c>
    </row>
    <row r="2277" spans="1:20" x14ac:dyDescent="0.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0">
        <v>407.76923076923077</v>
      </c>
      <c r="P2277" s="27">
        <v>33.550632911392405</v>
      </c>
      <c r="Q2277" t="s">
        <v>8332</v>
      </c>
      <c r="R2277" t="s">
        <v>8315</v>
      </c>
      <c r="S2277" s="15">
        <v>83991.233310185198</v>
      </c>
      <c r="T2277" s="15">
        <v>41995.616655092599</v>
      </c>
    </row>
    <row r="2278" spans="1:20" x14ac:dyDescent="0.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0">
        <v>105.81826105905425</v>
      </c>
      <c r="P2278" s="27">
        <v>64.74666666666667</v>
      </c>
      <c r="Q2278" t="s">
        <v>8332</v>
      </c>
      <c r="R2278" t="s">
        <v>8315</v>
      </c>
      <c r="S2278" s="15">
        <v>83289.302986111114</v>
      </c>
      <c r="T2278" s="15">
        <v>41644.651493055557</v>
      </c>
    </row>
    <row r="2279" spans="1:20" x14ac:dyDescent="0.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0">
        <v>141.08235294117648</v>
      </c>
      <c r="P2279" s="27">
        <v>57.932367149758456</v>
      </c>
      <c r="Q2279" t="s">
        <v>8332</v>
      </c>
      <c r="R2279" t="s">
        <v>8315</v>
      </c>
      <c r="S2279" s="15">
        <v>81933.35701388889</v>
      </c>
      <c r="T2279" s="15">
        <v>40966.678506944445</v>
      </c>
    </row>
    <row r="2280" spans="1:20" x14ac:dyDescent="0.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0">
        <v>270.7</v>
      </c>
      <c r="P2280" s="27">
        <v>53.078431372549019</v>
      </c>
      <c r="Q2280" t="s">
        <v>8332</v>
      </c>
      <c r="R2280" t="s">
        <v>8315</v>
      </c>
      <c r="S2280" s="15">
        <v>84745.915277777778</v>
      </c>
      <c r="T2280" s="15">
        <v>42372.957638888889</v>
      </c>
    </row>
    <row r="2281" spans="1:20" x14ac:dyDescent="0.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0">
        <v>153.80000000000001</v>
      </c>
      <c r="P2281" s="27">
        <v>48.0625</v>
      </c>
      <c r="Q2281" t="s">
        <v>8332</v>
      </c>
      <c r="R2281" t="s">
        <v>8315</v>
      </c>
      <c r="S2281" s="15">
        <v>84078.333333333343</v>
      </c>
      <c r="T2281" s="15">
        <v>42039.166666666672</v>
      </c>
    </row>
    <row r="2282" spans="1:20" x14ac:dyDescent="0.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0">
        <v>403.57653061224488</v>
      </c>
      <c r="P2282" s="27">
        <v>82.396874999999994</v>
      </c>
      <c r="Q2282" t="s">
        <v>8332</v>
      </c>
      <c r="R2282" t="s">
        <v>8315</v>
      </c>
      <c r="S2282" s="15">
        <v>84529.249791666662</v>
      </c>
      <c r="T2282" s="15">
        <v>42264.624895833331</v>
      </c>
    </row>
    <row r="2283" spans="1:20" x14ac:dyDescent="0.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0">
        <v>185</v>
      </c>
      <c r="P2283" s="27">
        <v>50.454545454545453</v>
      </c>
      <c r="Q2283" t="s">
        <v>8339</v>
      </c>
      <c r="R2283" t="s">
        <v>8317</v>
      </c>
      <c r="S2283" s="15">
        <v>81498.569444444438</v>
      </c>
      <c r="T2283" s="15">
        <v>40749.284722222219</v>
      </c>
    </row>
    <row r="2284" spans="1:20" x14ac:dyDescent="0.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0">
        <v>185.33333333333331</v>
      </c>
      <c r="P2284" s="27">
        <v>115.83333333333333</v>
      </c>
      <c r="Q2284" t="s">
        <v>8339</v>
      </c>
      <c r="R2284" t="s">
        <v>8317</v>
      </c>
      <c r="S2284" s="15">
        <v>84766.349212962959</v>
      </c>
      <c r="T2284" s="15">
        <v>42383.17460648148</v>
      </c>
    </row>
    <row r="2285" spans="1:20" x14ac:dyDescent="0.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0">
        <v>100.85533333333332</v>
      </c>
      <c r="P2285" s="27">
        <v>63.03458333333333</v>
      </c>
      <c r="Q2285" t="s">
        <v>8339</v>
      </c>
      <c r="R2285" t="s">
        <v>8317</v>
      </c>
      <c r="S2285" s="15">
        <v>82076.166759259257</v>
      </c>
      <c r="T2285" s="15">
        <v>41038.083379629628</v>
      </c>
    </row>
    <row r="2286" spans="1:20" x14ac:dyDescent="0.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0">
        <v>106.22116666666668</v>
      </c>
      <c r="P2286" s="27">
        <v>108.02152542372882</v>
      </c>
      <c r="Q2286" t="s">
        <v>8339</v>
      </c>
      <c r="R2286" t="s">
        <v>8317</v>
      </c>
      <c r="S2286" s="15">
        <v>81228.333333333328</v>
      </c>
      <c r="T2286" s="15">
        <v>40614.166666666664</v>
      </c>
    </row>
    <row r="2287" spans="1:20" x14ac:dyDescent="0.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0">
        <v>121.36666666666667</v>
      </c>
      <c r="P2287" s="27">
        <v>46.088607594936711</v>
      </c>
      <c r="Q2287" t="s">
        <v>8339</v>
      </c>
      <c r="R2287" t="s">
        <v>8317</v>
      </c>
      <c r="S2287" s="15">
        <v>82178.371365740735</v>
      </c>
      <c r="T2287" s="15">
        <v>41089.185682870368</v>
      </c>
    </row>
    <row r="2288" spans="1:20" x14ac:dyDescent="0.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0">
        <v>100.06666666666666</v>
      </c>
      <c r="P2288" s="27">
        <v>107.21428571428571</v>
      </c>
      <c r="Q2288" t="s">
        <v>8339</v>
      </c>
      <c r="R2288" t="s">
        <v>8317</v>
      </c>
      <c r="S2288" s="15">
        <v>83046.33194444445</v>
      </c>
      <c r="T2288" s="15">
        <v>41523.165972222225</v>
      </c>
    </row>
    <row r="2289" spans="1:20" x14ac:dyDescent="0.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0">
        <v>119.97755555555555</v>
      </c>
      <c r="P2289" s="27">
        <v>50.9338679245283</v>
      </c>
      <c r="Q2289" t="s">
        <v>8339</v>
      </c>
      <c r="R2289" t="s">
        <v>8317</v>
      </c>
      <c r="S2289" s="15">
        <v>83627.334722222222</v>
      </c>
      <c r="T2289" s="15">
        <v>41813.667361111111</v>
      </c>
    </row>
    <row r="2290" spans="1:20" x14ac:dyDescent="0.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0">
        <v>100.1</v>
      </c>
      <c r="P2290" s="27">
        <v>40.04</v>
      </c>
      <c r="Q2290" t="s">
        <v>8339</v>
      </c>
      <c r="R2290" t="s">
        <v>8317</v>
      </c>
      <c r="S2290" s="15">
        <v>82173.5</v>
      </c>
      <c r="T2290" s="15">
        <v>41086.75</v>
      </c>
    </row>
    <row r="2291" spans="1:20" x14ac:dyDescent="0.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0">
        <v>107.4</v>
      </c>
      <c r="P2291" s="27">
        <v>64.44</v>
      </c>
      <c r="Q2291" t="s">
        <v>8339</v>
      </c>
      <c r="R2291" t="s">
        <v>8317</v>
      </c>
      <c r="S2291" s="15">
        <v>83229.947222222225</v>
      </c>
      <c r="T2291" s="15">
        <v>41614.973611111112</v>
      </c>
    </row>
    <row r="2292" spans="1:20" x14ac:dyDescent="0.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0">
        <v>104.06666666666666</v>
      </c>
      <c r="P2292" s="27">
        <v>53.827586206896555</v>
      </c>
      <c r="Q2292" t="s">
        <v>8339</v>
      </c>
      <c r="R2292" t="s">
        <v>8317</v>
      </c>
      <c r="S2292" s="15">
        <v>80297.416666666672</v>
      </c>
      <c r="T2292" s="15">
        <v>40148.708333333336</v>
      </c>
    </row>
    <row r="2293" spans="1:20" x14ac:dyDescent="0.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0">
        <v>172.8</v>
      </c>
      <c r="P2293" s="27">
        <v>100.46511627906976</v>
      </c>
      <c r="Q2293" t="s">
        <v>8339</v>
      </c>
      <c r="R2293" t="s">
        <v>8317</v>
      </c>
      <c r="S2293" s="15">
        <v>82044.333333333328</v>
      </c>
      <c r="T2293" s="15">
        <v>41022.166666666664</v>
      </c>
    </row>
    <row r="2294" spans="1:20" x14ac:dyDescent="0.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0">
        <v>107.2505</v>
      </c>
      <c r="P2294" s="27">
        <v>46.630652173913049</v>
      </c>
      <c r="Q2294" t="s">
        <v>8339</v>
      </c>
      <c r="R2294" t="s">
        <v>8317</v>
      </c>
      <c r="S2294" s="15">
        <v>82035.395277777774</v>
      </c>
      <c r="T2294" s="15">
        <v>41017.697638888887</v>
      </c>
    </row>
    <row r="2295" spans="1:20" x14ac:dyDescent="0.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0">
        <v>108.23529411764706</v>
      </c>
      <c r="P2295" s="27">
        <v>34.074074074074076</v>
      </c>
      <c r="Q2295" t="s">
        <v>8339</v>
      </c>
      <c r="R2295" t="s">
        <v>8317</v>
      </c>
      <c r="S2295" s="15">
        <v>82354.33194444445</v>
      </c>
      <c r="T2295" s="15">
        <v>41177.165972222225</v>
      </c>
    </row>
    <row r="2296" spans="1:20" x14ac:dyDescent="0.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0">
        <v>146.08079999999998</v>
      </c>
      <c r="P2296" s="27">
        <v>65.214642857142863</v>
      </c>
      <c r="Q2296" t="s">
        <v>8339</v>
      </c>
      <c r="R2296" t="s">
        <v>8317</v>
      </c>
      <c r="S2296" s="15">
        <v>82589.446296296301</v>
      </c>
      <c r="T2296" s="15">
        <v>41294.72314814815</v>
      </c>
    </row>
    <row r="2297" spans="1:20" x14ac:dyDescent="0.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0">
        <v>125.25</v>
      </c>
      <c r="P2297" s="27">
        <v>44.205882352941174</v>
      </c>
      <c r="Q2297" t="s">
        <v>8339</v>
      </c>
      <c r="R2297" t="s">
        <v>8317</v>
      </c>
      <c r="S2297" s="15">
        <v>82601.908703703695</v>
      </c>
      <c r="T2297" s="15">
        <v>41300.954351851848</v>
      </c>
    </row>
    <row r="2298" spans="1:20" x14ac:dyDescent="0.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0">
        <v>149.07142857142856</v>
      </c>
      <c r="P2298" s="27">
        <v>71.965517241379317</v>
      </c>
      <c r="Q2298" t="s">
        <v>8339</v>
      </c>
      <c r="R2298" t="s">
        <v>8317</v>
      </c>
      <c r="S2298" s="15">
        <v>81925.463564814811</v>
      </c>
      <c r="T2298" s="15">
        <v>40962.731782407405</v>
      </c>
    </row>
    <row r="2299" spans="1:20" x14ac:dyDescent="0.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0">
        <v>100.6</v>
      </c>
      <c r="P2299" s="27">
        <v>52.94736842105263</v>
      </c>
      <c r="Q2299" t="s">
        <v>8339</v>
      </c>
      <c r="R2299" t="s">
        <v>8317</v>
      </c>
      <c r="S2299" s="15">
        <v>81964.33194444445</v>
      </c>
      <c r="T2299" s="15">
        <v>40982.165972222225</v>
      </c>
    </row>
    <row r="2300" spans="1:20" x14ac:dyDescent="0.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0">
        <v>105.07333333333332</v>
      </c>
      <c r="P2300" s="27">
        <v>109.45138888888889</v>
      </c>
      <c r="Q2300" t="s">
        <v>8339</v>
      </c>
      <c r="R2300" t="s">
        <v>8317</v>
      </c>
      <c r="S2300" s="15">
        <v>83449.597986111112</v>
      </c>
      <c r="T2300" s="15">
        <v>41724.798993055556</v>
      </c>
    </row>
    <row r="2301" spans="1:20" x14ac:dyDescent="0.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0">
        <v>350.16666666666663</v>
      </c>
      <c r="P2301" s="27">
        <v>75.035714285714292</v>
      </c>
      <c r="Q2301" t="s">
        <v>8339</v>
      </c>
      <c r="R2301" t="s">
        <v>8317</v>
      </c>
      <c r="S2301" s="15">
        <v>81160.065023148141</v>
      </c>
      <c r="T2301" s="15">
        <v>40580.032511574071</v>
      </c>
    </row>
    <row r="2302" spans="1:20" x14ac:dyDescent="0.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0">
        <v>101.25</v>
      </c>
      <c r="P2302" s="27">
        <v>115.71428571428571</v>
      </c>
      <c r="Q2302" t="s">
        <v>8339</v>
      </c>
      <c r="R2302" t="s">
        <v>8317</v>
      </c>
      <c r="S2302" s="15">
        <v>82177.454074074078</v>
      </c>
      <c r="T2302" s="15">
        <v>41088.727037037039</v>
      </c>
    </row>
    <row r="2303" spans="1:20" x14ac:dyDescent="0.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0">
        <v>133.6044</v>
      </c>
      <c r="P2303" s="27">
        <v>31.659810426540286</v>
      </c>
      <c r="Q2303" t="s">
        <v>8336</v>
      </c>
      <c r="R2303" t="s">
        <v>8317</v>
      </c>
      <c r="S2303" s="15">
        <v>82892.293888888889</v>
      </c>
      <c r="T2303" s="15">
        <v>41446.146944444445</v>
      </c>
    </row>
    <row r="2304" spans="1:20" x14ac:dyDescent="0.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0">
        <v>170.65217391304347</v>
      </c>
      <c r="P2304" s="27">
        <v>46.176470588235297</v>
      </c>
      <c r="Q2304" t="s">
        <v>8336</v>
      </c>
      <c r="R2304" t="s">
        <v>8317</v>
      </c>
      <c r="S2304" s="15">
        <v>83278.583333333328</v>
      </c>
      <c r="T2304" s="15">
        <v>41639.291666666664</v>
      </c>
    </row>
    <row r="2305" spans="1:20" x14ac:dyDescent="0.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0">
        <v>109.35829457364341</v>
      </c>
      <c r="P2305" s="27">
        <v>68.481650485436887</v>
      </c>
      <c r="Q2305" t="s">
        <v>8336</v>
      </c>
      <c r="R2305" t="s">
        <v>8317</v>
      </c>
      <c r="S2305" s="15">
        <v>81780.305462962962</v>
      </c>
      <c r="T2305" s="15">
        <v>40890.152731481481</v>
      </c>
    </row>
    <row r="2306" spans="1:20" x14ac:dyDescent="0.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0">
        <v>100.70033333333335</v>
      </c>
      <c r="P2306" s="27">
        <v>53.469203539823013</v>
      </c>
      <c r="Q2306" t="s">
        <v>8336</v>
      </c>
      <c r="R2306" t="s">
        <v>8317</v>
      </c>
      <c r="S2306" s="15">
        <v>81088.415277777778</v>
      </c>
      <c r="T2306" s="15">
        <v>40544.207638888889</v>
      </c>
    </row>
    <row r="2307" spans="1:20" x14ac:dyDescent="0.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0">
        <v>101.22777777777779</v>
      </c>
      <c r="P2307" s="27">
        <v>109.10778443113773</v>
      </c>
      <c r="Q2307" t="s">
        <v>8336</v>
      </c>
      <c r="R2307" t="s">
        <v>8317</v>
      </c>
      <c r="S2307" s="15">
        <v>83719.5</v>
      </c>
      <c r="T2307" s="15">
        <v>41859.75</v>
      </c>
    </row>
    <row r="2308" spans="1:20" x14ac:dyDescent="0.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0">
        <v>106.75857142857143</v>
      </c>
      <c r="P2308" s="27">
        <v>51.185616438356163</v>
      </c>
      <c r="Q2308" t="s">
        <v>8336</v>
      </c>
      <c r="R2308" t="s">
        <v>8317</v>
      </c>
      <c r="S2308" s="15">
        <v>81956.336319444439</v>
      </c>
      <c r="T2308" s="15">
        <v>40978.16815972222</v>
      </c>
    </row>
    <row r="2309" spans="1:20" x14ac:dyDescent="0.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0">
        <v>106.65777537961894</v>
      </c>
      <c r="P2309" s="27">
        <v>27.936800000000002</v>
      </c>
      <c r="Q2309" t="s">
        <v>8336</v>
      </c>
      <c r="R2309" t="s">
        <v>8317</v>
      </c>
      <c r="S2309" s="15">
        <v>82069.604814814811</v>
      </c>
      <c r="T2309" s="15">
        <v>41034.802407407406</v>
      </c>
    </row>
    <row r="2310" spans="1:20" x14ac:dyDescent="0.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0">
        <v>101.30622</v>
      </c>
      <c r="P2310" s="27">
        <v>82.496921824104234</v>
      </c>
      <c r="Q2310" t="s">
        <v>8336</v>
      </c>
      <c r="R2310" t="s">
        <v>8317</v>
      </c>
      <c r="S2310" s="15">
        <v>83760.083333333328</v>
      </c>
      <c r="T2310" s="15">
        <v>41880.041666666664</v>
      </c>
    </row>
    <row r="2311" spans="1:20" x14ac:dyDescent="0.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0">
        <v>106.67450000000001</v>
      </c>
      <c r="P2311" s="27">
        <v>59.817476635514019</v>
      </c>
      <c r="Q2311" t="s">
        <v>8336</v>
      </c>
      <c r="R2311" t="s">
        <v>8317</v>
      </c>
      <c r="S2311" s="15">
        <v>82685.975393518514</v>
      </c>
      <c r="T2311" s="15">
        <v>41342.987696759257</v>
      </c>
    </row>
    <row r="2312" spans="1:20" x14ac:dyDescent="0.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0">
        <v>428.83978378378379</v>
      </c>
      <c r="P2312" s="27">
        <v>64.816470588235291</v>
      </c>
      <c r="Q2312" t="s">
        <v>8336</v>
      </c>
      <c r="R2312" t="s">
        <v>8317</v>
      </c>
      <c r="S2312" s="15">
        <v>82709.504976851851</v>
      </c>
      <c r="T2312" s="15">
        <v>41354.752488425926</v>
      </c>
    </row>
    <row r="2313" spans="1:20" x14ac:dyDescent="0.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0">
        <v>104.11111111111111</v>
      </c>
      <c r="P2313" s="27">
        <v>90.09615384615384</v>
      </c>
      <c r="Q2313" t="s">
        <v>8336</v>
      </c>
      <c r="R2313" t="s">
        <v>8317</v>
      </c>
      <c r="S2313" s="15">
        <v>83532.009004629625</v>
      </c>
      <c r="T2313" s="15">
        <v>41766.004502314812</v>
      </c>
    </row>
    <row r="2314" spans="1:20" x14ac:dyDescent="0.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0">
        <v>107.86666666666666</v>
      </c>
      <c r="P2314" s="27">
        <v>40.962025316455694</v>
      </c>
      <c r="Q2314" t="s">
        <v>8336</v>
      </c>
      <c r="R2314" t="s">
        <v>8317</v>
      </c>
      <c r="S2314" s="15">
        <v>83495.916666666672</v>
      </c>
      <c r="T2314" s="15">
        <v>41747.958333333336</v>
      </c>
    </row>
    <row r="2315" spans="1:20" x14ac:dyDescent="0.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0">
        <v>175.84040000000002</v>
      </c>
      <c r="P2315" s="27">
        <v>56.000127388535034</v>
      </c>
      <c r="Q2315" t="s">
        <v>8336</v>
      </c>
      <c r="R2315" t="s">
        <v>8317</v>
      </c>
      <c r="S2315" s="15">
        <v>82065.917268518519</v>
      </c>
      <c r="T2315" s="15">
        <v>41032.958634259259</v>
      </c>
    </row>
    <row r="2316" spans="1:20" x14ac:dyDescent="0.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0">
        <v>156.97</v>
      </c>
      <c r="P2316" s="27">
        <v>37.672800000000002</v>
      </c>
      <c r="Q2316" t="s">
        <v>8336</v>
      </c>
      <c r="R2316" t="s">
        <v>8317</v>
      </c>
      <c r="S2316" s="15">
        <v>82135.103171296301</v>
      </c>
      <c r="T2316" s="15">
        <v>41067.551585648151</v>
      </c>
    </row>
    <row r="2317" spans="1:20" x14ac:dyDescent="0.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0">
        <v>102.60000000000001</v>
      </c>
      <c r="P2317" s="27">
        <v>40.078125</v>
      </c>
      <c r="Q2317" t="s">
        <v>8336</v>
      </c>
      <c r="R2317" t="s">
        <v>8317</v>
      </c>
      <c r="S2317" s="15">
        <v>82069.452384259261</v>
      </c>
      <c r="T2317" s="15">
        <v>41034.72619212963</v>
      </c>
    </row>
    <row r="2318" spans="1:20" x14ac:dyDescent="0.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0">
        <v>104.04266666666666</v>
      </c>
      <c r="P2318" s="27">
        <v>78.031999999999996</v>
      </c>
      <c r="Q2318" t="s">
        <v>8336</v>
      </c>
      <c r="R2318" t="s">
        <v>8317</v>
      </c>
      <c r="S2318" s="15">
        <v>80313.53333333334</v>
      </c>
      <c r="T2318" s="15">
        <v>40156.76666666667</v>
      </c>
    </row>
    <row r="2319" spans="1:20" x14ac:dyDescent="0.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0">
        <v>104</v>
      </c>
      <c r="P2319" s="27">
        <v>18.90909090909091</v>
      </c>
      <c r="Q2319" t="s">
        <v>8336</v>
      </c>
      <c r="R2319" t="s">
        <v>8317</v>
      </c>
      <c r="S2319" s="15">
        <v>80448.416666666672</v>
      </c>
      <c r="T2319" s="15">
        <v>40224.208333333336</v>
      </c>
    </row>
    <row r="2320" spans="1:20" x14ac:dyDescent="0.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0">
        <v>121.05999999999999</v>
      </c>
      <c r="P2320" s="27">
        <v>37.134969325153371</v>
      </c>
      <c r="Q2320" t="s">
        <v>8336</v>
      </c>
      <c r="R2320" t="s">
        <v>8317</v>
      </c>
      <c r="S2320" s="15">
        <v>80164.33194444445</v>
      </c>
      <c r="T2320" s="15">
        <v>40082.165972222225</v>
      </c>
    </row>
    <row r="2321" spans="1:20" x14ac:dyDescent="0.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0">
        <v>107.69999999999999</v>
      </c>
      <c r="P2321" s="27">
        <v>41.961038961038959</v>
      </c>
      <c r="Q2321" t="s">
        <v>8336</v>
      </c>
      <c r="R2321" t="s">
        <v>8317</v>
      </c>
      <c r="S2321" s="15">
        <v>83246.164004629623</v>
      </c>
      <c r="T2321" s="15">
        <v>41623.082002314812</v>
      </c>
    </row>
    <row r="2322" spans="1:20" x14ac:dyDescent="0.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0">
        <v>108.66</v>
      </c>
      <c r="P2322" s="27">
        <v>61.044943820224717</v>
      </c>
      <c r="Q2322" t="s">
        <v>8336</v>
      </c>
      <c r="R2322" t="s">
        <v>8317</v>
      </c>
      <c r="S2322" s="15">
        <v>83463.550925925927</v>
      </c>
      <c r="T2322" s="15">
        <v>41731.775462962964</v>
      </c>
    </row>
    <row r="2323" spans="1:20" x14ac:dyDescent="0.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0">
        <v>39.120962394619681</v>
      </c>
      <c r="P2323" s="27">
        <v>64.53125</v>
      </c>
      <c r="Q2323" t="s">
        <v>8365</v>
      </c>
      <c r="R2323" t="s">
        <v>8314</v>
      </c>
      <c r="S2323" s="15">
        <v>85658.437523148139</v>
      </c>
      <c r="T2323" s="15">
        <v>42829.21876157407</v>
      </c>
    </row>
    <row r="2324" spans="1:20" x14ac:dyDescent="0.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0">
        <v>3.1481481481481479</v>
      </c>
      <c r="P2324" s="27">
        <v>21.25</v>
      </c>
      <c r="Q2324" t="s">
        <v>8365</v>
      </c>
      <c r="R2324" t="s">
        <v>8314</v>
      </c>
      <c r="S2324" s="15">
        <v>85669.707615740743</v>
      </c>
      <c r="T2324" s="15">
        <v>42834.853807870371</v>
      </c>
    </row>
    <row r="2325" spans="1:20" x14ac:dyDescent="0.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0">
        <v>48</v>
      </c>
      <c r="P2325" s="27">
        <v>30</v>
      </c>
      <c r="Q2325" t="s">
        <v>8365</v>
      </c>
      <c r="R2325" t="s">
        <v>8314</v>
      </c>
      <c r="S2325" s="15">
        <v>85629.510347222211</v>
      </c>
      <c r="T2325" s="15">
        <v>42814.755173611105</v>
      </c>
    </row>
    <row r="2326" spans="1:20" x14ac:dyDescent="0.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0">
        <v>20.733333333333334</v>
      </c>
      <c r="P2326" s="27">
        <v>25.491803278688526</v>
      </c>
      <c r="Q2326" t="s">
        <v>8365</v>
      </c>
      <c r="R2326" t="s">
        <v>8314</v>
      </c>
      <c r="S2326" s="15">
        <v>85641.687152777769</v>
      </c>
      <c r="T2326" s="15">
        <v>42820.843576388885</v>
      </c>
    </row>
    <row r="2327" spans="1:20" x14ac:dyDescent="0.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0">
        <v>8</v>
      </c>
      <c r="P2327" s="27">
        <v>11.428571428571429</v>
      </c>
      <c r="Q2327" t="s">
        <v>8365</v>
      </c>
      <c r="R2327" t="s">
        <v>8314</v>
      </c>
      <c r="S2327" s="15">
        <v>85647.961365740746</v>
      </c>
      <c r="T2327" s="15">
        <v>42823.980682870373</v>
      </c>
    </row>
    <row r="2328" spans="1:20" x14ac:dyDescent="0.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0">
        <v>0.72</v>
      </c>
      <c r="P2328" s="27">
        <v>108</v>
      </c>
      <c r="Q2328" t="s">
        <v>8365</v>
      </c>
      <c r="R2328" t="s">
        <v>8314</v>
      </c>
      <c r="S2328" s="15">
        <v>85711.416666666657</v>
      </c>
      <c r="T2328" s="15">
        <v>42855.708333333328</v>
      </c>
    </row>
    <row r="2329" spans="1:20" x14ac:dyDescent="0.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0">
        <v>526.09431428571429</v>
      </c>
      <c r="P2329" s="27">
        <v>54.883162444113267</v>
      </c>
      <c r="Q2329" t="s">
        <v>8365</v>
      </c>
      <c r="R2329" t="s">
        <v>8314</v>
      </c>
      <c r="S2329" s="15">
        <v>83755.834259259267</v>
      </c>
      <c r="T2329" s="15">
        <v>41877.917129629634</v>
      </c>
    </row>
    <row r="2330" spans="1:20" x14ac:dyDescent="0.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0">
        <v>254.45000000000002</v>
      </c>
      <c r="P2330" s="27">
        <v>47.383612662942269</v>
      </c>
      <c r="Q2330" t="s">
        <v>8365</v>
      </c>
      <c r="R2330" t="s">
        <v>8314</v>
      </c>
      <c r="S2330" s="15">
        <v>84339.563356481493</v>
      </c>
      <c r="T2330" s="15">
        <v>42169.781678240746</v>
      </c>
    </row>
    <row r="2331" spans="1:20" x14ac:dyDescent="0.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0">
        <v>105.91999999999999</v>
      </c>
      <c r="P2331" s="27">
        <v>211.84</v>
      </c>
      <c r="Q2331" t="s">
        <v>8365</v>
      </c>
      <c r="R2331" t="s">
        <v>8314</v>
      </c>
      <c r="S2331" s="15">
        <v>83675.248749999999</v>
      </c>
      <c r="T2331" s="15">
        <v>41837.624374999999</v>
      </c>
    </row>
    <row r="2332" spans="1:20" x14ac:dyDescent="0.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0">
        <v>102.42285714285715</v>
      </c>
      <c r="P2332" s="27">
        <v>219.92638036809817</v>
      </c>
      <c r="Q2332" t="s">
        <v>8365</v>
      </c>
      <c r="R2332" t="s">
        <v>8314</v>
      </c>
      <c r="S2332" s="15">
        <v>84726</v>
      </c>
      <c r="T2332" s="15">
        <v>42363</v>
      </c>
    </row>
    <row r="2333" spans="1:20" x14ac:dyDescent="0.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0">
        <v>144.31375</v>
      </c>
      <c r="P2333" s="27">
        <v>40.795406360424032</v>
      </c>
      <c r="Q2333" t="s">
        <v>8365</v>
      </c>
      <c r="R2333" t="s">
        <v>8314</v>
      </c>
      <c r="S2333" s="15">
        <v>83738.011342592596</v>
      </c>
      <c r="T2333" s="15">
        <v>41869.005671296298</v>
      </c>
    </row>
    <row r="2334" spans="1:20" x14ac:dyDescent="0.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0">
        <v>106.30800000000001</v>
      </c>
      <c r="P2334" s="27">
        <v>75.502840909090907</v>
      </c>
      <c r="Q2334" t="s">
        <v>8365</v>
      </c>
      <c r="R2334" t="s">
        <v>8314</v>
      </c>
      <c r="S2334" s="15">
        <v>84083.256273148145</v>
      </c>
      <c r="T2334" s="15">
        <v>42041.628136574072</v>
      </c>
    </row>
    <row r="2335" spans="1:20" x14ac:dyDescent="0.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0">
        <v>212.16666666666666</v>
      </c>
      <c r="P2335" s="27">
        <v>13.542553191489361</v>
      </c>
      <c r="Q2335" t="s">
        <v>8365</v>
      </c>
      <c r="R2335" t="s">
        <v>8314</v>
      </c>
      <c r="S2335" s="15">
        <v>83577.486111111109</v>
      </c>
      <c r="T2335" s="15">
        <v>41788.743055555555</v>
      </c>
    </row>
    <row r="2336" spans="1:20" x14ac:dyDescent="0.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0">
        <v>101.95</v>
      </c>
      <c r="P2336" s="27">
        <v>60.865671641791046</v>
      </c>
      <c r="Q2336" t="s">
        <v>8365</v>
      </c>
      <c r="R2336" t="s">
        <v>8314</v>
      </c>
      <c r="S2336" s="15">
        <v>83897.463888888888</v>
      </c>
      <c r="T2336" s="15">
        <v>41948.731944444444</v>
      </c>
    </row>
    <row r="2337" spans="1:20" x14ac:dyDescent="0.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0">
        <v>102.27200000000001</v>
      </c>
      <c r="P2337" s="27">
        <v>115.69230769230769</v>
      </c>
      <c r="Q2337" t="s">
        <v>8365</v>
      </c>
      <c r="R2337" t="s">
        <v>8314</v>
      </c>
      <c r="S2337" s="15">
        <v>83603.144513888896</v>
      </c>
      <c r="T2337" s="15">
        <v>41801.572256944448</v>
      </c>
    </row>
    <row r="2338" spans="1:20" x14ac:dyDescent="0.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0">
        <v>520.73254999999995</v>
      </c>
      <c r="P2338" s="27">
        <v>48.104623556581984</v>
      </c>
      <c r="Q2338" t="s">
        <v>8365</v>
      </c>
      <c r="R2338" t="s">
        <v>8314</v>
      </c>
      <c r="S2338" s="15">
        <v>83413.849421296298</v>
      </c>
      <c r="T2338" s="15">
        <v>41706.924710648149</v>
      </c>
    </row>
    <row r="2339" spans="1:20" x14ac:dyDescent="0.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0">
        <v>110.65833333333333</v>
      </c>
      <c r="P2339" s="27">
        <v>74.184357541899445</v>
      </c>
      <c r="Q2339" t="s">
        <v>8365</v>
      </c>
      <c r="R2339" t="s">
        <v>8314</v>
      </c>
      <c r="S2339" s="15">
        <v>83633.281087962969</v>
      </c>
      <c r="T2339" s="15">
        <v>41816.640543981484</v>
      </c>
    </row>
    <row r="2340" spans="1:20" x14ac:dyDescent="0.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0">
        <v>101.14333333333335</v>
      </c>
      <c r="P2340" s="27">
        <v>123.34552845528455</v>
      </c>
      <c r="Q2340" t="s">
        <v>8365</v>
      </c>
      <c r="R2340" t="s">
        <v>8314</v>
      </c>
      <c r="S2340" s="15">
        <v>83639.793611111105</v>
      </c>
      <c r="T2340" s="15">
        <v>41819.896805555552</v>
      </c>
    </row>
    <row r="2341" spans="1:20" x14ac:dyDescent="0.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0">
        <v>294.20799999999997</v>
      </c>
      <c r="P2341" s="27">
        <v>66.623188405797094</v>
      </c>
      <c r="Q2341" t="s">
        <v>8365</v>
      </c>
      <c r="R2341" t="s">
        <v>8314</v>
      </c>
      <c r="S2341" s="15">
        <v>85446.665277777778</v>
      </c>
      <c r="T2341" s="15">
        <v>42723.332638888889</v>
      </c>
    </row>
    <row r="2342" spans="1:20" x14ac:dyDescent="0.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0">
        <v>105.77749999999999</v>
      </c>
      <c r="P2342" s="27">
        <v>104.99007444168734</v>
      </c>
      <c r="Q2342" t="s">
        <v>8365</v>
      </c>
      <c r="R2342" t="s">
        <v>8314</v>
      </c>
      <c r="S2342" s="15">
        <v>85347.285601851851</v>
      </c>
      <c r="T2342" s="15">
        <v>42673.642800925925</v>
      </c>
    </row>
    <row r="2343" spans="1:20" x14ac:dyDescent="0.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0">
        <v>0</v>
      </c>
      <c r="P2343" s="27" t="e">
        <v>#DIV/0!</v>
      </c>
      <c r="Q2343" t="s">
        <v>8353</v>
      </c>
      <c r="R2343" t="s">
        <v>8320</v>
      </c>
      <c r="S2343" s="15">
        <v>84395.627407407417</v>
      </c>
      <c r="T2343" s="15">
        <v>42197.813703703709</v>
      </c>
    </row>
    <row r="2344" spans="1:20" x14ac:dyDescent="0.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0">
        <v>0</v>
      </c>
      <c r="P2344" s="27" t="e">
        <v>#DIV/0!</v>
      </c>
      <c r="Q2344" t="s">
        <v>8353</v>
      </c>
      <c r="R2344" t="s">
        <v>8320</v>
      </c>
      <c r="S2344" s="15">
        <v>83836.416666666672</v>
      </c>
      <c r="T2344" s="15">
        <v>41918.208333333336</v>
      </c>
    </row>
    <row r="2345" spans="1:20" x14ac:dyDescent="0.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0">
        <v>3</v>
      </c>
      <c r="P2345" s="27">
        <v>300</v>
      </c>
      <c r="Q2345" t="s">
        <v>8353</v>
      </c>
      <c r="R2345" t="s">
        <v>8320</v>
      </c>
      <c r="S2345" s="15">
        <v>84755.648611111101</v>
      </c>
      <c r="T2345" s="15">
        <v>42377.82430555555</v>
      </c>
    </row>
    <row r="2346" spans="1:20" x14ac:dyDescent="0.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0">
        <v>0.1</v>
      </c>
      <c r="P2346" s="27">
        <v>1</v>
      </c>
      <c r="Q2346" t="s">
        <v>8353</v>
      </c>
      <c r="R2346" t="s">
        <v>8320</v>
      </c>
      <c r="S2346" s="15">
        <v>85091.455300925925</v>
      </c>
      <c r="T2346" s="15">
        <v>42545.727650462963</v>
      </c>
    </row>
    <row r="2347" spans="1:20" x14ac:dyDescent="0.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0">
        <v>0</v>
      </c>
      <c r="P2347" s="27" t="e">
        <v>#DIV/0!</v>
      </c>
      <c r="Q2347" t="s">
        <v>8353</v>
      </c>
      <c r="R2347" t="s">
        <v>8320</v>
      </c>
      <c r="S2347" s="15">
        <v>84189.970833333326</v>
      </c>
      <c r="T2347" s="15">
        <v>42094.985416666663</v>
      </c>
    </row>
    <row r="2348" spans="1:20" x14ac:dyDescent="0.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0">
        <v>6.5000000000000002E-2</v>
      </c>
      <c r="P2348" s="27">
        <v>13</v>
      </c>
      <c r="Q2348" t="s">
        <v>8353</v>
      </c>
      <c r="R2348" t="s">
        <v>8320</v>
      </c>
      <c r="S2348" s="15">
        <v>85321.597939814819</v>
      </c>
      <c r="T2348" s="15">
        <v>42660.79896990741</v>
      </c>
    </row>
    <row r="2349" spans="1:20" x14ac:dyDescent="0.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0">
        <v>1.5</v>
      </c>
      <c r="P2349" s="27">
        <v>15</v>
      </c>
      <c r="Q2349" t="s">
        <v>8353</v>
      </c>
      <c r="R2349" t="s">
        <v>8320</v>
      </c>
      <c r="S2349" s="15">
        <v>85215.214722222227</v>
      </c>
      <c r="T2349" s="15">
        <v>42607.607361111113</v>
      </c>
    </row>
    <row r="2350" spans="1:20" x14ac:dyDescent="0.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0">
        <v>0.38571428571428573</v>
      </c>
      <c r="P2350" s="27">
        <v>54</v>
      </c>
      <c r="Q2350" t="s">
        <v>8353</v>
      </c>
      <c r="R2350" t="s">
        <v>8320</v>
      </c>
      <c r="S2350" s="15">
        <v>84841.864305555559</v>
      </c>
      <c r="T2350" s="15">
        <v>42420.932152777779</v>
      </c>
    </row>
    <row r="2351" spans="1:20" x14ac:dyDescent="0.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0">
        <v>0</v>
      </c>
      <c r="P2351" s="27" t="e">
        <v>#DIV/0!</v>
      </c>
      <c r="Q2351" t="s">
        <v>8353</v>
      </c>
      <c r="R2351" t="s">
        <v>8320</v>
      </c>
      <c r="S2351" s="15">
        <v>84455.551574074081</v>
      </c>
      <c r="T2351" s="15">
        <v>42227.775787037041</v>
      </c>
    </row>
    <row r="2352" spans="1:20" x14ac:dyDescent="0.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0">
        <v>0</v>
      </c>
      <c r="P2352" s="27" t="e">
        <v>#DIV/0!</v>
      </c>
      <c r="Q2352" t="s">
        <v>8353</v>
      </c>
      <c r="R2352" t="s">
        <v>8320</v>
      </c>
      <c r="S2352" s="15">
        <v>85477.684490740736</v>
      </c>
      <c r="T2352" s="15">
        <v>42738.842245370368</v>
      </c>
    </row>
    <row r="2353" spans="1:20" x14ac:dyDescent="0.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0">
        <v>0.5714285714285714</v>
      </c>
      <c r="P2353" s="27">
        <v>15.428571428571429</v>
      </c>
      <c r="Q2353" t="s">
        <v>8353</v>
      </c>
      <c r="R2353" t="s">
        <v>8320</v>
      </c>
      <c r="S2353" s="15">
        <v>84248.202291666676</v>
      </c>
      <c r="T2353" s="15">
        <v>42124.101145833338</v>
      </c>
    </row>
    <row r="2354" spans="1:20" x14ac:dyDescent="0.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0">
        <v>0</v>
      </c>
      <c r="P2354" s="27" t="e">
        <v>#DIV/0!</v>
      </c>
      <c r="Q2354" t="s">
        <v>8353</v>
      </c>
      <c r="R2354" t="s">
        <v>8320</v>
      </c>
      <c r="S2354" s="15">
        <v>84323.267407407402</v>
      </c>
      <c r="T2354" s="15">
        <v>42161.633703703701</v>
      </c>
    </row>
    <row r="2355" spans="1:20" x14ac:dyDescent="0.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0">
        <v>0</v>
      </c>
      <c r="P2355" s="27" t="e">
        <v>#DIV/0!</v>
      </c>
      <c r="Q2355" t="s">
        <v>8353</v>
      </c>
      <c r="R2355" t="s">
        <v>8320</v>
      </c>
      <c r="S2355" s="15">
        <v>84231.352361111116</v>
      </c>
      <c r="T2355" s="15">
        <v>42115.676180555558</v>
      </c>
    </row>
    <row r="2356" spans="1:20" x14ac:dyDescent="0.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0">
        <v>7.1428571428571425E-2</v>
      </c>
      <c r="P2356" s="27">
        <v>25</v>
      </c>
      <c r="Q2356" t="s">
        <v>8353</v>
      </c>
      <c r="R2356" t="s">
        <v>8320</v>
      </c>
      <c r="S2356" s="15">
        <v>84029.445833333331</v>
      </c>
      <c r="T2356" s="15">
        <v>42014.722916666666</v>
      </c>
    </row>
    <row r="2357" spans="1:20" x14ac:dyDescent="0.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0">
        <v>0.6875</v>
      </c>
      <c r="P2357" s="27">
        <v>27.5</v>
      </c>
      <c r="Q2357" t="s">
        <v>8353</v>
      </c>
      <c r="R2357" t="s">
        <v>8320</v>
      </c>
      <c r="S2357" s="15">
        <v>84253.83648148147</v>
      </c>
      <c r="T2357" s="15">
        <v>42126.918240740735</v>
      </c>
    </row>
    <row r="2358" spans="1:20" x14ac:dyDescent="0.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0">
        <v>0</v>
      </c>
      <c r="P2358" s="27" t="e">
        <v>#DIV/0!</v>
      </c>
      <c r="Q2358" t="s">
        <v>8353</v>
      </c>
      <c r="R2358" t="s">
        <v>8320</v>
      </c>
      <c r="S2358" s="15">
        <v>84321.56722222222</v>
      </c>
      <c r="T2358" s="15">
        <v>42160.78361111111</v>
      </c>
    </row>
    <row r="2359" spans="1:20" x14ac:dyDescent="0.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0">
        <v>0</v>
      </c>
      <c r="P2359" s="27" t="e">
        <v>#DIV/0!</v>
      </c>
      <c r="Q2359" t="s">
        <v>8353</v>
      </c>
      <c r="R2359" t="s">
        <v>8320</v>
      </c>
      <c r="S2359" s="15">
        <v>84589.240231481468</v>
      </c>
      <c r="T2359" s="15">
        <v>42294.620115740734</v>
      </c>
    </row>
    <row r="2360" spans="1:20" x14ac:dyDescent="0.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0">
        <v>0</v>
      </c>
      <c r="P2360" s="27" t="e">
        <v>#DIV/0!</v>
      </c>
      <c r="Q2360" t="s">
        <v>8353</v>
      </c>
      <c r="R2360" t="s">
        <v>8320</v>
      </c>
      <c r="S2360" s="15">
        <v>84070.054166666669</v>
      </c>
      <c r="T2360" s="15">
        <v>42035.027083333334</v>
      </c>
    </row>
    <row r="2361" spans="1:20" x14ac:dyDescent="0.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0">
        <v>14.680000000000001</v>
      </c>
      <c r="P2361" s="27">
        <v>367</v>
      </c>
      <c r="Q2361" t="s">
        <v>8353</v>
      </c>
      <c r="R2361" t="s">
        <v>8320</v>
      </c>
      <c r="S2361" s="15">
        <v>84439.299166666664</v>
      </c>
      <c r="T2361" s="15">
        <v>42219.649583333332</v>
      </c>
    </row>
    <row r="2362" spans="1:20" x14ac:dyDescent="0.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0">
        <v>0.04</v>
      </c>
      <c r="P2362" s="27">
        <v>2</v>
      </c>
      <c r="Q2362" t="s">
        <v>8353</v>
      </c>
      <c r="R2362" t="s">
        <v>8320</v>
      </c>
      <c r="S2362" s="15">
        <v>84815.413888888899</v>
      </c>
      <c r="T2362" s="15">
        <v>42407.70694444445</v>
      </c>
    </row>
    <row r="2363" spans="1:20" x14ac:dyDescent="0.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0">
        <v>0</v>
      </c>
      <c r="P2363" s="27" t="e">
        <v>#DIV/0!</v>
      </c>
      <c r="Q2363" t="s">
        <v>8353</v>
      </c>
      <c r="R2363" t="s">
        <v>8320</v>
      </c>
      <c r="S2363" s="15">
        <v>84981.833333333343</v>
      </c>
      <c r="T2363" s="15">
        <v>42490.916666666672</v>
      </c>
    </row>
    <row r="2364" spans="1:20" x14ac:dyDescent="0.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0">
        <v>28.571428571428569</v>
      </c>
      <c r="P2364" s="27">
        <v>60</v>
      </c>
      <c r="Q2364" t="s">
        <v>8353</v>
      </c>
      <c r="R2364" t="s">
        <v>8320</v>
      </c>
      <c r="S2364" s="15">
        <v>83969.376620370371</v>
      </c>
      <c r="T2364" s="15">
        <v>41984.688310185185</v>
      </c>
    </row>
    <row r="2365" spans="1:20" x14ac:dyDescent="0.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0">
        <v>0</v>
      </c>
      <c r="P2365" s="27" t="e">
        <v>#DIV/0!</v>
      </c>
      <c r="Q2365" t="s">
        <v>8353</v>
      </c>
      <c r="R2365" t="s">
        <v>8320</v>
      </c>
      <c r="S2365" s="15">
        <v>84734.023148148146</v>
      </c>
      <c r="T2365" s="15">
        <v>42367.011574074073</v>
      </c>
    </row>
    <row r="2366" spans="1:20" x14ac:dyDescent="0.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0">
        <v>0</v>
      </c>
      <c r="P2366" s="27" t="e">
        <v>#DIV/0!</v>
      </c>
      <c r="Q2366" t="s">
        <v>8353</v>
      </c>
      <c r="R2366" t="s">
        <v>8320</v>
      </c>
      <c r="S2366" s="15">
        <v>84607.869351851841</v>
      </c>
      <c r="T2366" s="15">
        <v>42303.934675925921</v>
      </c>
    </row>
    <row r="2367" spans="1:20" x14ac:dyDescent="0.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0">
        <v>0</v>
      </c>
      <c r="P2367" s="27" t="e">
        <v>#DIV/0!</v>
      </c>
      <c r="Q2367" t="s">
        <v>8353</v>
      </c>
      <c r="R2367" t="s">
        <v>8320</v>
      </c>
      <c r="S2367" s="15">
        <v>84773.916666666657</v>
      </c>
      <c r="T2367" s="15">
        <v>42386.958333333328</v>
      </c>
    </row>
    <row r="2368" spans="1:20" x14ac:dyDescent="0.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0">
        <v>10.52</v>
      </c>
      <c r="P2368" s="27">
        <v>97.407407407407405</v>
      </c>
      <c r="Q2368" t="s">
        <v>8353</v>
      </c>
      <c r="R2368" t="s">
        <v>8320</v>
      </c>
      <c r="S2368" s="15">
        <v>84597.063263888878</v>
      </c>
      <c r="T2368" s="15">
        <v>42298.531631944439</v>
      </c>
    </row>
    <row r="2369" spans="1:20" x14ac:dyDescent="0.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0">
        <v>1.34</v>
      </c>
      <c r="P2369" s="27">
        <v>47.857142857142854</v>
      </c>
      <c r="Q2369" t="s">
        <v>8353</v>
      </c>
      <c r="R2369" t="s">
        <v>8320</v>
      </c>
      <c r="S2369" s="15">
        <v>84971.856851851859</v>
      </c>
      <c r="T2369" s="15">
        <v>42485.928425925929</v>
      </c>
    </row>
    <row r="2370" spans="1:20" x14ac:dyDescent="0.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0">
        <v>0.25</v>
      </c>
      <c r="P2370" s="27">
        <v>50</v>
      </c>
      <c r="Q2370" t="s">
        <v>8353</v>
      </c>
      <c r="R2370" t="s">
        <v>8320</v>
      </c>
      <c r="S2370" s="15">
        <v>84217.360300925939</v>
      </c>
      <c r="T2370" s="15">
        <v>42108.680150462969</v>
      </c>
    </row>
    <row r="2371" spans="1:20" x14ac:dyDescent="0.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0">
        <v>0</v>
      </c>
      <c r="P2371" s="27" t="e">
        <v>#DIV/0!</v>
      </c>
      <c r="Q2371" t="s">
        <v>8353</v>
      </c>
      <c r="R2371" t="s">
        <v>8320</v>
      </c>
      <c r="S2371" s="15">
        <v>84821.625254629631</v>
      </c>
      <c r="T2371" s="15">
        <v>42410.812627314815</v>
      </c>
    </row>
    <row r="2372" spans="1:20" x14ac:dyDescent="0.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0">
        <v>0.32800000000000001</v>
      </c>
      <c r="P2372" s="27">
        <v>20.5</v>
      </c>
      <c r="Q2372" t="s">
        <v>8353</v>
      </c>
      <c r="R2372" t="s">
        <v>8320</v>
      </c>
      <c r="S2372" s="15">
        <v>83982.378263888881</v>
      </c>
      <c r="T2372" s="15">
        <v>41991.18913194444</v>
      </c>
    </row>
    <row r="2373" spans="1:20" x14ac:dyDescent="0.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0">
        <v>0</v>
      </c>
      <c r="P2373" s="27" t="e">
        <v>#DIV/0!</v>
      </c>
      <c r="Q2373" t="s">
        <v>8353</v>
      </c>
      <c r="R2373" t="s">
        <v>8320</v>
      </c>
      <c r="S2373" s="15">
        <v>84361.555462962962</v>
      </c>
      <c r="T2373" s="15">
        <v>42180.777731481481</v>
      </c>
    </row>
    <row r="2374" spans="1:20" x14ac:dyDescent="0.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0">
        <v>3.2727272727272729</v>
      </c>
      <c r="P2374" s="27">
        <v>30</v>
      </c>
      <c r="Q2374" t="s">
        <v>8353</v>
      </c>
      <c r="R2374" t="s">
        <v>8320</v>
      </c>
      <c r="S2374" s="15">
        <v>84236.138217592583</v>
      </c>
      <c r="T2374" s="15">
        <v>42118.069108796291</v>
      </c>
    </row>
    <row r="2375" spans="1:20" x14ac:dyDescent="0.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0">
        <v>5.8823529411764705E-3</v>
      </c>
      <c r="P2375" s="27">
        <v>50</v>
      </c>
      <c r="Q2375" t="s">
        <v>8353</v>
      </c>
      <c r="R2375" t="s">
        <v>8320</v>
      </c>
      <c r="S2375" s="15">
        <v>84491.324629629642</v>
      </c>
      <c r="T2375" s="15">
        <v>42245.662314814821</v>
      </c>
    </row>
    <row r="2376" spans="1:20" x14ac:dyDescent="0.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0">
        <v>4.5454545454545456E-2</v>
      </c>
      <c r="P2376" s="27">
        <v>10</v>
      </c>
      <c r="Q2376" t="s">
        <v>8353</v>
      </c>
      <c r="R2376" t="s">
        <v>8320</v>
      </c>
      <c r="S2376" s="15">
        <v>84095.686574074061</v>
      </c>
      <c r="T2376" s="15">
        <v>42047.843287037031</v>
      </c>
    </row>
    <row r="2377" spans="1:20" x14ac:dyDescent="0.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0">
        <v>0</v>
      </c>
      <c r="P2377" s="27" t="e">
        <v>#DIV/0!</v>
      </c>
      <c r="Q2377" t="s">
        <v>8353</v>
      </c>
      <c r="R2377" t="s">
        <v>8320</v>
      </c>
      <c r="S2377" s="15">
        <v>85245.672152777785</v>
      </c>
      <c r="T2377" s="15">
        <v>42622.836076388892</v>
      </c>
    </row>
    <row r="2378" spans="1:20" x14ac:dyDescent="0.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0">
        <v>10.877666666666666</v>
      </c>
      <c r="P2378" s="27">
        <v>81.582499999999996</v>
      </c>
      <c r="Q2378" t="s">
        <v>8353</v>
      </c>
      <c r="R2378" t="s">
        <v>8320</v>
      </c>
      <c r="S2378" s="15">
        <v>84697.851064814808</v>
      </c>
      <c r="T2378" s="15">
        <v>42348.925532407404</v>
      </c>
    </row>
    <row r="2379" spans="1:20" x14ac:dyDescent="0.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0">
        <v>0</v>
      </c>
      <c r="P2379" s="27" t="e">
        <v>#DIV/0!</v>
      </c>
      <c r="Q2379" t="s">
        <v>8353</v>
      </c>
      <c r="R2379" t="s">
        <v>8320</v>
      </c>
      <c r="S2379" s="15">
        <v>85399.823680555564</v>
      </c>
      <c r="T2379" s="15">
        <v>42699.911840277782</v>
      </c>
    </row>
    <row r="2380" spans="1:20" x14ac:dyDescent="0.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0">
        <v>0</v>
      </c>
      <c r="P2380" s="27" t="e">
        <v>#DIV/0!</v>
      </c>
      <c r="Q2380" t="s">
        <v>8353</v>
      </c>
      <c r="R2380" t="s">
        <v>8320</v>
      </c>
      <c r="S2380" s="15">
        <v>84484.02615740741</v>
      </c>
      <c r="T2380" s="15">
        <v>42242.013078703705</v>
      </c>
    </row>
    <row r="2381" spans="1:20" x14ac:dyDescent="0.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0">
        <v>0</v>
      </c>
      <c r="P2381" s="27" t="e">
        <v>#DIV/0!</v>
      </c>
      <c r="Q2381" t="s">
        <v>8353</v>
      </c>
      <c r="R2381" t="s">
        <v>8320</v>
      </c>
      <c r="S2381" s="15">
        <v>84564.032777777786</v>
      </c>
      <c r="T2381" s="15">
        <v>42282.016388888893</v>
      </c>
    </row>
    <row r="2382" spans="1:20" x14ac:dyDescent="0.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0">
        <v>0.36666666666666664</v>
      </c>
      <c r="P2382" s="27">
        <v>18.333333333333332</v>
      </c>
      <c r="Q2382" t="s">
        <v>8353</v>
      </c>
      <c r="R2382" t="s">
        <v>8320</v>
      </c>
      <c r="S2382" s="15">
        <v>84557.586620370363</v>
      </c>
      <c r="T2382" s="15">
        <v>42278.793310185181</v>
      </c>
    </row>
    <row r="2383" spans="1:20" x14ac:dyDescent="0.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0">
        <v>1.8193398957730169</v>
      </c>
      <c r="P2383" s="27">
        <v>224.42857142857142</v>
      </c>
      <c r="Q2383" t="s">
        <v>8353</v>
      </c>
      <c r="R2383" t="s">
        <v>8320</v>
      </c>
      <c r="S2383" s="15">
        <v>84209.871481481474</v>
      </c>
      <c r="T2383" s="15">
        <v>42104.935740740737</v>
      </c>
    </row>
    <row r="2384" spans="1:20" x14ac:dyDescent="0.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0">
        <v>2.5</v>
      </c>
      <c r="P2384" s="27">
        <v>37.5</v>
      </c>
      <c r="Q2384" t="s">
        <v>8353</v>
      </c>
      <c r="R2384" t="s">
        <v>8320</v>
      </c>
      <c r="S2384" s="15">
        <v>84440.375069444446</v>
      </c>
      <c r="T2384" s="15">
        <v>42220.187534722223</v>
      </c>
    </row>
    <row r="2385" spans="1:20" x14ac:dyDescent="0.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0">
        <v>4.3499999999999996</v>
      </c>
      <c r="P2385" s="27">
        <v>145</v>
      </c>
      <c r="Q2385" t="s">
        <v>8353</v>
      </c>
      <c r="R2385" t="s">
        <v>8320</v>
      </c>
      <c r="S2385" s="15">
        <v>84114.113587962958</v>
      </c>
      <c r="T2385" s="15">
        <v>42057.056793981479</v>
      </c>
    </row>
    <row r="2386" spans="1:20" x14ac:dyDescent="0.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0">
        <v>0.8</v>
      </c>
      <c r="P2386" s="27">
        <v>1</v>
      </c>
      <c r="Q2386" t="s">
        <v>8353</v>
      </c>
      <c r="R2386" t="s">
        <v>8320</v>
      </c>
      <c r="S2386" s="15">
        <v>83914.218587962969</v>
      </c>
      <c r="T2386" s="15">
        <v>41957.109293981484</v>
      </c>
    </row>
    <row r="2387" spans="1:20" x14ac:dyDescent="0.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0">
        <v>1.2123076923076923</v>
      </c>
      <c r="P2387" s="27">
        <v>112.57142857142857</v>
      </c>
      <c r="Q2387" t="s">
        <v>8353</v>
      </c>
      <c r="R2387" t="s">
        <v>8320</v>
      </c>
      <c r="S2387" s="15">
        <v>84443.40351851852</v>
      </c>
      <c r="T2387" s="15">
        <v>42221.70175925926</v>
      </c>
    </row>
    <row r="2388" spans="1:20" x14ac:dyDescent="0.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0">
        <v>0</v>
      </c>
      <c r="P2388" s="27" t="e">
        <v>#DIV/0!</v>
      </c>
      <c r="Q2388" t="s">
        <v>8353</v>
      </c>
      <c r="R2388" t="s">
        <v>8320</v>
      </c>
      <c r="S2388" s="15">
        <v>84029.676481481481</v>
      </c>
      <c r="T2388" s="15">
        <v>42014.838240740741</v>
      </c>
    </row>
    <row r="2389" spans="1:20" x14ac:dyDescent="0.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0">
        <v>0.68399999999999994</v>
      </c>
      <c r="P2389" s="27">
        <v>342</v>
      </c>
      <c r="Q2389" t="s">
        <v>8353</v>
      </c>
      <c r="R2389" t="s">
        <v>8320</v>
      </c>
      <c r="S2389" s="15">
        <v>85147.253240740742</v>
      </c>
      <c r="T2389" s="15">
        <v>42573.626620370371</v>
      </c>
    </row>
    <row r="2390" spans="1:20" x14ac:dyDescent="0.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0">
        <v>1.2513513513513512</v>
      </c>
      <c r="P2390" s="27">
        <v>57.875</v>
      </c>
      <c r="Q2390" t="s">
        <v>8353</v>
      </c>
      <c r="R2390" t="s">
        <v>8320</v>
      </c>
      <c r="S2390" s="15">
        <v>84039.623611111107</v>
      </c>
      <c r="T2390" s="15">
        <v>42019.811805555553</v>
      </c>
    </row>
    <row r="2391" spans="1:20" x14ac:dyDescent="0.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0">
        <v>0.1875</v>
      </c>
      <c r="P2391" s="27">
        <v>30</v>
      </c>
      <c r="Q2391" t="s">
        <v>8353</v>
      </c>
      <c r="R2391" t="s">
        <v>8320</v>
      </c>
      <c r="S2391" s="15">
        <v>84421.83194444445</v>
      </c>
      <c r="T2391" s="15">
        <v>42210.915972222225</v>
      </c>
    </row>
    <row r="2392" spans="1:20" x14ac:dyDescent="0.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0">
        <v>0</v>
      </c>
      <c r="P2392" s="27" t="e">
        <v>#DIV/0!</v>
      </c>
      <c r="Q2392" t="s">
        <v>8353</v>
      </c>
      <c r="R2392" t="s">
        <v>8320</v>
      </c>
      <c r="S2392" s="15">
        <v>84016.524629629625</v>
      </c>
      <c r="T2392" s="15">
        <v>42008.262314814812</v>
      </c>
    </row>
    <row r="2393" spans="1:20" x14ac:dyDescent="0.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0">
        <v>0.125</v>
      </c>
      <c r="P2393" s="27">
        <v>25</v>
      </c>
      <c r="Q2393" t="s">
        <v>8353</v>
      </c>
      <c r="R2393" t="s">
        <v>8320</v>
      </c>
      <c r="S2393" s="15">
        <v>84189.505648148159</v>
      </c>
      <c r="T2393" s="15">
        <v>42094.752824074079</v>
      </c>
    </row>
    <row r="2394" spans="1:20" x14ac:dyDescent="0.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0">
        <v>0</v>
      </c>
      <c r="P2394" s="27" t="e">
        <v>#DIV/0!</v>
      </c>
      <c r="Q2394" t="s">
        <v>8353</v>
      </c>
      <c r="R2394" t="s">
        <v>8320</v>
      </c>
      <c r="S2394" s="15">
        <v>84612.241273148145</v>
      </c>
      <c r="T2394" s="15">
        <v>42306.120636574073</v>
      </c>
    </row>
    <row r="2395" spans="1:20" x14ac:dyDescent="0.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0">
        <v>0.05</v>
      </c>
      <c r="P2395" s="27">
        <v>50</v>
      </c>
      <c r="Q2395" t="s">
        <v>8353</v>
      </c>
      <c r="R2395" t="s">
        <v>8320</v>
      </c>
      <c r="S2395" s="15">
        <v>84449.296689814815</v>
      </c>
      <c r="T2395" s="15">
        <v>42224.648344907408</v>
      </c>
    </row>
    <row r="2396" spans="1:20" x14ac:dyDescent="0.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0">
        <v>0.06</v>
      </c>
      <c r="P2396" s="27">
        <v>1.5</v>
      </c>
      <c r="Q2396" t="s">
        <v>8353</v>
      </c>
      <c r="R2396" t="s">
        <v>8320</v>
      </c>
      <c r="S2396" s="15">
        <v>84122.724374999991</v>
      </c>
      <c r="T2396" s="15">
        <v>42061.362187499995</v>
      </c>
    </row>
    <row r="2397" spans="1:20" x14ac:dyDescent="0.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0">
        <v>0</v>
      </c>
      <c r="P2397" s="27" t="e">
        <v>#DIV/0!</v>
      </c>
      <c r="Q2397" t="s">
        <v>8353</v>
      </c>
      <c r="R2397" t="s">
        <v>8320</v>
      </c>
      <c r="S2397" s="15">
        <v>85490.745833333334</v>
      </c>
      <c r="T2397" s="15">
        <v>42745.372916666667</v>
      </c>
    </row>
    <row r="2398" spans="1:20" x14ac:dyDescent="0.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0">
        <v>0.2</v>
      </c>
      <c r="P2398" s="27">
        <v>10</v>
      </c>
      <c r="Q2398" t="s">
        <v>8353</v>
      </c>
      <c r="R2398" t="s">
        <v>8320</v>
      </c>
      <c r="S2398" s="15">
        <v>84585.698101851856</v>
      </c>
      <c r="T2398" s="15">
        <v>42292.849050925928</v>
      </c>
    </row>
    <row r="2399" spans="1:20" x14ac:dyDescent="0.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0">
        <v>0</v>
      </c>
      <c r="P2399" s="27" t="e">
        <v>#DIV/0!</v>
      </c>
      <c r="Q2399" t="s">
        <v>8353</v>
      </c>
      <c r="R2399" t="s">
        <v>8320</v>
      </c>
      <c r="S2399" s="15">
        <v>84013.769814814819</v>
      </c>
      <c r="T2399" s="15">
        <v>42006.88490740741</v>
      </c>
    </row>
    <row r="2400" spans="1:20" x14ac:dyDescent="0.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0">
        <v>0</v>
      </c>
      <c r="P2400" s="27" t="e">
        <v>#DIV/0!</v>
      </c>
      <c r="Q2400" t="s">
        <v>8353</v>
      </c>
      <c r="R2400" t="s">
        <v>8320</v>
      </c>
      <c r="S2400" s="15">
        <v>84375.832962962973</v>
      </c>
      <c r="T2400" s="15">
        <v>42187.916481481487</v>
      </c>
    </row>
    <row r="2401" spans="1:20" x14ac:dyDescent="0.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0">
        <v>0</v>
      </c>
      <c r="P2401" s="27" t="e">
        <v>#DIV/0!</v>
      </c>
      <c r="Q2401" t="s">
        <v>8353</v>
      </c>
      <c r="R2401" t="s">
        <v>8320</v>
      </c>
      <c r="S2401" s="15">
        <v>83983.706157407403</v>
      </c>
      <c r="T2401" s="15">
        <v>41991.853078703702</v>
      </c>
    </row>
    <row r="2402" spans="1:20" x14ac:dyDescent="0.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0">
        <v>0</v>
      </c>
      <c r="P2402" s="27" t="e">
        <v>#DIV/0!</v>
      </c>
      <c r="Q2402" t="s">
        <v>8353</v>
      </c>
      <c r="R2402" t="s">
        <v>8320</v>
      </c>
      <c r="S2402" s="15">
        <v>84948.536203703698</v>
      </c>
      <c r="T2402" s="15">
        <v>42474.268101851849</v>
      </c>
    </row>
    <row r="2403" spans="1:20" x14ac:dyDescent="0.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0">
        <v>0.71785714285714286</v>
      </c>
      <c r="P2403" s="27">
        <v>22.333333333333332</v>
      </c>
      <c r="Q2403" t="s">
        <v>8329</v>
      </c>
      <c r="R2403" t="s">
        <v>8314</v>
      </c>
      <c r="S2403" s="15">
        <v>84869.645740740743</v>
      </c>
      <c r="T2403" s="15">
        <v>42434.822870370372</v>
      </c>
    </row>
    <row r="2404" spans="1:20" x14ac:dyDescent="0.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0">
        <v>0.43333333333333329</v>
      </c>
      <c r="P2404" s="27">
        <v>52</v>
      </c>
      <c r="Q2404" t="s">
        <v>8329</v>
      </c>
      <c r="R2404" t="s">
        <v>8314</v>
      </c>
      <c r="S2404" s="15">
        <v>84275.359513888892</v>
      </c>
      <c r="T2404" s="15">
        <v>42137.679756944446</v>
      </c>
    </row>
    <row r="2405" spans="1:20" x14ac:dyDescent="0.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0">
        <v>16.833333333333332</v>
      </c>
      <c r="P2405" s="27">
        <v>16.833333333333332</v>
      </c>
      <c r="Q2405" t="s">
        <v>8329</v>
      </c>
      <c r="R2405" t="s">
        <v>8314</v>
      </c>
      <c r="S2405" s="15">
        <v>84919.681898148148</v>
      </c>
      <c r="T2405" s="15">
        <v>42459.840949074074</v>
      </c>
    </row>
    <row r="2406" spans="1:20" x14ac:dyDescent="0.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0">
        <v>0</v>
      </c>
      <c r="P2406" s="27" t="e">
        <v>#DIV/0!</v>
      </c>
      <c r="Q2406" t="s">
        <v>8329</v>
      </c>
      <c r="R2406" t="s">
        <v>8314</v>
      </c>
      <c r="S2406" s="15">
        <v>84744.078865740739</v>
      </c>
      <c r="T2406" s="15">
        <v>42372.03943287037</v>
      </c>
    </row>
    <row r="2407" spans="1:20" x14ac:dyDescent="0.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0">
        <v>22.52</v>
      </c>
      <c r="P2407" s="27">
        <v>56.3</v>
      </c>
      <c r="Q2407" t="s">
        <v>8329</v>
      </c>
      <c r="R2407" t="s">
        <v>8314</v>
      </c>
      <c r="S2407" s="15">
        <v>85233.170717592584</v>
      </c>
      <c r="T2407" s="15">
        <v>42616.585358796292</v>
      </c>
    </row>
    <row r="2408" spans="1:20" x14ac:dyDescent="0.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0">
        <v>41.384615384615387</v>
      </c>
      <c r="P2408" s="27">
        <v>84.0625</v>
      </c>
      <c r="Q2408" t="s">
        <v>8329</v>
      </c>
      <c r="R2408" t="s">
        <v>8314</v>
      </c>
      <c r="S2408" s="15">
        <v>84046.221990740742</v>
      </c>
      <c r="T2408" s="15">
        <v>42023.110995370371</v>
      </c>
    </row>
    <row r="2409" spans="1:20" x14ac:dyDescent="0.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0">
        <v>25.259090909090908</v>
      </c>
      <c r="P2409" s="27">
        <v>168.39393939393941</v>
      </c>
      <c r="Q2409" t="s">
        <v>8329</v>
      </c>
      <c r="R2409" t="s">
        <v>8314</v>
      </c>
      <c r="S2409" s="15">
        <v>84210.5</v>
      </c>
      <c r="T2409" s="15">
        <v>42105.25</v>
      </c>
    </row>
    <row r="2410" spans="1:20" x14ac:dyDescent="0.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0">
        <v>0.2</v>
      </c>
      <c r="P2410" s="27">
        <v>15</v>
      </c>
      <c r="Q2410" t="s">
        <v>8329</v>
      </c>
      <c r="R2410" t="s">
        <v>8314</v>
      </c>
      <c r="S2410" s="15">
        <v>83898.364745370374</v>
      </c>
      <c r="T2410" s="15">
        <v>41949.182372685187</v>
      </c>
    </row>
    <row r="2411" spans="1:20" x14ac:dyDescent="0.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0">
        <v>1.8399999999999999</v>
      </c>
      <c r="P2411" s="27">
        <v>76.666666666666671</v>
      </c>
      <c r="Q2411" t="s">
        <v>8329</v>
      </c>
      <c r="R2411" t="s">
        <v>8314</v>
      </c>
      <c r="S2411" s="15">
        <v>84469.751736111109</v>
      </c>
      <c r="T2411" s="15">
        <v>42234.875868055555</v>
      </c>
    </row>
    <row r="2412" spans="1:20" x14ac:dyDescent="0.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0">
        <v>0</v>
      </c>
      <c r="P2412" s="27" t="e">
        <v>#DIV/0!</v>
      </c>
      <c r="Q2412" t="s">
        <v>8329</v>
      </c>
      <c r="R2412" t="s">
        <v>8314</v>
      </c>
      <c r="S2412" s="15">
        <v>84508.816550925927</v>
      </c>
      <c r="T2412" s="15">
        <v>42254.408275462964</v>
      </c>
    </row>
    <row r="2413" spans="1:20" x14ac:dyDescent="0.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0">
        <v>0.60399999999999998</v>
      </c>
      <c r="P2413" s="27">
        <v>50.333333333333336</v>
      </c>
      <c r="Q2413" t="s">
        <v>8329</v>
      </c>
      <c r="R2413" t="s">
        <v>8314</v>
      </c>
      <c r="S2413" s="15">
        <v>84483.464861111104</v>
      </c>
      <c r="T2413" s="15">
        <v>42241.732430555552</v>
      </c>
    </row>
    <row r="2414" spans="1:20" x14ac:dyDescent="0.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0">
        <v>0</v>
      </c>
      <c r="P2414" s="27" t="e">
        <v>#DIV/0!</v>
      </c>
      <c r="Q2414" t="s">
        <v>8329</v>
      </c>
      <c r="R2414" t="s">
        <v>8314</v>
      </c>
      <c r="S2414" s="15">
        <v>85401.557245370379</v>
      </c>
      <c r="T2414" s="15">
        <v>42700.778622685189</v>
      </c>
    </row>
    <row r="2415" spans="1:20" x14ac:dyDescent="0.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0">
        <v>0.83333333333333337</v>
      </c>
      <c r="P2415" s="27">
        <v>8.3333333333333339</v>
      </c>
      <c r="Q2415" t="s">
        <v>8329</v>
      </c>
      <c r="R2415" t="s">
        <v>8314</v>
      </c>
      <c r="S2415" s="15">
        <v>83581.958333333328</v>
      </c>
      <c r="T2415" s="15">
        <v>41790.979166666664</v>
      </c>
    </row>
    <row r="2416" spans="1:20" x14ac:dyDescent="0.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0">
        <v>3.0666666666666664</v>
      </c>
      <c r="P2416" s="27">
        <v>35.384615384615387</v>
      </c>
      <c r="Q2416" t="s">
        <v>8329</v>
      </c>
      <c r="R2416" t="s">
        <v>8314</v>
      </c>
      <c r="S2416" s="15">
        <v>84476.33194444445</v>
      </c>
      <c r="T2416" s="15">
        <v>42238.165972222225</v>
      </c>
    </row>
    <row r="2417" spans="1:20" x14ac:dyDescent="0.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0">
        <v>0.55833333333333335</v>
      </c>
      <c r="P2417" s="27">
        <v>55.833333333333336</v>
      </c>
      <c r="Q2417" t="s">
        <v>8329</v>
      </c>
      <c r="R2417" t="s">
        <v>8314</v>
      </c>
      <c r="S2417" s="15">
        <v>85133.725601851853</v>
      </c>
      <c r="T2417" s="15">
        <v>42566.862800925926</v>
      </c>
    </row>
    <row r="2418" spans="1:20" x14ac:dyDescent="0.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0">
        <v>2.5000000000000001E-2</v>
      </c>
      <c r="P2418" s="27">
        <v>5</v>
      </c>
      <c r="Q2418" t="s">
        <v>8329</v>
      </c>
      <c r="R2418" t="s">
        <v>8314</v>
      </c>
      <c r="S2418" s="15">
        <v>84155.25</v>
      </c>
      <c r="T2418" s="15">
        <v>42077.625</v>
      </c>
    </row>
    <row r="2419" spans="1:20" x14ac:dyDescent="0.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0">
        <v>0</v>
      </c>
      <c r="P2419" s="27" t="e">
        <v>#DIV/0!</v>
      </c>
      <c r="Q2419" t="s">
        <v>8329</v>
      </c>
      <c r="R2419" t="s">
        <v>8314</v>
      </c>
      <c r="S2419" s="15">
        <v>83723.768217592587</v>
      </c>
      <c r="T2419" s="15">
        <v>41861.884108796294</v>
      </c>
    </row>
    <row r="2420" spans="1:20" x14ac:dyDescent="0.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0">
        <v>0.02</v>
      </c>
      <c r="P2420" s="27">
        <v>1</v>
      </c>
      <c r="Q2420" t="s">
        <v>8329</v>
      </c>
      <c r="R2420" t="s">
        <v>8314</v>
      </c>
      <c r="S2420" s="15">
        <v>84175.630648148159</v>
      </c>
      <c r="T2420" s="15">
        <v>42087.815324074079</v>
      </c>
    </row>
    <row r="2421" spans="1:20" x14ac:dyDescent="0.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0">
        <v>0</v>
      </c>
      <c r="P2421" s="27" t="e">
        <v>#DIV/0!</v>
      </c>
      <c r="Q2421" t="s">
        <v>8329</v>
      </c>
      <c r="R2421" t="s">
        <v>8314</v>
      </c>
      <c r="S2421" s="15">
        <v>84107.476597222209</v>
      </c>
      <c r="T2421" s="15">
        <v>42053.738298611104</v>
      </c>
    </row>
    <row r="2422" spans="1:20" x14ac:dyDescent="0.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0">
        <v>14.825133372851216</v>
      </c>
      <c r="P2422" s="27">
        <v>69.472222222222229</v>
      </c>
      <c r="Q2422" t="s">
        <v>8329</v>
      </c>
      <c r="R2422" t="s">
        <v>8314</v>
      </c>
      <c r="S2422" s="15">
        <v>83906.141087962955</v>
      </c>
      <c r="T2422" s="15">
        <v>41953.070543981477</v>
      </c>
    </row>
    <row r="2423" spans="1:20" x14ac:dyDescent="0.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0">
        <v>1.6666666666666666E-2</v>
      </c>
      <c r="P2423" s="27">
        <v>1</v>
      </c>
      <c r="Q2423" t="s">
        <v>8329</v>
      </c>
      <c r="R2423" t="s">
        <v>8314</v>
      </c>
      <c r="S2423" s="15">
        <v>84113.374907407415</v>
      </c>
      <c r="T2423" s="15">
        <v>42056.687453703707</v>
      </c>
    </row>
    <row r="2424" spans="1:20" x14ac:dyDescent="0.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0">
        <v>0.2</v>
      </c>
      <c r="P2424" s="27">
        <v>1</v>
      </c>
      <c r="Q2424" t="s">
        <v>8329</v>
      </c>
      <c r="R2424" t="s">
        <v>8314</v>
      </c>
      <c r="S2424" s="15">
        <v>84149.366574074083</v>
      </c>
      <c r="T2424" s="15">
        <v>42074.683287037042</v>
      </c>
    </row>
    <row r="2425" spans="1:20" x14ac:dyDescent="0.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0">
        <v>1.3333333333333334E-2</v>
      </c>
      <c r="P2425" s="27">
        <v>8</v>
      </c>
      <c r="Q2425" t="s">
        <v>8329</v>
      </c>
      <c r="R2425" t="s">
        <v>8314</v>
      </c>
      <c r="S2425" s="15">
        <v>84009.409490740742</v>
      </c>
      <c r="T2425" s="15">
        <v>42004.704745370371</v>
      </c>
    </row>
    <row r="2426" spans="1:20" x14ac:dyDescent="0.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0">
        <v>1.24</v>
      </c>
      <c r="P2426" s="27">
        <v>34.444444444444443</v>
      </c>
      <c r="Q2426" t="s">
        <v>8329</v>
      </c>
      <c r="R2426" t="s">
        <v>8314</v>
      </c>
      <c r="S2426" s="15">
        <v>83879.784907407404</v>
      </c>
      <c r="T2426" s="15">
        <v>41939.892453703702</v>
      </c>
    </row>
    <row r="2427" spans="1:20" x14ac:dyDescent="0.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0">
        <v>2.8571428571428574E-2</v>
      </c>
      <c r="P2427" s="27">
        <v>1</v>
      </c>
      <c r="Q2427" t="s">
        <v>8329</v>
      </c>
      <c r="R2427" t="s">
        <v>8314</v>
      </c>
      <c r="S2427" s="15">
        <v>85035.838888888888</v>
      </c>
      <c r="T2427" s="15">
        <v>42517.919444444444</v>
      </c>
    </row>
    <row r="2428" spans="1:20" x14ac:dyDescent="0.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0">
        <v>0</v>
      </c>
      <c r="P2428" s="27" t="e">
        <v>#DIV/0!</v>
      </c>
      <c r="Q2428" t="s">
        <v>8329</v>
      </c>
      <c r="R2428" t="s">
        <v>8314</v>
      </c>
      <c r="S2428" s="15">
        <v>84448.340092592582</v>
      </c>
      <c r="T2428" s="15">
        <v>42224.170046296291</v>
      </c>
    </row>
    <row r="2429" spans="1:20" x14ac:dyDescent="0.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0">
        <v>2E-3</v>
      </c>
      <c r="P2429" s="27">
        <v>1</v>
      </c>
      <c r="Q2429" t="s">
        <v>8329</v>
      </c>
      <c r="R2429" t="s">
        <v>8314</v>
      </c>
      <c r="S2429" s="15">
        <v>84904.554004629637</v>
      </c>
      <c r="T2429" s="15">
        <v>42452.277002314819</v>
      </c>
    </row>
    <row r="2430" spans="1:20" x14ac:dyDescent="0.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0">
        <v>2.8571428571428571E-3</v>
      </c>
      <c r="P2430" s="27">
        <v>1</v>
      </c>
      <c r="Q2430" t="s">
        <v>8329</v>
      </c>
      <c r="R2430" t="s">
        <v>8314</v>
      </c>
      <c r="S2430" s="15">
        <v>84151.484976851847</v>
      </c>
      <c r="T2430" s="15">
        <v>42075.742488425924</v>
      </c>
    </row>
    <row r="2431" spans="1:20" x14ac:dyDescent="0.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0">
        <v>1.4321428571428572</v>
      </c>
      <c r="P2431" s="27">
        <v>501.25</v>
      </c>
      <c r="Q2431" t="s">
        <v>8329</v>
      </c>
      <c r="R2431" t="s">
        <v>8314</v>
      </c>
      <c r="S2431" s="15">
        <v>85543.39444444445</v>
      </c>
      <c r="T2431" s="15">
        <v>42771.697222222225</v>
      </c>
    </row>
    <row r="2432" spans="1:20" x14ac:dyDescent="0.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0">
        <v>0.70000000000000007</v>
      </c>
      <c r="P2432" s="27">
        <v>10.5</v>
      </c>
      <c r="Q2432" t="s">
        <v>8329</v>
      </c>
      <c r="R2432" t="s">
        <v>8314</v>
      </c>
      <c r="S2432" s="15">
        <v>84824.261666666658</v>
      </c>
      <c r="T2432" s="15">
        <v>42412.130833333329</v>
      </c>
    </row>
    <row r="2433" spans="1:20" x14ac:dyDescent="0.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0">
        <v>2E-3</v>
      </c>
      <c r="P2433" s="27">
        <v>1</v>
      </c>
      <c r="Q2433" t="s">
        <v>8329</v>
      </c>
      <c r="R2433" t="s">
        <v>8314</v>
      </c>
      <c r="S2433" s="15">
        <v>85098.199374999997</v>
      </c>
      <c r="T2433" s="15">
        <v>42549.099687499998</v>
      </c>
    </row>
    <row r="2434" spans="1:20" x14ac:dyDescent="0.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0">
        <v>1.4285714285714287E-2</v>
      </c>
      <c r="P2434" s="27">
        <v>1</v>
      </c>
      <c r="Q2434" t="s">
        <v>8329</v>
      </c>
      <c r="R2434" t="s">
        <v>8314</v>
      </c>
      <c r="S2434" s="15">
        <v>84142.437430555554</v>
      </c>
      <c r="T2434" s="15">
        <v>42071.218715277777</v>
      </c>
    </row>
    <row r="2435" spans="1:20" x14ac:dyDescent="0.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0">
        <v>0</v>
      </c>
      <c r="P2435" s="27" t="e">
        <v>#DIV/0!</v>
      </c>
      <c r="Q2435" t="s">
        <v>8329</v>
      </c>
      <c r="R2435" t="s">
        <v>8314</v>
      </c>
      <c r="S2435" s="15">
        <v>84855.79960648148</v>
      </c>
      <c r="T2435" s="15">
        <v>42427.89980324074</v>
      </c>
    </row>
    <row r="2436" spans="1:20" x14ac:dyDescent="0.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0">
        <v>0.13</v>
      </c>
      <c r="P2436" s="27">
        <v>13</v>
      </c>
      <c r="Q2436" t="s">
        <v>8329</v>
      </c>
      <c r="R2436" t="s">
        <v>8314</v>
      </c>
      <c r="S2436" s="15">
        <v>84440.372083333321</v>
      </c>
      <c r="T2436" s="15">
        <v>42220.18604166666</v>
      </c>
    </row>
    <row r="2437" spans="1:20" x14ac:dyDescent="0.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0">
        <v>0.48960000000000004</v>
      </c>
      <c r="P2437" s="27">
        <v>306</v>
      </c>
      <c r="Q2437" t="s">
        <v>8329</v>
      </c>
      <c r="R2437" t="s">
        <v>8314</v>
      </c>
      <c r="S2437" s="15">
        <v>84564.55523148147</v>
      </c>
      <c r="T2437" s="15">
        <v>42282.277615740735</v>
      </c>
    </row>
    <row r="2438" spans="1:20" x14ac:dyDescent="0.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0">
        <v>3.8461538461538464E-2</v>
      </c>
      <c r="P2438" s="27">
        <v>22.5</v>
      </c>
      <c r="Q2438" t="s">
        <v>8329</v>
      </c>
      <c r="R2438" t="s">
        <v>8314</v>
      </c>
      <c r="S2438" s="15">
        <v>84797.230787037028</v>
      </c>
      <c r="T2438" s="15">
        <v>42398.615393518514</v>
      </c>
    </row>
    <row r="2439" spans="1:20" x14ac:dyDescent="0.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0">
        <v>0</v>
      </c>
      <c r="P2439" s="27" t="e">
        <v>#DIV/0!</v>
      </c>
      <c r="Q2439" t="s">
        <v>8329</v>
      </c>
      <c r="R2439" t="s">
        <v>8314</v>
      </c>
      <c r="S2439" s="15">
        <v>84161.5</v>
      </c>
      <c r="T2439" s="15">
        <v>42080.75</v>
      </c>
    </row>
    <row r="2440" spans="1:20" x14ac:dyDescent="0.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0">
        <v>0.33333333333333337</v>
      </c>
      <c r="P2440" s="27">
        <v>50</v>
      </c>
      <c r="Q2440" t="s">
        <v>8329</v>
      </c>
      <c r="R2440" t="s">
        <v>8314</v>
      </c>
      <c r="S2440" s="15">
        <v>84691.913472222222</v>
      </c>
      <c r="T2440" s="15">
        <v>42345.956736111111</v>
      </c>
    </row>
    <row r="2441" spans="1:20" x14ac:dyDescent="0.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0">
        <v>0</v>
      </c>
      <c r="P2441" s="27" t="e">
        <v>#DIV/0!</v>
      </c>
      <c r="Q2441" t="s">
        <v>8329</v>
      </c>
      <c r="R2441" t="s">
        <v>8314</v>
      </c>
      <c r="S2441" s="15">
        <v>84591.637245370366</v>
      </c>
      <c r="T2441" s="15">
        <v>42295.818622685183</v>
      </c>
    </row>
    <row r="2442" spans="1:20" x14ac:dyDescent="0.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0">
        <v>0.2</v>
      </c>
      <c r="P2442" s="27">
        <v>5</v>
      </c>
      <c r="Q2442" t="s">
        <v>8329</v>
      </c>
      <c r="R2442" t="s">
        <v>8314</v>
      </c>
      <c r="S2442" s="15">
        <v>84827.798912037033</v>
      </c>
      <c r="T2442" s="15">
        <v>42413.899456018517</v>
      </c>
    </row>
    <row r="2443" spans="1:20" x14ac:dyDescent="0.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0">
        <v>107.88</v>
      </c>
      <c r="P2443" s="27">
        <v>74.22935779816514</v>
      </c>
      <c r="Q2443" t="s">
        <v>8365</v>
      </c>
      <c r="R2443" t="s">
        <v>8314</v>
      </c>
      <c r="S2443" s="15">
        <v>84416.415277777778</v>
      </c>
      <c r="T2443" s="15">
        <v>42208.207638888889</v>
      </c>
    </row>
    <row r="2444" spans="1:20" x14ac:dyDescent="0.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0">
        <v>125.94166666666666</v>
      </c>
      <c r="P2444" s="27">
        <v>81.252688172043008</v>
      </c>
      <c r="Q2444" t="s">
        <v>8365</v>
      </c>
      <c r="R2444" t="s">
        <v>8314</v>
      </c>
      <c r="S2444" s="15">
        <v>84165.250648148154</v>
      </c>
      <c r="T2444" s="15">
        <v>42082.625324074077</v>
      </c>
    </row>
    <row r="2445" spans="1:20" x14ac:dyDescent="0.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0">
        <v>202.51495</v>
      </c>
      <c r="P2445" s="27">
        <v>130.23469453376205</v>
      </c>
      <c r="Q2445" t="s">
        <v>8365</v>
      </c>
      <c r="R2445" t="s">
        <v>8314</v>
      </c>
      <c r="S2445" s="15">
        <v>83733.250509259262</v>
      </c>
      <c r="T2445" s="15">
        <v>41866.625254629631</v>
      </c>
    </row>
    <row r="2446" spans="1:20" x14ac:dyDescent="0.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0">
        <v>108.60000000000001</v>
      </c>
      <c r="P2446" s="27">
        <v>53.409836065573771</v>
      </c>
      <c r="Q2446" t="s">
        <v>8365</v>
      </c>
      <c r="R2446" t="s">
        <v>8314</v>
      </c>
      <c r="S2446" s="15">
        <v>85031.509050925932</v>
      </c>
      <c r="T2446" s="15">
        <v>42515.754525462966</v>
      </c>
    </row>
    <row r="2447" spans="1:20" x14ac:dyDescent="0.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0">
        <v>172.8</v>
      </c>
      <c r="P2447" s="27">
        <v>75.130434782608702</v>
      </c>
      <c r="Q2447" t="s">
        <v>8365</v>
      </c>
      <c r="R2447" t="s">
        <v>8314</v>
      </c>
      <c r="S2447" s="15">
        <v>84546.380115740743</v>
      </c>
      <c r="T2447" s="15">
        <v>42273.190057870372</v>
      </c>
    </row>
    <row r="2448" spans="1:20" x14ac:dyDescent="0.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0">
        <v>167.98</v>
      </c>
      <c r="P2448" s="27">
        <v>75.666666666666671</v>
      </c>
      <c r="Q2448" t="s">
        <v>8365</v>
      </c>
      <c r="R2448" t="s">
        <v>8314</v>
      </c>
      <c r="S2448" s="15">
        <v>85401.288680555561</v>
      </c>
      <c r="T2448" s="15">
        <v>42700.64434027778</v>
      </c>
    </row>
    <row r="2449" spans="1:20" x14ac:dyDescent="0.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0">
        <v>427.20000000000005</v>
      </c>
      <c r="P2449" s="27">
        <v>31.691394658753708</v>
      </c>
      <c r="Q2449" t="s">
        <v>8365</v>
      </c>
      <c r="R2449" t="s">
        <v>8314</v>
      </c>
      <c r="S2449" s="15">
        <v>85372.333333333343</v>
      </c>
      <c r="T2449" s="15">
        <v>42686.166666666672</v>
      </c>
    </row>
    <row r="2450" spans="1:20" x14ac:dyDescent="0.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0">
        <v>107.5</v>
      </c>
      <c r="P2450" s="27">
        <v>47.777777777777779</v>
      </c>
      <c r="Q2450" t="s">
        <v>8365</v>
      </c>
      <c r="R2450" t="s">
        <v>8314</v>
      </c>
      <c r="S2450" s="15">
        <v>85226.466666666674</v>
      </c>
      <c r="T2450" s="15">
        <v>42613.233333333337</v>
      </c>
    </row>
    <row r="2451" spans="1:20" x14ac:dyDescent="0.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0">
        <v>108</v>
      </c>
      <c r="P2451" s="27">
        <v>90</v>
      </c>
      <c r="Q2451" t="s">
        <v>8365</v>
      </c>
      <c r="R2451" t="s">
        <v>8314</v>
      </c>
      <c r="S2451" s="15">
        <v>83946.368402777778</v>
      </c>
      <c r="T2451" s="15">
        <v>41973.184201388889</v>
      </c>
    </row>
    <row r="2452" spans="1:20" x14ac:dyDescent="0.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0">
        <v>101.53353333333335</v>
      </c>
      <c r="P2452" s="27">
        <v>149.31401960784314</v>
      </c>
      <c r="Q2452" t="s">
        <v>8365</v>
      </c>
      <c r="R2452" t="s">
        <v>8314</v>
      </c>
      <c r="S2452" s="15">
        <v>83880.265277777784</v>
      </c>
      <c r="T2452" s="15">
        <v>41940.132638888892</v>
      </c>
    </row>
    <row r="2453" spans="1:20" x14ac:dyDescent="0.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0">
        <v>115.45</v>
      </c>
      <c r="P2453" s="27">
        <v>62.06989247311828</v>
      </c>
      <c r="Q2453" t="s">
        <v>8365</v>
      </c>
      <c r="R2453" t="s">
        <v>8314</v>
      </c>
      <c r="S2453" s="15">
        <v>85599.816898148158</v>
      </c>
      <c r="T2453" s="15">
        <v>42799.908449074079</v>
      </c>
    </row>
    <row r="2454" spans="1:20" x14ac:dyDescent="0.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0">
        <v>133.5</v>
      </c>
      <c r="P2454" s="27">
        <v>53.4</v>
      </c>
      <c r="Q2454" t="s">
        <v>8365</v>
      </c>
      <c r="R2454" t="s">
        <v>8314</v>
      </c>
      <c r="S2454" s="15">
        <v>84735.916666666657</v>
      </c>
      <c r="T2454" s="15">
        <v>42367.958333333328</v>
      </c>
    </row>
    <row r="2455" spans="1:20" x14ac:dyDescent="0.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0">
        <v>154.69999999999999</v>
      </c>
      <c r="P2455" s="27">
        <v>69.268656716417908</v>
      </c>
      <c r="Q2455" t="s">
        <v>8365</v>
      </c>
      <c r="R2455" t="s">
        <v>8314</v>
      </c>
      <c r="S2455" s="15">
        <v>85537.384467592594</v>
      </c>
      <c r="T2455" s="15">
        <v>42768.692233796297</v>
      </c>
    </row>
    <row r="2456" spans="1:20" x14ac:dyDescent="0.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0">
        <v>100.84571428571429</v>
      </c>
      <c r="P2456" s="27">
        <v>271.50769230769231</v>
      </c>
      <c r="Q2456" t="s">
        <v>8365</v>
      </c>
      <c r="R2456" t="s">
        <v>8314</v>
      </c>
      <c r="S2456" s="15">
        <v>85610.402962962951</v>
      </c>
      <c r="T2456" s="15">
        <v>42805.201481481476</v>
      </c>
    </row>
    <row r="2457" spans="1:20" x14ac:dyDescent="0.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0">
        <v>182</v>
      </c>
      <c r="P2457" s="27">
        <v>34.125</v>
      </c>
      <c r="Q2457" t="s">
        <v>8365</v>
      </c>
      <c r="R2457" t="s">
        <v>8314</v>
      </c>
      <c r="S2457" s="15">
        <v>84961.563657407416</v>
      </c>
      <c r="T2457" s="15">
        <v>42480.781828703708</v>
      </c>
    </row>
    <row r="2458" spans="1:20" x14ac:dyDescent="0.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0">
        <v>180.86666666666667</v>
      </c>
      <c r="P2458" s="27">
        <v>40.492537313432834</v>
      </c>
      <c r="Q2458" t="s">
        <v>8365</v>
      </c>
      <c r="R2458" t="s">
        <v>8314</v>
      </c>
      <c r="S2458" s="15">
        <v>85583.922199074077</v>
      </c>
      <c r="T2458" s="15">
        <v>42791.961099537039</v>
      </c>
    </row>
    <row r="2459" spans="1:20" x14ac:dyDescent="0.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0">
        <v>102.30434782608695</v>
      </c>
      <c r="P2459" s="27">
        <v>189.75806451612902</v>
      </c>
      <c r="Q2459" t="s">
        <v>8365</v>
      </c>
      <c r="R2459" t="s">
        <v>8314</v>
      </c>
      <c r="S2459" s="15">
        <v>84907.121666666673</v>
      </c>
      <c r="T2459" s="15">
        <v>42453.560833333337</v>
      </c>
    </row>
    <row r="2460" spans="1:20" x14ac:dyDescent="0.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0">
        <v>110.17999999999999</v>
      </c>
      <c r="P2460" s="27">
        <v>68.862499999999997</v>
      </c>
      <c r="Q2460" t="s">
        <v>8365</v>
      </c>
      <c r="R2460" t="s">
        <v>8314</v>
      </c>
      <c r="S2460" s="15">
        <v>85061.583333333343</v>
      </c>
      <c r="T2460" s="15">
        <v>42530.791666666672</v>
      </c>
    </row>
    <row r="2461" spans="1:20" x14ac:dyDescent="0.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0">
        <v>102.25</v>
      </c>
      <c r="P2461" s="27">
        <v>108.77659574468085</v>
      </c>
      <c r="Q2461" t="s">
        <v>8365</v>
      </c>
      <c r="R2461" t="s">
        <v>8314</v>
      </c>
      <c r="S2461" s="15">
        <v>84905.191782407404</v>
      </c>
      <c r="T2461" s="15">
        <v>42452.595891203702</v>
      </c>
    </row>
    <row r="2462" spans="1:20" x14ac:dyDescent="0.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0">
        <v>100.78823529411764</v>
      </c>
      <c r="P2462" s="27">
        <v>125.98529411764706</v>
      </c>
      <c r="Q2462" t="s">
        <v>8365</v>
      </c>
      <c r="R2462" t="s">
        <v>8314</v>
      </c>
      <c r="S2462" s="15">
        <v>85476.356944444444</v>
      </c>
      <c r="T2462" s="15">
        <v>42738.178472222222</v>
      </c>
    </row>
    <row r="2463" spans="1:20" x14ac:dyDescent="0.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0">
        <v>103.8</v>
      </c>
      <c r="P2463" s="27">
        <v>90.523255813953483</v>
      </c>
      <c r="Q2463" t="s">
        <v>8336</v>
      </c>
      <c r="R2463" t="s">
        <v>8317</v>
      </c>
      <c r="S2463" s="15">
        <v>81634.25</v>
      </c>
      <c r="T2463" s="15">
        <v>40817.125</v>
      </c>
    </row>
    <row r="2464" spans="1:20" x14ac:dyDescent="0.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0">
        <v>110.70833333333334</v>
      </c>
      <c r="P2464" s="27">
        <v>28.880434782608695</v>
      </c>
      <c r="Q2464" t="s">
        <v>8336</v>
      </c>
      <c r="R2464" t="s">
        <v>8317</v>
      </c>
      <c r="S2464" s="15">
        <v>82218.372592592597</v>
      </c>
      <c r="T2464" s="15">
        <v>41109.186296296299</v>
      </c>
    </row>
    <row r="2465" spans="1:20" x14ac:dyDescent="0.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0">
        <v>116.25000000000001</v>
      </c>
      <c r="P2465" s="27">
        <v>31</v>
      </c>
      <c r="Q2465" t="s">
        <v>8336</v>
      </c>
      <c r="R2465" t="s">
        <v>8317</v>
      </c>
      <c r="S2465" s="15">
        <v>82761.583333333328</v>
      </c>
      <c r="T2465" s="15">
        <v>41380.791666666664</v>
      </c>
    </row>
    <row r="2466" spans="1:20" x14ac:dyDescent="0.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0">
        <v>111.1</v>
      </c>
      <c r="P2466" s="27">
        <v>51.674418604651166</v>
      </c>
      <c r="Q2466" t="s">
        <v>8336</v>
      </c>
      <c r="R2466" t="s">
        <v>8317</v>
      </c>
      <c r="S2466" s="15">
        <v>84555.623611111107</v>
      </c>
      <c r="T2466" s="15">
        <v>42277.811805555553</v>
      </c>
    </row>
    <row r="2467" spans="1:20" x14ac:dyDescent="0.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0">
        <v>180.14285714285714</v>
      </c>
      <c r="P2467" s="27">
        <v>26.270833333333332</v>
      </c>
      <c r="Q2467" t="s">
        <v>8336</v>
      </c>
      <c r="R2467" t="s">
        <v>8317</v>
      </c>
      <c r="S2467" s="15">
        <v>82351.438611111109</v>
      </c>
      <c r="T2467" s="15">
        <v>41175.719305555554</v>
      </c>
    </row>
    <row r="2468" spans="1:20" x14ac:dyDescent="0.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0">
        <v>100</v>
      </c>
      <c r="P2468" s="27">
        <v>48.07692307692308</v>
      </c>
      <c r="Q2468" t="s">
        <v>8336</v>
      </c>
      <c r="R2468" t="s">
        <v>8317</v>
      </c>
      <c r="S2468" s="15">
        <v>82806.204930555556</v>
      </c>
      <c r="T2468" s="15">
        <v>41403.102465277778</v>
      </c>
    </row>
    <row r="2469" spans="1:20" x14ac:dyDescent="0.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0">
        <v>118.5</v>
      </c>
      <c r="P2469" s="27">
        <v>27.558139534883722</v>
      </c>
      <c r="Q2469" t="s">
        <v>8336</v>
      </c>
      <c r="R2469" t="s">
        <v>8317</v>
      </c>
      <c r="S2469" s="15">
        <v>82079.416666666672</v>
      </c>
      <c r="T2469" s="15">
        <v>41039.708333333336</v>
      </c>
    </row>
    <row r="2470" spans="1:20" x14ac:dyDescent="0.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0">
        <v>107.21700000000001</v>
      </c>
      <c r="P2470" s="27">
        <v>36.97137931034483</v>
      </c>
      <c r="Q2470" t="s">
        <v>8336</v>
      </c>
      <c r="R2470" t="s">
        <v>8317</v>
      </c>
      <c r="S2470" s="15">
        <v>82420.416666666672</v>
      </c>
      <c r="T2470" s="15">
        <v>41210.208333333336</v>
      </c>
    </row>
    <row r="2471" spans="1:20" x14ac:dyDescent="0.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0">
        <v>113.66666666666667</v>
      </c>
      <c r="P2471" s="27">
        <v>29.021276595744681</v>
      </c>
      <c r="Q2471" t="s">
        <v>8336</v>
      </c>
      <c r="R2471" t="s">
        <v>8317</v>
      </c>
      <c r="S2471" s="15">
        <v>81164.859467592585</v>
      </c>
      <c r="T2471" s="15">
        <v>40582.429733796293</v>
      </c>
    </row>
    <row r="2472" spans="1:20" x14ac:dyDescent="0.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0">
        <v>103.16400000000002</v>
      </c>
      <c r="P2472" s="27">
        <v>28.65666666666667</v>
      </c>
      <c r="Q2472" t="s">
        <v>8336</v>
      </c>
      <c r="R2472" t="s">
        <v>8317</v>
      </c>
      <c r="S2472" s="15">
        <v>82106.149421296301</v>
      </c>
      <c r="T2472" s="15">
        <v>41053.07471064815</v>
      </c>
    </row>
    <row r="2473" spans="1:20" x14ac:dyDescent="0.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0">
        <v>128</v>
      </c>
      <c r="P2473" s="27">
        <v>37.647058823529413</v>
      </c>
      <c r="Q2473" t="s">
        <v>8336</v>
      </c>
      <c r="R2473" t="s">
        <v>8317</v>
      </c>
      <c r="S2473" s="15">
        <v>81867.985925925925</v>
      </c>
      <c r="T2473" s="15">
        <v>40933.992962962962</v>
      </c>
    </row>
    <row r="2474" spans="1:20" x14ac:dyDescent="0.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0">
        <v>135.76026666666667</v>
      </c>
      <c r="P2474" s="27">
        <v>97.904038461538462</v>
      </c>
      <c r="Q2474" t="s">
        <v>8336</v>
      </c>
      <c r="R2474" t="s">
        <v>8317</v>
      </c>
      <c r="S2474" s="15">
        <v>80850.087499999994</v>
      </c>
      <c r="T2474" s="15">
        <v>40425.043749999997</v>
      </c>
    </row>
    <row r="2475" spans="1:20" x14ac:dyDescent="0.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0">
        <v>100</v>
      </c>
      <c r="P2475" s="27">
        <v>42.553191489361701</v>
      </c>
      <c r="Q2475" t="s">
        <v>8336</v>
      </c>
      <c r="R2475" t="s">
        <v>8317</v>
      </c>
      <c r="S2475" s="15">
        <v>82447.580300925925</v>
      </c>
      <c r="T2475" s="15">
        <v>41223.790150462963</v>
      </c>
    </row>
    <row r="2476" spans="1:20" x14ac:dyDescent="0.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0">
        <v>100.00360000000002</v>
      </c>
      <c r="P2476" s="27">
        <v>131.58368421052631</v>
      </c>
      <c r="Q2476" t="s">
        <v>8336</v>
      </c>
      <c r="R2476" t="s">
        <v>8317</v>
      </c>
      <c r="S2476" s="15">
        <v>80924.022592592592</v>
      </c>
      <c r="T2476" s="15">
        <v>40462.011296296296</v>
      </c>
    </row>
    <row r="2477" spans="1:20" x14ac:dyDescent="0.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0">
        <v>104.71999999999998</v>
      </c>
      <c r="P2477" s="27">
        <v>32.320987654320987</v>
      </c>
      <c r="Q2477" t="s">
        <v>8336</v>
      </c>
      <c r="R2477" t="s">
        <v>8317</v>
      </c>
      <c r="S2477" s="15">
        <v>80739.833333333328</v>
      </c>
      <c r="T2477" s="15">
        <v>40369.916666666664</v>
      </c>
    </row>
    <row r="2478" spans="1:20" x14ac:dyDescent="0.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0">
        <v>105.02249999999999</v>
      </c>
      <c r="P2478" s="27">
        <v>61.103999999999999</v>
      </c>
      <c r="Q2478" t="s">
        <v>8336</v>
      </c>
      <c r="R2478" t="s">
        <v>8317</v>
      </c>
      <c r="S2478" s="15">
        <v>83892.740046296298</v>
      </c>
      <c r="T2478" s="15">
        <v>41946.370023148149</v>
      </c>
    </row>
    <row r="2479" spans="1:20" x14ac:dyDescent="0.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0">
        <v>171.33333333333334</v>
      </c>
      <c r="P2479" s="27">
        <v>31.341463414634145</v>
      </c>
      <c r="Q2479" t="s">
        <v>8336</v>
      </c>
      <c r="R2479" t="s">
        <v>8317</v>
      </c>
      <c r="S2479" s="15">
        <v>82267.382986111115</v>
      </c>
      <c r="T2479" s="15">
        <v>41133.691493055558</v>
      </c>
    </row>
    <row r="2480" spans="1:20" x14ac:dyDescent="0.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0">
        <v>127.49999999999999</v>
      </c>
      <c r="P2480" s="27">
        <v>129.1139240506329</v>
      </c>
      <c r="Q2480" t="s">
        <v>8336</v>
      </c>
      <c r="R2480" t="s">
        <v>8317</v>
      </c>
      <c r="S2480" s="15">
        <v>82575.900763888887</v>
      </c>
      <c r="T2480" s="15">
        <v>41287.950381944444</v>
      </c>
    </row>
    <row r="2481" spans="1:20" x14ac:dyDescent="0.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0">
        <v>133.44333333333333</v>
      </c>
      <c r="P2481" s="27">
        <v>25.020624999999999</v>
      </c>
      <c r="Q2481" t="s">
        <v>8336</v>
      </c>
      <c r="R2481" t="s">
        <v>8317</v>
      </c>
      <c r="S2481" s="15">
        <v>82236.166666666672</v>
      </c>
      <c r="T2481" s="15">
        <v>41118.083333333336</v>
      </c>
    </row>
    <row r="2482" spans="1:20" x14ac:dyDescent="0.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0">
        <v>100</v>
      </c>
      <c r="P2482" s="27">
        <v>250</v>
      </c>
      <c r="Q2482" t="s">
        <v>8336</v>
      </c>
      <c r="R2482" t="s">
        <v>8317</v>
      </c>
      <c r="S2482" s="15">
        <v>84575.872314814813</v>
      </c>
      <c r="T2482" s="15">
        <v>42287.936157407406</v>
      </c>
    </row>
    <row r="2483" spans="1:20" x14ac:dyDescent="0.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0">
        <v>112.91099999999999</v>
      </c>
      <c r="P2483" s="27">
        <v>47.541473684210523</v>
      </c>
      <c r="Q2483" t="s">
        <v>8336</v>
      </c>
      <c r="R2483" t="s">
        <v>8317</v>
      </c>
      <c r="S2483" s="15">
        <v>82059.291851851856</v>
      </c>
      <c r="T2483" s="15">
        <v>41029.645925925928</v>
      </c>
    </row>
    <row r="2484" spans="1:20" x14ac:dyDescent="0.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0">
        <v>100.1</v>
      </c>
      <c r="P2484" s="27">
        <v>40.04</v>
      </c>
      <c r="Q2484" t="s">
        <v>8336</v>
      </c>
      <c r="R2484" t="s">
        <v>8317</v>
      </c>
      <c r="S2484" s="15">
        <v>81513.564421296294</v>
      </c>
      <c r="T2484" s="15">
        <v>40756.782210648147</v>
      </c>
    </row>
    <row r="2485" spans="1:20" x14ac:dyDescent="0.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0">
        <v>113.72727272727272</v>
      </c>
      <c r="P2485" s="27">
        <v>65.84210526315789</v>
      </c>
      <c r="Q2485" t="s">
        <v>8336</v>
      </c>
      <c r="R2485" t="s">
        <v>8317</v>
      </c>
      <c r="S2485" s="15">
        <v>82061.416736111118</v>
      </c>
      <c r="T2485" s="15">
        <v>41030.708368055559</v>
      </c>
    </row>
    <row r="2486" spans="1:20" x14ac:dyDescent="0.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0">
        <v>119.31742857142855</v>
      </c>
      <c r="P2486" s="27">
        <v>46.401222222222216</v>
      </c>
      <c r="Q2486" t="s">
        <v>8336</v>
      </c>
      <c r="R2486" t="s">
        <v>8317</v>
      </c>
      <c r="S2486" s="15">
        <v>81603.833402777775</v>
      </c>
      <c r="T2486" s="15">
        <v>40801.916701388887</v>
      </c>
    </row>
    <row r="2487" spans="1:20" x14ac:dyDescent="0.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0">
        <v>103.25</v>
      </c>
      <c r="P2487" s="27">
        <v>50.365853658536587</v>
      </c>
      <c r="Q2487" t="s">
        <v>8336</v>
      </c>
      <c r="R2487" t="s">
        <v>8317</v>
      </c>
      <c r="S2487" s="15">
        <v>81657.997199074074</v>
      </c>
      <c r="T2487" s="15">
        <v>40828.998599537037</v>
      </c>
    </row>
    <row r="2488" spans="1:20" x14ac:dyDescent="0.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0">
        <v>265.66666666666669</v>
      </c>
      <c r="P2488" s="27">
        <v>26.566666666666666</v>
      </c>
      <c r="Q2488" t="s">
        <v>8336</v>
      </c>
      <c r="R2488" t="s">
        <v>8317</v>
      </c>
      <c r="S2488" s="15">
        <v>82043.416111111117</v>
      </c>
      <c r="T2488" s="15">
        <v>41021.708055555559</v>
      </c>
    </row>
    <row r="2489" spans="1:20" x14ac:dyDescent="0.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0">
        <v>100.05066666666667</v>
      </c>
      <c r="P2489" s="27">
        <v>39.493684210526318</v>
      </c>
      <c r="Q2489" t="s">
        <v>8336</v>
      </c>
      <c r="R2489" t="s">
        <v>8317</v>
      </c>
      <c r="S2489" s="15">
        <v>82112.166597222225</v>
      </c>
      <c r="T2489" s="15">
        <v>41056.083298611113</v>
      </c>
    </row>
    <row r="2490" spans="1:20" x14ac:dyDescent="0.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0">
        <v>106.69999999999999</v>
      </c>
      <c r="P2490" s="27">
        <v>49.246153846153845</v>
      </c>
      <c r="Q2490" t="s">
        <v>8336</v>
      </c>
      <c r="R2490" t="s">
        <v>8317</v>
      </c>
      <c r="S2490" s="15">
        <v>81727.349722222221</v>
      </c>
      <c r="T2490" s="15">
        <v>40863.674861111111</v>
      </c>
    </row>
    <row r="2491" spans="1:20" x14ac:dyDescent="0.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0">
        <v>133.67142857142858</v>
      </c>
      <c r="P2491" s="27">
        <v>62.38</v>
      </c>
      <c r="Q2491" t="s">
        <v>8336</v>
      </c>
      <c r="R2491" t="s">
        <v>8317</v>
      </c>
      <c r="S2491" s="15">
        <v>82807.380532407406</v>
      </c>
      <c r="T2491" s="15">
        <v>41403.690266203703</v>
      </c>
    </row>
    <row r="2492" spans="1:20" x14ac:dyDescent="0.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0">
        <v>121.39999999999999</v>
      </c>
      <c r="P2492" s="27">
        <v>37.9375</v>
      </c>
      <c r="Q2492" t="s">
        <v>8336</v>
      </c>
      <c r="R2492" t="s">
        <v>8317</v>
      </c>
      <c r="S2492" s="15">
        <v>82166.455462962957</v>
      </c>
      <c r="T2492" s="15">
        <v>41083.227731481478</v>
      </c>
    </row>
    <row r="2493" spans="1:20" x14ac:dyDescent="0.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0">
        <v>103.2</v>
      </c>
      <c r="P2493" s="27">
        <v>51.6</v>
      </c>
      <c r="Q2493" t="s">
        <v>8336</v>
      </c>
      <c r="R2493" t="s">
        <v>8317</v>
      </c>
      <c r="S2493" s="15">
        <v>81118.15416666666</v>
      </c>
      <c r="T2493" s="15">
        <v>40559.07708333333</v>
      </c>
    </row>
    <row r="2494" spans="1:20" x14ac:dyDescent="0.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0">
        <v>125</v>
      </c>
      <c r="P2494" s="27">
        <v>27.777777777777779</v>
      </c>
      <c r="Q2494" t="s">
        <v>8336</v>
      </c>
      <c r="R2494" t="s">
        <v>8317</v>
      </c>
      <c r="S2494" s="15">
        <v>82152.83194444445</v>
      </c>
      <c r="T2494" s="15">
        <v>41076.415972222225</v>
      </c>
    </row>
    <row r="2495" spans="1:20" x14ac:dyDescent="0.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0">
        <v>128.69999999999999</v>
      </c>
      <c r="P2495" s="27">
        <v>99.382239382239376</v>
      </c>
      <c r="Q2495" t="s">
        <v>8336</v>
      </c>
      <c r="R2495" t="s">
        <v>8317</v>
      </c>
      <c r="S2495" s="15">
        <v>82786.33657407407</v>
      </c>
      <c r="T2495" s="15">
        <v>41393.168287037035</v>
      </c>
    </row>
    <row r="2496" spans="1:20" x14ac:dyDescent="0.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0">
        <v>101.00533333333333</v>
      </c>
      <c r="P2496" s="27">
        <v>38.848205128205123</v>
      </c>
      <c r="Q2496" t="s">
        <v>8336</v>
      </c>
      <c r="R2496" t="s">
        <v>8317</v>
      </c>
      <c r="S2496" s="15">
        <v>82105.290370370363</v>
      </c>
      <c r="T2496" s="15">
        <v>41052.645185185182</v>
      </c>
    </row>
    <row r="2497" spans="1:20" x14ac:dyDescent="0.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0">
        <v>127.53666666666665</v>
      </c>
      <c r="P2497" s="27">
        <v>45.548809523809524</v>
      </c>
      <c r="Q2497" t="s">
        <v>8336</v>
      </c>
      <c r="R2497" t="s">
        <v>8317</v>
      </c>
      <c r="S2497" s="15">
        <v>82133.892939814818</v>
      </c>
      <c r="T2497" s="15">
        <v>41066.946469907409</v>
      </c>
    </row>
    <row r="2498" spans="1:20" x14ac:dyDescent="0.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0">
        <v>100</v>
      </c>
      <c r="P2498" s="27">
        <v>600</v>
      </c>
      <c r="Q2498" t="s">
        <v>8336</v>
      </c>
      <c r="R2498" t="s">
        <v>8317</v>
      </c>
      <c r="S2498" s="15">
        <v>82725.909537037034</v>
      </c>
      <c r="T2498" s="15">
        <v>41362.954768518517</v>
      </c>
    </row>
    <row r="2499" spans="1:20" x14ac:dyDescent="0.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0">
        <v>112.7715</v>
      </c>
      <c r="P2499" s="27">
        <v>80.551071428571419</v>
      </c>
      <c r="Q2499" t="s">
        <v>8336</v>
      </c>
      <c r="R2499" t="s">
        <v>8317</v>
      </c>
      <c r="S2499" s="15">
        <v>81521.75782407407</v>
      </c>
      <c r="T2499" s="15">
        <v>40760.878912037035</v>
      </c>
    </row>
    <row r="2500" spans="1:20" x14ac:dyDescent="0.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0">
        <v>105.60000000000001</v>
      </c>
      <c r="P2500" s="27">
        <v>52.8</v>
      </c>
      <c r="Q2500" t="s">
        <v>8336</v>
      </c>
      <c r="R2500" t="s">
        <v>8317</v>
      </c>
      <c r="S2500" s="15">
        <v>84063.934884259259</v>
      </c>
      <c r="T2500" s="15">
        <v>42031.967442129629</v>
      </c>
    </row>
    <row r="2501" spans="1:20" x14ac:dyDescent="0.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0">
        <v>202.625</v>
      </c>
      <c r="P2501" s="27">
        <v>47.676470588235297</v>
      </c>
      <c r="Q2501" t="s">
        <v>8336</v>
      </c>
      <c r="R2501" t="s">
        <v>8317</v>
      </c>
      <c r="S2501" s="15">
        <v>82549.5</v>
      </c>
      <c r="T2501" s="15">
        <v>41274.75</v>
      </c>
    </row>
    <row r="2502" spans="1:20" x14ac:dyDescent="0.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0">
        <v>113.33333333333333</v>
      </c>
      <c r="P2502" s="27">
        <v>23.448275862068964</v>
      </c>
      <c r="Q2502" t="s">
        <v>8336</v>
      </c>
      <c r="R2502" t="s">
        <v>8317</v>
      </c>
      <c r="S2502" s="15">
        <v>82167.545717592599</v>
      </c>
      <c r="T2502" s="15">
        <v>41083.772858796299</v>
      </c>
    </row>
    <row r="2503" spans="1:20" x14ac:dyDescent="0.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0">
        <v>2.5545454545454547</v>
      </c>
      <c r="P2503" s="27">
        <v>40.142857142857146</v>
      </c>
      <c r="Q2503" t="s">
        <v>8330</v>
      </c>
      <c r="R2503" t="s">
        <v>8314</v>
      </c>
      <c r="S2503" s="15">
        <v>84549.55333333333</v>
      </c>
      <c r="T2503" s="15">
        <v>42274.776666666665</v>
      </c>
    </row>
    <row r="2504" spans="1:20" x14ac:dyDescent="0.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0">
        <v>7.8181818181818186E-2</v>
      </c>
      <c r="P2504" s="27">
        <v>17.2</v>
      </c>
      <c r="Q2504" t="s">
        <v>8330</v>
      </c>
      <c r="R2504" t="s">
        <v>8314</v>
      </c>
      <c r="S2504" s="15">
        <v>83807.650879629626</v>
      </c>
      <c r="T2504" s="15">
        <v>41903.825439814813</v>
      </c>
    </row>
    <row r="2505" spans="1:20" x14ac:dyDescent="0.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0">
        <v>0</v>
      </c>
      <c r="P2505" s="27" t="e">
        <v>#DIV/0!</v>
      </c>
      <c r="Q2505" t="s">
        <v>8330</v>
      </c>
      <c r="R2505" t="s">
        <v>8314</v>
      </c>
      <c r="S2505" s="15">
        <v>85057.758333333331</v>
      </c>
      <c r="T2505" s="15">
        <v>42528.879166666666</v>
      </c>
    </row>
    <row r="2506" spans="1:20" x14ac:dyDescent="0.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0">
        <v>0</v>
      </c>
      <c r="P2506" s="27" t="e">
        <v>#DIV/0!</v>
      </c>
      <c r="Q2506" t="s">
        <v>8330</v>
      </c>
      <c r="R2506" t="s">
        <v>8314</v>
      </c>
      <c r="S2506" s="15">
        <v>83916.114212962973</v>
      </c>
      <c r="T2506" s="15">
        <v>41958.057106481487</v>
      </c>
    </row>
    <row r="2507" spans="1:20" x14ac:dyDescent="0.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0">
        <v>0</v>
      </c>
      <c r="P2507" s="27" t="e">
        <v>#DIV/0!</v>
      </c>
      <c r="Q2507" t="s">
        <v>8330</v>
      </c>
      <c r="R2507" t="s">
        <v>8314</v>
      </c>
      <c r="S2507" s="15">
        <v>84154.028148148151</v>
      </c>
      <c r="T2507" s="15">
        <v>42077.014074074075</v>
      </c>
    </row>
    <row r="2508" spans="1:20" x14ac:dyDescent="0.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0">
        <v>0.6</v>
      </c>
      <c r="P2508" s="27">
        <v>15</v>
      </c>
      <c r="Q2508" t="s">
        <v>8330</v>
      </c>
      <c r="R2508" t="s">
        <v>8314</v>
      </c>
      <c r="S2508" s="15">
        <v>84561.75</v>
      </c>
      <c r="T2508" s="15">
        <v>42280.875</v>
      </c>
    </row>
    <row r="2509" spans="1:20" x14ac:dyDescent="0.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0">
        <v>0</v>
      </c>
      <c r="P2509" s="27" t="e">
        <v>#DIV/0!</v>
      </c>
      <c r="Q2509" t="s">
        <v>8330</v>
      </c>
      <c r="R2509" t="s">
        <v>8314</v>
      </c>
      <c r="S2509" s="15">
        <v>84270.145925925928</v>
      </c>
      <c r="T2509" s="15">
        <v>42135.072962962964</v>
      </c>
    </row>
    <row r="2510" spans="1:20" x14ac:dyDescent="0.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0">
        <v>0</v>
      </c>
      <c r="P2510" s="27" t="e">
        <v>#DIV/0!</v>
      </c>
      <c r="Q2510" t="s">
        <v>8330</v>
      </c>
      <c r="R2510" t="s">
        <v>8314</v>
      </c>
      <c r="S2510" s="15">
        <v>83731.903564814813</v>
      </c>
      <c r="T2510" s="15">
        <v>41865.951782407406</v>
      </c>
    </row>
    <row r="2511" spans="1:20" x14ac:dyDescent="0.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0">
        <v>1.0526315789473684</v>
      </c>
      <c r="P2511" s="27">
        <v>35.714285714285715</v>
      </c>
      <c r="Q2511" t="s">
        <v>8330</v>
      </c>
      <c r="R2511" t="s">
        <v>8314</v>
      </c>
      <c r="S2511" s="15">
        <v>84229.535856481481</v>
      </c>
      <c r="T2511" s="15">
        <v>42114.767928240741</v>
      </c>
    </row>
    <row r="2512" spans="1:20" x14ac:dyDescent="0.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0">
        <v>0.15</v>
      </c>
      <c r="P2512" s="27">
        <v>37.5</v>
      </c>
      <c r="Q2512" t="s">
        <v>8330</v>
      </c>
      <c r="R2512" t="s">
        <v>8314</v>
      </c>
      <c r="S2512" s="15">
        <v>84277.994722222211</v>
      </c>
      <c r="T2512" s="15">
        <v>42138.997361111105</v>
      </c>
    </row>
    <row r="2513" spans="1:20" x14ac:dyDescent="0.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0">
        <v>0</v>
      </c>
      <c r="P2513" s="27" t="e">
        <v>#DIV/0!</v>
      </c>
      <c r="Q2513" t="s">
        <v>8330</v>
      </c>
      <c r="R2513" t="s">
        <v>8314</v>
      </c>
      <c r="S2513" s="15">
        <v>84802.893819444434</v>
      </c>
      <c r="T2513" s="15">
        <v>42401.446909722217</v>
      </c>
    </row>
    <row r="2514" spans="1:20" x14ac:dyDescent="0.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0">
        <v>0</v>
      </c>
      <c r="P2514" s="27" t="e">
        <v>#DIV/0!</v>
      </c>
      <c r="Q2514" t="s">
        <v>8330</v>
      </c>
      <c r="R2514" t="s">
        <v>8314</v>
      </c>
      <c r="S2514" s="15">
        <v>83973.75372685185</v>
      </c>
      <c r="T2514" s="15">
        <v>41986.876863425925</v>
      </c>
    </row>
    <row r="2515" spans="1:20" x14ac:dyDescent="0.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0">
        <v>0</v>
      </c>
      <c r="P2515" s="27" t="e">
        <v>#DIV/0!</v>
      </c>
      <c r="Q2515" t="s">
        <v>8330</v>
      </c>
      <c r="R2515" t="s">
        <v>8314</v>
      </c>
      <c r="S2515" s="15">
        <v>85584.01363425926</v>
      </c>
      <c r="T2515" s="15">
        <v>42792.00681712963</v>
      </c>
    </row>
    <row r="2516" spans="1:20" x14ac:dyDescent="0.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0">
        <v>1.7500000000000002</v>
      </c>
      <c r="P2516" s="27">
        <v>52.5</v>
      </c>
      <c r="Q2516" t="s">
        <v>8330</v>
      </c>
      <c r="R2516" t="s">
        <v>8314</v>
      </c>
      <c r="S2516" s="15">
        <v>83742.779560185183</v>
      </c>
      <c r="T2516" s="15">
        <v>41871.389780092592</v>
      </c>
    </row>
    <row r="2517" spans="1:20" x14ac:dyDescent="0.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0">
        <v>18.600000000000001</v>
      </c>
      <c r="P2517" s="27">
        <v>77.5</v>
      </c>
      <c r="Q2517" t="s">
        <v>8330</v>
      </c>
      <c r="R2517" t="s">
        <v>8314</v>
      </c>
      <c r="S2517" s="15">
        <v>84115.679467592592</v>
      </c>
      <c r="T2517" s="15">
        <v>42057.839733796296</v>
      </c>
    </row>
    <row r="2518" spans="1:20" x14ac:dyDescent="0.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0">
        <v>0</v>
      </c>
      <c r="P2518" s="27" t="e">
        <v>#DIV/0!</v>
      </c>
      <c r="Q2518" t="s">
        <v>8330</v>
      </c>
      <c r="R2518" t="s">
        <v>8314</v>
      </c>
      <c r="S2518" s="15">
        <v>83945.390092592599</v>
      </c>
      <c r="T2518" s="15">
        <v>41972.6950462963</v>
      </c>
    </row>
    <row r="2519" spans="1:20" x14ac:dyDescent="0.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0">
        <v>9.8166666666666664</v>
      </c>
      <c r="P2519" s="27">
        <v>53.545454545454547</v>
      </c>
      <c r="Q2519" t="s">
        <v>8330</v>
      </c>
      <c r="R2519" t="s">
        <v>8314</v>
      </c>
      <c r="S2519" s="15">
        <v>84165.521527777775</v>
      </c>
      <c r="T2519" s="15">
        <v>42082.760763888888</v>
      </c>
    </row>
    <row r="2520" spans="1:20" x14ac:dyDescent="0.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0">
        <v>0</v>
      </c>
      <c r="P2520" s="27" t="e">
        <v>#DIV/0!</v>
      </c>
      <c r="Q2520" t="s">
        <v>8330</v>
      </c>
      <c r="R2520" t="s">
        <v>8314</v>
      </c>
      <c r="S2520" s="15">
        <v>83913.445092592592</v>
      </c>
      <c r="T2520" s="15">
        <v>41956.722546296296</v>
      </c>
    </row>
    <row r="2521" spans="1:20" x14ac:dyDescent="0.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0">
        <v>4.3333333333333335E-2</v>
      </c>
      <c r="P2521" s="27">
        <v>16.25</v>
      </c>
      <c r="Q2521" t="s">
        <v>8330</v>
      </c>
      <c r="R2521" t="s">
        <v>8314</v>
      </c>
      <c r="S2521" s="15">
        <v>83678.310277777782</v>
      </c>
      <c r="T2521" s="15">
        <v>41839.155138888891</v>
      </c>
    </row>
    <row r="2522" spans="1:20" x14ac:dyDescent="0.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0">
        <v>0</v>
      </c>
      <c r="P2522" s="27" t="e">
        <v>#DIV/0!</v>
      </c>
      <c r="Q2522" t="s">
        <v>8330</v>
      </c>
      <c r="R2522" t="s">
        <v>8314</v>
      </c>
      <c r="S2522" s="15">
        <v>85317.612499999988</v>
      </c>
      <c r="T2522" s="15">
        <v>42658.806249999994</v>
      </c>
    </row>
    <row r="2523" spans="1:20" x14ac:dyDescent="0.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0">
        <v>109.48792</v>
      </c>
      <c r="P2523" s="27">
        <v>103.68174242424243</v>
      </c>
      <c r="Q2523" t="s">
        <v>8366</v>
      </c>
      <c r="R2523" t="s">
        <v>8317</v>
      </c>
      <c r="S2523" s="15">
        <v>84581.935671296291</v>
      </c>
      <c r="T2523" s="15">
        <v>42290.967835648145</v>
      </c>
    </row>
    <row r="2524" spans="1:20" x14ac:dyDescent="0.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0">
        <v>100</v>
      </c>
      <c r="P2524" s="27">
        <v>185.18518518518519</v>
      </c>
      <c r="Q2524" t="s">
        <v>8366</v>
      </c>
      <c r="R2524" t="s">
        <v>8317</v>
      </c>
      <c r="S2524" s="15">
        <v>84965.238888888882</v>
      </c>
      <c r="T2524" s="15">
        <v>42482.619444444441</v>
      </c>
    </row>
    <row r="2525" spans="1:20" x14ac:dyDescent="0.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0">
        <v>156.44444444444446</v>
      </c>
      <c r="P2525" s="27">
        <v>54.153846153846153</v>
      </c>
      <c r="Q2525" t="s">
        <v>8366</v>
      </c>
      <c r="R2525" t="s">
        <v>8317</v>
      </c>
      <c r="S2525" s="15">
        <v>83922.034537037049</v>
      </c>
      <c r="T2525" s="15">
        <v>41961.017268518524</v>
      </c>
    </row>
    <row r="2526" spans="1:20" x14ac:dyDescent="0.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0">
        <v>101.6</v>
      </c>
      <c r="P2526" s="27">
        <v>177.2093023255814</v>
      </c>
      <c r="Q2526" t="s">
        <v>8366</v>
      </c>
      <c r="R2526" t="s">
        <v>8317</v>
      </c>
      <c r="S2526" s="15">
        <v>83988.375</v>
      </c>
      <c r="T2526" s="15">
        <v>41994.1875</v>
      </c>
    </row>
    <row r="2527" spans="1:20" x14ac:dyDescent="0.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0">
        <v>100.325</v>
      </c>
      <c r="P2527" s="27">
        <v>100.325</v>
      </c>
      <c r="Q2527" t="s">
        <v>8366</v>
      </c>
      <c r="R2527" t="s">
        <v>8317</v>
      </c>
      <c r="S2527" s="15">
        <v>82177.689143518524</v>
      </c>
      <c r="T2527" s="15">
        <v>41088.844571759262</v>
      </c>
    </row>
    <row r="2528" spans="1:20" x14ac:dyDescent="0.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0">
        <v>112.94999999999999</v>
      </c>
      <c r="P2528" s="27">
        <v>136.90909090909091</v>
      </c>
      <c r="Q2528" t="s">
        <v>8366</v>
      </c>
      <c r="R2528" t="s">
        <v>8317</v>
      </c>
      <c r="S2528" s="15">
        <v>83962.415277777778</v>
      </c>
      <c r="T2528" s="15">
        <v>41981.207638888889</v>
      </c>
    </row>
    <row r="2529" spans="1:20" x14ac:dyDescent="0.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0">
        <v>102.125</v>
      </c>
      <c r="P2529" s="27">
        <v>57.535211267605632</v>
      </c>
      <c r="Q2529" t="s">
        <v>8366</v>
      </c>
      <c r="R2529" t="s">
        <v>8317</v>
      </c>
      <c r="S2529" s="15">
        <v>83130.33194444445</v>
      </c>
      <c r="T2529" s="15">
        <v>41565.165972222225</v>
      </c>
    </row>
    <row r="2530" spans="1:20" x14ac:dyDescent="0.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0">
        <v>107.24974999999999</v>
      </c>
      <c r="P2530" s="27">
        <v>52.962839506172834</v>
      </c>
      <c r="Q2530" t="s">
        <v>8366</v>
      </c>
      <c r="R2530" t="s">
        <v>8317</v>
      </c>
      <c r="S2530" s="15">
        <v>84472.916666666657</v>
      </c>
      <c r="T2530" s="15">
        <v>42236.458333333328</v>
      </c>
    </row>
    <row r="2531" spans="1:20" x14ac:dyDescent="0.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0">
        <v>104.28333333333333</v>
      </c>
      <c r="P2531" s="27">
        <v>82.328947368421055</v>
      </c>
      <c r="Q2531" t="s">
        <v>8366</v>
      </c>
      <c r="R2531" t="s">
        <v>8317</v>
      </c>
      <c r="S2531" s="15">
        <v>81986.078125</v>
      </c>
      <c r="T2531" s="15">
        <v>40993.0390625</v>
      </c>
    </row>
    <row r="2532" spans="1:20" x14ac:dyDescent="0.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0">
        <v>100</v>
      </c>
      <c r="P2532" s="27">
        <v>135.41666666666666</v>
      </c>
      <c r="Q2532" t="s">
        <v>8366</v>
      </c>
      <c r="R2532" t="s">
        <v>8317</v>
      </c>
      <c r="S2532" s="15">
        <v>84228.402777777781</v>
      </c>
      <c r="T2532" s="15">
        <v>42114.201388888891</v>
      </c>
    </row>
    <row r="2533" spans="1:20" x14ac:dyDescent="0.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0">
        <v>100.4</v>
      </c>
      <c r="P2533" s="27">
        <v>74.06557377049181</v>
      </c>
      <c r="Q2533" t="s">
        <v>8366</v>
      </c>
      <c r="R2533" t="s">
        <v>8317</v>
      </c>
      <c r="S2533" s="15">
        <v>84462.33194444445</v>
      </c>
      <c r="T2533" s="15">
        <v>42231.165972222225</v>
      </c>
    </row>
    <row r="2534" spans="1:20" x14ac:dyDescent="0.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0">
        <v>126.125</v>
      </c>
      <c r="P2534" s="27">
        <v>84.083333333333329</v>
      </c>
      <c r="Q2534" t="s">
        <v>8366</v>
      </c>
      <c r="R2534" t="s">
        <v>8317</v>
      </c>
      <c r="S2534" s="15">
        <v>82275.698287037041</v>
      </c>
      <c r="T2534" s="15">
        <v>41137.849143518521</v>
      </c>
    </row>
    <row r="2535" spans="1:20" x14ac:dyDescent="0.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0">
        <v>110.66666666666667</v>
      </c>
      <c r="P2535" s="27">
        <v>61.029411764705884</v>
      </c>
      <c r="Q2535" t="s">
        <v>8366</v>
      </c>
      <c r="R2535" t="s">
        <v>8317</v>
      </c>
      <c r="S2535" s="15">
        <v>82669.501574074078</v>
      </c>
      <c r="T2535" s="15">
        <v>41334.750787037039</v>
      </c>
    </row>
    <row r="2536" spans="1:20" x14ac:dyDescent="0.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0">
        <v>105</v>
      </c>
      <c r="P2536" s="27">
        <v>150</v>
      </c>
      <c r="Q2536" t="s">
        <v>8366</v>
      </c>
      <c r="R2536" t="s">
        <v>8317</v>
      </c>
      <c r="S2536" s="15">
        <v>80358.5</v>
      </c>
      <c r="T2536" s="15">
        <v>40179.25</v>
      </c>
    </row>
    <row r="2537" spans="1:20" x14ac:dyDescent="0.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0">
        <v>103.77499999999999</v>
      </c>
      <c r="P2537" s="27">
        <v>266.08974358974359</v>
      </c>
      <c r="Q2537" t="s">
        <v>8366</v>
      </c>
      <c r="R2537" t="s">
        <v>8317</v>
      </c>
      <c r="S2537" s="15">
        <v>83949.665393518517</v>
      </c>
      <c r="T2537" s="15">
        <v>41974.832696759258</v>
      </c>
    </row>
    <row r="2538" spans="1:20" x14ac:dyDescent="0.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0">
        <v>115.99999999999999</v>
      </c>
      <c r="P2538" s="27">
        <v>7.25</v>
      </c>
      <c r="Q2538" t="s">
        <v>8366</v>
      </c>
      <c r="R2538" t="s">
        <v>8317</v>
      </c>
      <c r="S2538" s="15">
        <v>82970.212175925932</v>
      </c>
      <c r="T2538" s="15">
        <v>41485.106087962966</v>
      </c>
    </row>
    <row r="2539" spans="1:20" x14ac:dyDescent="0.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0">
        <v>110.00000000000001</v>
      </c>
      <c r="P2539" s="27">
        <v>100</v>
      </c>
      <c r="Q2539" t="s">
        <v>8366</v>
      </c>
      <c r="R2539" t="s">
        <v>8317</v>
      </c>
      <c r="S2539" s="15">
        <v>81513.297569444447</v>
      </c>
      <c r="T2539" s="15">
        <v>40756.648784722223</v>
      </c>
    </row>
    <row r="2540" spans="1:20" x14ac:dyDescent="0.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0">
        <v>113.01761111111111</v>
      </c>
      <c r="P2540" s="27">
        <v>109.96308108108107</v>
      </c>
      <c r="Q2540" t="s">
        <v>8366</v>
      </c>
      <c r="R2540" t="s">
        <v>8317</v>
      </c>
      <c r="S2540" s="15">
        <v>82658.415277777778</v>
      </c>
      <c r="T2540" s="15">
        <v>41329.207638888889</v>
      </c>
    </row>
    <row r="2541" spans="1:20" x14ac:dyDescent="0.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0">
        <v>100.25</v>
      </c>
      <c r="P2541" s="27">
        <v>169.91525423728814</v>
      </c>
      <c r="Q2541" t="s">
        <v>8366</v>
      </c>
      <c r="R2541" t="s">
        <v>8317</v>
      </c>
      <c r="S2541" s="15">
        <v>84075.804444444453</v>
      </c>
      <c r="T2541" s="15">
        <v>42037.902222222227</v>
      </c>
    </row>
    <row r="2542" spans="1:20" x14ac:dyDescent="0.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0">
        <v>103.4</v>
      </c>
      <c r="P2542" s="27">
        <v>95.740740740740748</v>
      </c>
      <c r="Q2542" t="s">
        <v>8366</v>
      </c>
      <c r="R2542" t="s">
        <v>8317</v>
      </c>
      <c r="S2542" s="15">
        <v>81691.350023148145</v>
      </c>
      <c r="T2542" s="15">
        <v>40845.675011574072</v>
      </c>
    </row>
    <row r="2543" spans="1:20" x14ac:dyDescent="0.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0">
        <v>107.02857142857142</v>
      </c>
      <c r="P2543" s="27">
        <v>59.460317460317462</v>
      </c>
      <c r="Q2543" t="s">
        <v>8366</v>
      </c>
      <c r="R2543" t="s">
        <v>8317</v>
      </c>
      <c r="S2543" s="15">
        <v>83086.898564814808</v>
      </c>
      <c r="T2543" s="15">
        <v>41543.449282407404</v>
      </c>
    </row>
    <row r="2544" spans="1:20" x14ac:dyDescent="0.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0">
        <v>103.57142857142858</v>
      </c>
      <c r="P2544" s="27">
        <v>55.769230769230766</v>
      </c>
      <c r="Q2544" t="s">
        <v>8366</v>
      </c>
      <c r="R2544" t="s">
        <v>8317</v>
      </c>
      <c r="S2544" s="15">
        <v>83096.33194444445</v>
      </c>
      <c r="T2544" s="15">
        <v>41548.165972222225</v>
      </c>
    </row>
    <row r="2545" spans="1:20" x14ac:dyDescent="0.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0">
        <v>156.4</v>
      </c>
      <c r="P2545" s="27">
        <v>30.076923076923077</v>
      </c>
      <c r="Q2545" t="s">
        <v>8366</v>
      </c>
      <c r="R2545" t="s">
        <v>8317</v>
      </c>
      <c r="S2545" s="15">
        <v>81090.25</v>
      </c>
      <c r="T2545" s="15">
        <v>40545.125</v>
      </c>
    </row>
    <row r="2546" spans="1:20" x14ac:dyDescent="0.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0">
        <v>100.82</v>
      </c>
      <c r="P2546" s="27">
        <v>88.438596491228068</v>
      </c>
      <c r="Q2546" t="s">
        <v>8366</v>
      </c>
      <c r="R2546" t="s">
        <v>8317</v>
      </c>
      <c r="S2546" s="15">
        <v>82197.040949074071</v>
      </c>
      <c r="T2546" s="15">
        <v>41098.520474537036</v>
      </c>
    </row>
    <row r="2547" spans="1:20" x14ac:dyDescent="0.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0">
        <v>195.3</v>
      </c>
      <c r="P2547" s="27">
        <v>64.032786885245898</v>
      </c>
      <c r="Q2547" t="s">
        <v>8366</v>
      </c>
      <c r="R2547" t="s">
        <v>8317</v>
      </c>
      <c r="S2547" s="15">
        <v>84124.041666666657</v>
      </c>
      <c r="T2547" s="15">
        <v>42062.020833333328</v>
      </c>
    </row>
    <row r="2548" spans="1:20" x14ac:dyDescent="0.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0">
        <v>111.71428571428572</v>
      </c>
      <c r="P2548" s="27">
        <v>60.153846153846153</v>
      </c>
      <c r="Q2548" t="s">
        <v>8366</v>
      </c>
      <c r="R2548" t="s">
        <v>8317</v>
      </c>
      <c r="S2548" s="15">
        <v>83104.416666666672</v>
      </c>
      <c r="T2548" s="15">
        <v>41552.208333333336</v>
      </c>
    </row>
    <row r="2549" spans="1:20" x14ac:dyDescent="0.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0">
        <v>119.85454545454546</v>
      </c>
      <c r="P2549" s="27">
        <v>49.194029850746269</v>
      </c>
      <c r="Q2549" t="s">
        <v>8366</v>
      </c>
      <c r="R2549" t="s">
        <v>8317</v>
      </c>
      <c r="S2549" s="15">
        <v>82007.46303240741</v>
      </c>
      <c r="T2549" s="15">
        <v>41003.731516203705</v>
      </c>
    </row>
    <row r="2550" spans="1:20" x14ac:dyDescent="0.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0">
        <v>101.85</v>
      </c>
      <c r="P2550" s="27">
        <v>165.16216216216216</v>
      </c>
      <c r="Q2550" t="s">
        <v>8366</v>
      </c>
      <c r="R2550" t="s">
        <v>8317</v>
      </c>
      <c r="S2550" s="15">
        <v>85286.370833333334</v>
      </c>
      <c r="T2550" s="15">
        <v>42643.185416666667</v>
      </c>
    </row>
    <row r="2551" spans="1:20" x14ac:dyDescent="0.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0">
        <v>102.80254777070064</v>
      </c>
      <c r="P2551" s="27">
        <v>43.621621621621621</v>
      </c>
      <c r="Q2551" t="s">
        <v>8366</v>
      </c>
      <c r="R2551" t="s">
        <v>8317</v>
      </c>
      <c r="S2551" s="15">
        <v>82851.416666666672</v>
      </c>
      <c r="T2551" s="15">
        <v>41425.708333333336</v>
      </c>
    </row>
    <row r="2552" spans="1:20" x14ac:dyDescent="0.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0">
        <v>100.84615384615385</v>
      </c>
      <c r="P2552" s="27">
        <v>43.7</v>
      </c>
      <c r="Q2552" t="s">
        <v>8366</v>
      </c>
      <c r="R2552" t="s">
        <v>8317</v>
      </c>
      <c r="S2552" s="15">
        <v>84570.33194444445</v>
      </c>
      <c r="T2552" s="15">
        <v>42285.165972222225</v>
      </c>
    </row>
    <row r="2553" spans="1:20" x14ac:dyDescent="0.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0">
        <v>102.73469387755102</v>
      </c>
      <c r="P2553" s="27">
        <v>67.419642857142861</v>
      </c>
      <c r="Q2553" t="s">
        <v>8366</v>
      </c>
      <c r="R2553" t="s">
        <v>8317</v>
      </c>
      <c r="S2553" s="15">
        <v>81979.733333333337</v>
      </c>
      <c r="T2553" s="15">
        <v>40989.866666666669</v>
      </c>
    </row>
    <row r="2554" spans="1:20" x14ac:dyDescent="0.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0">
        <v>106.5</v>
      </c>
      <c r="P2554" s="27">
        <v>177.5</v>
      </c>
      <c r="Q2554" t="s">
        <v>8366</v>
      </c>
      <c r="R2554" t="s">
        <v>8317</v>
      </c>
      <c r="S2554" s="15">
        <v>85599.619930555549</v>
      </c>
      <c r="T2554" s="15">
        <v>42799.809965277775</v>
      </c>
    </row>
    <row r="2555" spans="1:20" x14ac:dyDescent="0.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0">
        <v>155.53333333333333</v>
      </c>
      <c r="P2555" s="27">
        <v>38.883333333333333</v>
      </c>
      <c r="Q2555" t="s">
        <v>8366</v>
      </c>
      <c r="R2555" t="s">
        <v>8317</v>
      </c>
      <c r="S2555" s="15">
        <v>82346.398310185192</v>
      </c>
      <c r="T2555" s="15">
        <v>41173.199155092596</v>
      </c>
    </row>
    <row r="2556" spans="1:20" x14ac:dyDescent="0.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0">
        <v>122.8</v>
      </c>
      <c r="P2556" s="27">
        <v>54.985074626865675</v>
      </c>
      <c r="Q2556" t="s">
        <v>8366</v>
      </c>
      <c r="R2556" t="s">
        <v>8317</v>
      </c>
      <c r="S2556" s="15">
        <v>84312.33194444445</v>
      </c>
      <c r="T2556" s="15">
        <v>42156.165972222225</v>
      </c>
    </row>
    <row r="2557" spans="1:20" x14ac:dyDescent="0.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0">
        <v>107.35</v>
      </c>
      <c r="P2557" s="27">
        <v>61.342857142857142</v>
      </c>
      <c r="Q2557" t="s">
        <v>8366</v>
      </c>
      <c r="R2557" t="s">
        <v>8317</v>
      </c>
      <c r="S2557" s="15">
        <v>82115.310023148151</v>
      </c>
      <c r="T2557" s="15">
        <v>41057.655011574076</v>
      </c>
    </row>
    <row r="2558" spans="1:20" x14ac:dyDescent="0.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0">
        <v>105.50335570469798</v>
      </c>
      <c r="P2558" s="27">
        <v>23.117647058823529</v>
      </c>
      <c r="Q2558" t="s">
        <v>8366</v>
      </c>
      <c r="R2558" t="s">
        <v>8317</v>
      </c>
      <c r="S2558" s="15">
        <v>82535.982800925922</v>
      </c>
      <c r="T2558" s="15">
        <v>41267.991400462961</v>
      </c>
    </row>
    <row r="2559" spans="1:20" x14ac:dyDescent="0.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0">
        <v>118.44444444444444</v>
      </c>
      <c r="P2559" s="27">
        <v>29.611111111111111</v>
      </c>
      <c r="Q2559" t="s">
        <v>8366</v>
      </c>
      <c r="R2559" t="s">
        <v>8317</v>
      </c>
      <c r="S2559" s="15">
        <v>83549.490416666667</v>
      </c>
      <c r="T2559" s="15">
        <v>41774.745208333334</v>
      </c>
    </row>
    <row r="2560" spans="1:20" x14ac:dyDescent="0.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0">
        <v>108.88</v>
      </c>
      <c r="P2560" s="27">
        <v>75.611111111111114</v>
      </c>
      <c r="Q2560" t="s">
        <v>8366</v>
      </c>
      <c r="R2560" t="s">
        <v>8317</v>
      </c>
      <c r="S2560" s="15">
        <v>84251.165277777778</v>
      </c>
      <c r="T2560" s="15">
        <v>42125.582638888889</v>
      </c>
    </row>
    <row r="2561" spans="1:20" x14ac:dyDescent="0.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0">
        <v>111.25</v>
      </c>
      <c r="P2561" s="27">
        <v>35.6</v>
      </c>
      <c r="Q2561" t="s">
        <v>8366</v>
      </c>
      <c r="R2561" t="s">
        <v>8317</v>
      </c>
      <c r="S2561" s="15">
        <v>81725.634722222225</v>
      </c>
      <c r="T2561" s="15">
        <v>40862.817361111112</v>
      </c>
    </row>
    <row r="2562" spans="1:20" x14ac:dyDescent="0.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0">
        <v>100.1</v>
      </c>
      <c r="P2562" s="27">
        <v>143</v>
      </c>
      <c r="Q2562" t="s">
        <v>8366</v>
      </c>
      <c r="R2562" t="s">
        <v>8317</v>
      </c>
      <c r="S2562" s="15">
        <v>84139.902175925934</v>
      </c>
      <c r="T2562" s="15">
        <v>42069.951087962967</v>
      </c>
    </row>
    <row r="2563" spans="1:20" x14ac:dyDescent="0.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0">
        <v>0</v>
      </c>
      <c r="P2563" s="27" t="e">
        <v>#DIV/0!</v>
      </c>
      <c r="Q2563" t="s">
        <v>8329</v>
      </c>
      <c r="R2563" t="s">
        <v>8314</v>
      </c>
      <c r="S2563" s="15">
        <v>84581.057615740749</v>
      </c>
      <c r="T2563" s="15">
        <v>42290.528807870374</v>
      </c>
    </row>
    <row r="2564" spans="1:20" x14ac:dyDescent="0.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0">
        <v>0.75</v>
      </c>
      <c r="P2564" s="27">
        <v>25</v>
      </c>
      <c r="Q2564" t="s">
        <v>8329</v>
      </c>
      <c r="R2564" t="s">
        <v>8314</v>
      </c>
      <c r="S2564" s="15">
        <v>85309.049513888895</v>
      </c>
      <c r="T2564" s="15">
        <v>42654.524756944447</v>
      </c>
    </row>
    <row r="2565" spans="1:20" x14ac:dyDescent="0.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0">
        <v>0</v>
      </c>
      <c r="P2565" s="27" t="e">
        <v>#DIV/0!</v>
      </c>
      <c r="Q2565" t="s">
        <v>8329</v>
      </c>
      <c r="R2565" t="s">
        <v>8314</v>
      </c>
      <c r="S2565" s="15">
        <v>84430.278958333336</v>
      </c>
      <c r="T2565" s="15">
        <v>42215.139479166668</v>
      </c>
    </row>
    <row r="2566" spans="1:20" x14ac:dyDescent="0.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0">
        <v>0</v>
      </c>
      <c r="P2566" s="27" t="e">
        <v>#DIV/0!</v>
      </c>
      <c r="Q2566" t="s">
        <v>8329</v>
      </c>
      <c r="R2566" t="s">
        <v>8314</v>
      </c>
      <c r="S2566" s="15">
        <v>83704.080995370372</v>
      </c>
      <c r="T2566" s="15">
        <v>41852.040497685186</v>
      </c>
    </row>
    <row r="2567" spans="1:20" x14ac:dyDescent="0.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0">
        <v>1</v>
      </c>
      <c r="P2567" s="27">
        <v>100</v>
      </c>
      <c r="Q2567" t="s">
        <v>8329</v>
      </c>
      <c r="R2567" t="s">
        <v>8314</v>
      </c>
      <c r="S2567" s="15">
        <v>84999.736111111109</v>
      </c>
      <c r="T2567" s="15">
        <v>42499.868055555555</v>
      </c>
    </row>
    <row r="2568" spans="1:20" x14ac:dyDescent="0.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0">
        <v>0</v>
      </c>
      <c r="P2568" s="27" t="e">
        <v>#DIV/0!</v>
      </c>
      <c r="Q2568" t="s">
        <v>8329</v>
      </c>
      <c r="R2568" t="s">
        <v>8314</v>
      </c>
      <c r="S2568" s="15">
        <v>83745.961759259255</v>
      </c>
      <c r="T2568" s="15">
        <v>41872.980879629627</v>
      </c>
    </row>
    <row r="2569" spans="1:20" x14ac:dyDescent="0.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0">
        <v>0.26666666666666666</v>
      </c>
      <c r="P2569" s="27">
        <v>60</v>
      </c>
      <c r="Q2569" t="s">
        <v>8329</v>
      </c>
      <c r="R2569" t="s">
        <v>8314</v>
      </c>
      <c r="S2569" s="15">
        <v>84235.75782407407</v>
      </c>
      <c r="T2569" s="15">
        <v>42117.878912037035</v>
      </c>
    </row>
    <row r="2570" spans="1:20" x14ac:dyDescent="0.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0">
        <v>0.5</v>
      </c>
      <c r="P2570" s="27">
        <v>50</v>
      </c>
      <c r="Q2570" t="s">
        <v>8329</v>
      </c>
      <c r="R2570" t="s">
        <v>8314</v>
      </c>
      <c r="S2570" s="15">
        <v>85229.333194444451</v>
      </c>
      <c r="T2570" s="15">
        <v>42614.666597222225</v>
      </c>
    </row>
    <row r="2571" spans="1:20" x14ac:dyDescent="0.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0">
        <v>2.2307692307692308</v>
      </c>
      <c r="P2571" s="27">
        <v>72.5</v>
      </c>
      <c r="Q2571" t="s">
        <v>8329</v>
      </c>
      <c r="R2571" t="s">
        <v>8314</v>
      </c>
      <c r="S2571" s="15">
        <v>84528.21092592593</v>
      </c>
      <c r="T2571" s="15">
        <v>42264.105462962965</v>
      </c>
    </row>
    <row r="2572" spans="1:20" x14ac:dyDescent="0.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0">
        <v>0.84285714285714297</v>
      </c>
      <c r="P2572" s="27">
        <v>29.5</v>
      </c>
      <c r="Q2572" t="s">
        <v>8329</v>
      </c>
      <c r="R2572" t="s">
        <v>8314</v>
      </c>
      <c r="S2572" s="15">
        <v>85549.806365740747</v>
      </c>
      <c r="T2572" s="15">
        <v>42774.903182870374</v>
      </c>
    </row>
    <row r="2573" spans="1:20" x14ac:dyDescent="0.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0">
        <v>0.25</v>
      </c>
      <c r="P2573" s="27">
        <v>62.5</v>
      </c>
      <c r="Q2573" t="s">
        <v>8329</v>
      </c>
      <c r="R2573" t="s">
        <v>8314</v>
      </c>
      <c r="S2573" s="15">
        <v>85018.683356481488</v>
      </c>
      <c r="T2573" s="15">
        <v>42509.341678240744</v>
      </c>
    </row>
    <row r="2574" spans="1:20" x14ac:dyDescent="0.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0">
        <v>0</v>
      </c>
      <c r="P2574" s="27" t="e">
        <v>#DIV/0!</v>
      </c>
      <c r="Q2574" t="s">
        <v>8329</v>
      </c>
      <c r="R2574" t="s">
        <v>8314</v>
      </c>
      <c r="S2574" s="15">
        <v>84214.238819444436</v>
      </c>
      <c r="T2574" s="15">
        <v>42107.119409722218</v>
      </c>
    </row>
    <row r="2575" spans="1:20" x14ac:dyDescent="0.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0">
        <v>0</v>
      </c>
      <c r="P2575" s="27" t="e">
        <v>#DIV/0!</v>
      </c>
      <c r="Q2575" t="s">
        <v>8329</v>
      </c>
      <c r="R2575" t="s">
        <v>8314</v>
      </c>
      <c r="S2575" s="15">
        <v>83749.184004629627</v>
      </c>
      <c r="T2575" s="15">
        <v>41874.592002314814</v>
      </c>
    </row>
    <row r="2576" spans="1:20" x14ac:dyDescent="0.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0">
        <v>0</v>
      </c>
      <c r="P2576" s="27" t="e">
        <v>#DIV/0!</v>
      </c>
      <c r="Q2576" t="s">
        <v>8329</v>
      </c>
      <c r="R2576" t="s">
        <v>8314</v>
      </c>
      <c r="S2576" s="15">
        <v>85017.651504629626</v>
      </c>
      <c r="T2576" s="15">
        <v>42508.825752314813</v>
      </c>
    </row>
    <row r="2577" spans="1:20" x14ac:dyDescent="0.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0">
        <v>0</v>
      </c>
      <c r="P2577" s="27" t="e">
        <v>#DIV/0!</v>
      </c>
      <c r="Q2577" t="s">
        <v>8329</v>
      </c>
      <c r="R2577" t="s">
        <v>8314</v>
      </c>
      <c r="S2577" s="15">
        <v>84032.217453703692</v>
      </c>
      <c r="T2577" s="15">
        <v>42016.108726851846</v>
      </c>
    </row>
    <row r="2578" spans="1:20" x14ac:dyDescent="0.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0">
        <v>0</v>
      </c>
      <c r="P2578" s="27" t="e">
        <v>#DIV/0!</v>
      </c>
      <c r="Q2578" t="s">
        <v>8329</v>
      </c>
      <c r="R2578" t="s">
        <v>8314</v>
      </c>
      <c r="S2578" s="15">
        <v>84209.936273148138</v>
      </c>
      <c r="T2578" s="15">
        <v>42104.968136574069</v>
      </c>
    </row>
    <row r="2579" spans="1:20" x14ac:dyDescent="0.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0">
        <v>0</v>
      </c>
      <c r="P2579" s="27" t="e">
        <v>#DIV/0!</v>
      </c>
      <c r="Q2579" t="s">
        <v>8329</v>
      </c>
      <c r="R2579" t="s">
        <v>8314</v>
      </c>
      <c r="S2579" s="15">
        <v>83711.641134259262</v>
      </c>
      <c r="T2579" s="15">
        <v>41855.820567129631</v>
      </c>
    </row>
    <row r="2580" spans="1:20" x14ac:dyDescent="0.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0">
        <v>0</v>
      </c>
      <c r="P2580" s="27" t="e">
        <v>#DIV/0!</v>
      </c>
      <c r="Q2580" t="s">
        <v>8329</v>
      </c>
      <c r="R2580" t="s">
        <v>8314</v>
      </c>
      <c r="S2580" s="15">
        <v>84573.416666666657</v>
      </c>
      <c r="T2580" s="15">
        <v>42286.708333333328</v>
      </c>
    </row>
    <row r="2581" spans="1:20" x14ac:dyDescent="0.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0">
        <v>0.13849999999999998</v>
      </c>
      <c r="P2581" s="27">
        <v>23.083333333333332</v>
      </c>
      <c r="Q2581" t="s">
        <v>8329</v>
      </c>
      <c r="R2581" t="s">
        <v>8314</v>
      </c>
      <c r="S2581" s="15">
        <v>83795.659791666665</v>
      </c>
      <c r="T2581" s="15">
        <v>41897.829895833333</v>
      </c>
    </row>
    <row r="2582" spans="1:20" x14ac:dyDescent="0.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0">
        <v>0.6</v>
      </c>
      <c r="P2582" s="27">
        <v>25.5</v>
      </c>
      <c r="Q2582" t="s">
        <v>8329</v>
      </c>
      <c r="R2582" t="s">
        <v>8314</v>
      </c>
      <c r="S2582" s="15">
        <v>84280.25</v>
      </c>
      <c r="T2582" s="15">
        <v>42140.125</v>
      </c>
    </row>
    <row r="2583" spans="1:20" x14ac:dyDescent="0.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0">
        <v>10.6</v>
      </c>
      <c r="P2583" s="27">
        <v>48.18181818181818</v>
      </c>
      <c r="Q2583" t="s">
        <v>8329</v>
      </c>
      <c r="R2583" t="s">
        <v>8314</v>
      </c>
      <c r="S2583" s="15">
        <v>84649.340231481474</v>
      </c>
      <c r="T2583" s="15">
        <v>42324.670115740737</v>
      </c>
    </row>
    <row r="2584" spans="1:20" x14ac:dyDescent="0.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0">
        <v>1.1111111111111111E-3</v>
      </c>
      <c r="P2584" s="27">
        <v>1</v>
      </c>
      <c r="Q2584" t="s">
        <v>8329</v>
      </c>
      <c r="R2584" t="s">
        <v>8314</v>
      </c>
      <c r="S2584" s="15">
        <v>85345.977638888886</v>
      </c>
      <c r="T2584" s="15">
        <v>42672.988819444443</v>
      </c>
    </row>
    <row r="2585" spans="1:20" x14ac:dyDescent="0.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0">
        <v>0.5</v>
      </c>
      <c r="P2585" s="27">
        <v>1</v>
      </c>
      <c r="Q2585" t="s">
        <v>8329</v>
      </c>
      <c r="R2585" t="s">
        <v>8314</v>
      </c>
      <c r="S2585" s="15">
        <v>84159.455555555556</v>
      </c>
      <c r="T2585" s="15">
        <v>42079.727777777778</v>
      </c>
    </row>
    <row r="2586" spans="1:20" x14ac:dyDescent="0.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0">
        <v>0</v>
      </c>
      <c r="P2586" s="27" t="e">
        <v>#DIV/0!</v>
      </c>
      <c r="Q2586" t="s">
        <v>8329</v>
      </c>
      <c r="R2586" t="s">
        <v>8314</v>
      </c>
      <c r="S2586" s="15">
        <v>84340.346504629633</v>
      </c>
      <c r="T2586" s="15">
        <v>42170.173252314817</v>
      </c>
    </row>
    <row r="2587" spans="1:20" x14ac:dyDescent="0.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0">
        <v>0.16666666666666669</v>
      </c>
      <c r="P2587" s="27">
        <v>50</v>
      </c>
      <c r="Q2587" t="s">
        <v>8329</v>
      </c>
      <c r="R2587" t="s">
        <v>8314</v>
      </c>
      <c r="S2587" s="15">
        <v>83651.926666666666</v>
      </c>
      <c r="T2587" s="15">
        <v>41825.963333333333</v>
      </c>
    </row>
    <row r="2588" spans="1:20" x14ac:dyDescent="0.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0">
        <v>0.16666666666666669</v>
      </c>
      <c r="P2588" s="27">
        <v>5</v>
      </c>
      <c r="Q2588" t="s">
        <v>8329</v>
      </c>
      <c r="R2588" t="s">
        <v>8314</v>
      </c>
      <c r="S2588" s="15">
        <v>84726.660555555558</v>
      </c>
      <c r="T2588" s="15">
        <v>42363.330277777779</v>
      </c>
    </row>
    <row r="2589" spans="1:20" x14ac:dyDescent="0.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0">
        <v>2.4340000000000002</v>
      </c>
      <c r="P2589" s="27">
        <v>202.83333333333334</v>
      </c>
      <c r="Q2589" t="s">
        <v>8329</v>
      </c>
      <c r="R2589" t="s">
        <v>8314</v>
      </c>
      <c r="S2589" s="15">
        <v>84737.350763888884</v>
      </c>
      <c r="T2589" s="15">
        <v>42368.675381944442</v>
      </c>
    </row>
    <row r="2590" spans="1:20" x14ac:dyDescent="0.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0">
        <v>3.8833333333333329</v>
      </c>
      <c r="P2590" s="27">
        <v>29.125</v>
      </c>
      <c r="Q2590" t="s">
        <v>8329</v>
      </c>
      <c r="R2590" t="s">
        <v>8314</v>
      </c>
      <c r="S2590" s="15">
        <v>84189.102777777778</v>
      </c>
      <c r="T2590" s="15">
        <v>42094.551388888889</v>
      </c>
    </row>
    <row r="2591" spans="1:20" x14ac:dyDescent="0.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0">
        <v>0.01</v>
      </c>
      <c r="P2591" s="27">
        <v>5</v>
      </c>
      <c r="Q2591" t="s">
        <v>8329</v>
      </c>
      <c r="R2591" t="s">
        <v>8314</v>
      </c>
      <c r="S2591" s="15">
        <v>84904.989050925928</v>
      </c>
      <c r="T2591" s="15">
        <v>42452.494525462964</v>
      </c>
    </row>
    <row r="2592" spans="1:20" x14ac:dyDescent="0.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0">
        <v>0</v>
      </c>
      <c r="P2592" s="27" t="e">
        <v>#DIV/0!</v>
      </c>
      <c r="Q2592" t="s">
        <v>8329</v>
      </c>
      <c r="R2592" t="s">
        <v>8314</v>
      </c>
      <c r="S2592" s="15">
        <v>84791.178171296298</v>
      </c>
      <c r="T2592" s="15">
        <v>42395.589085648149</v>
      </c>
    </row>
    <row r="2593" spans="1:20" x14ac:dyDescent="0.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0">
        <v>1.7333333333333332</v>
      </c>
      <c r="P2593" s="27">
        <v>13</v>
      </c>
      <c r="Q2593" t="s">
        <v>8329</v>
      </c>
      <c r="R2593" t="s">
        <v>8314</v>
      </c>
      <c r="S2593" s="15">
        <v>84885.729722222226</v>
      </c>
      <c r="T2593" s="15">
        <v>42442.864861111113</v>
      </c>
    </row>
    <row r="2594" spans="1:20" x14ac:dyDescent="0.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0">
        <v>0.16666666666666669</v>
      </c>
      <c r="P2594" s="27">
        <v>50</v>
      </c>
      <c r="Q2594" t="s">
        <v>8329</v>
      </c>
      <c r="R2594" t="s">
        <v>8314</v>
      </c>
      <c r="S2594" s="15">
        <v>83835.602337962962</v>
      </c>
      <c r="T2594" s="15">
        <v>41917.801168981481</v>
      </c>
    </row>
    <row r="2595" spans="1:20" x14ac:dyDescent="0.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0">
        <v>0</v>
      </c>
      <c r="P2595" s="27" t="e">
        <v>#DIV/0!</v>
      </c>
      <c r="Q2595" t="s">
        <v>8329</v>
      </c>
      <c r="R2595" t="s">
        <v>8314</v>
      </c>
      <c r="S2595" s="15">
        <v>84239.690416666679</v>
      </c>
      <c r="T2595" s="15">
        <v>42119.84520833334</v>
      </c>
    </row>
    <row r="2596" spans="1:20" x14ac:dyDescent="0.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0">
        <v>1.25E-3</v>
      </c>
      <c r="P2596" s="27">
        <v>1</v>
      </c>
      <c r="Q2596" t="s">
        <v>8329</v>
      </c>
      <c r="R2596" t="s">
        <v>8314</v>
      </c>
      <c r="S2596" s="15">
        <v>83717.935833333337</v>
      </c>
      <c r="T2596" s="15">
        <v>41858.967916666668</v>
      </c>
    </row>
    <row r="2597" spans="1:20" x14ac:dyDescent="0.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0">
        <v>12.166666666666668</v>
      </c>
      <c r="P2597" s="27">
        <v>96.05263157894737</v>
      </c>
      <c r="Q2597" t="s">
        <v>8329</v>
      </c>
      <c r="R2597" t="s">
        <v>8314</v>
      </c>
      <c r="S2597" s="15">
        <v>85580.488425925927</v>
      </c>
      <c r="T2597" s="15">
        <v>42790.244212962964</v>
      </c>
    </row>
    <row r="2598" spans="1:20" x14ac:dyDescent="0.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0">
        <v>23.588571428571427</v>
      </c>
      <c r="P2598" s="27">
        <v>305.77777777777777</v>
      </c>
      <c r="Q2598" t="s">
        <v>8329</v>
      </c>
      <c r="R2598" t="s">
        <v>8314</v>
      </c>
      <c r="S2598" s="15">
        <v>83717.328912037032</v>
      </c>
      <c r="T2598" s="15">
        <v>41858.664456018516</v>
      </c>
    </row>
    <row r="2599" spans="1:20" x14ac:dyDescent="0.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0">
        <v>5.6666666666666661</v>
      </c>
      <c r="P2599" s="27">
        <v>12.142857142857142</v>
      </c>
      <c r="Q2599" t="s">
        <v>8329</v>
      </c>
      <c r="R2599" t="s">
        <v>8314</v>
      </c>
      <c r="S2599" s="15">
        <v>85080.683263888888</v>
      </c>
      <c r="T2599" s="15">
        <v>42540.341631944444</v>
      </c>
    </row>
    <row r="2600" spans="1:20" x14ac:dyDescent="0.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0">
        <v>39</v>
      </c>
      <c r="P2600" s="27">
        <v>83.571428571428569</v>
      </c>
      <c r="Q2600" t="s">
        <v>8329</v>
      </c>
      <c r="R2600" t="s">
        <v>8314</v>
      </c>
      <c r="S2600" s="15">
        <v>84541.680578703701</v>
      </c>
      <c r="T2600" s="15">
        <v>42270.840289351851</v>
      </c>
    </row>
    <row r="2601" spans="1:20" x14ac:dyDescent="0.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0">
        <v>0.99546510341776351</v>
      </c>
      <c r="P2601" s="27">
        <v>18</v>
      </c>
      <c r="Q2601" t="s">
        <v>8329</v>
      </c>
      <c r="R2601" t="s">
        <v>8314</v>
      </c>
      <c r="S2601" s="15">
        <v>83709.508032407408</v>
      </c>
      <c r="T2601" s="15">
        <v>41854.754016203704</v>
      </c>
    </row>
    <row r="2602" spans="1:20" x14ac:dyDescent="0.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0">
        <v>6.9320000000000004</v>
      </c>
      <c r="P2602" s="27">
        <v>115.53333333333333</v>
      </c>
      <c r="Q2602" t="s">
        <v>8329</v>
      </c>
      <c r="R2602" t="s">
        <v>8314</v>
      </c>
      <c r="S2602" s="15">
        <v>84909.717592592584</v>
      </c>
      <c r="T2602" s="15">
        <v>42454.858796296292</v>
      </c>
    </row>
    <row r="2603" spans="1:20" x14ac:dyDescent="0.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0">
        <v>661.4</v>
      </c>
      <c r="P2603" s="27">
        <v>21.900662251655628</v>
      </c>
      <c r="Q2603" t="s">
        <v>8351</v>
      </c>
      <c r="R2603" t="s">
        <v>8320</v>
      </c>
      <c r="S2603" s="15">
        <v>82330.33194444445</v>
      </c>
      <c r="T2603" s="15">
        <v>41165.165972222225</v>
      </c>
    </row>
    <row r="2604" spans="1:20" x14ac:dyDescent="0.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0">
        <v>326.0916666666667</v>
      </c>
      <c r="P2604" s="27">
        <v>80.022494887525568</v>
      </c>
      <c r="Q2604" t="s">
        <v>8351</v>
      </c>
      <c r="R2604" t="s">
        <v>8320</v>
      </c>
      <c r="S2604" s="15">
        <v>83911.777777777781</v>
      </c>
      <c r="T2604" s="15">
        <v>41955.888888888891</v>
      </c>
    </row>
    <row r="2605" spans="1:20" x14ac:dyDescent="0.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0">
        <v>101.48571428571429</v>
      </c>
      <c r="P2605" s="27">
        <v>35.520000000000003</v>
      </c>
      <c r="Q2605" t="s">
        <v>8351</v>
      </c>
      <c r="R2605" t="s">
        <v>8320</v>
      </c>
      <c r="S2605" s="15">
        <v>83263.825324074074</v>
      </c>
      <c r="T2605" s="15">
        <v>41631.912662037037</v>
      </c>
    </row>
    <row r="2606" spans="1:20" x14ac:dyDescent="0.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0">
        <v>104.21799999999999</v>
      </c>
      <c r="P2606" s="27">
        <v>64.933333333333323</v>
      </c>
      <c r="Q2606" t="s">
        <v>8351</v>
      </c>
      <c r="R2606" t="s">
        <v>8320</v>
      </c>
      <c r="S2606" s="15">
        <v>82056.102384259255</v>
      </c>
      <c r="T2606" s="15">
        <v>41028.051192129627</v>
      </c>
    </row>
    <row r="2607" spans="1:20" x14ac:dyDescent="0.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0">
        <v>107.42157000000002</v>
      </c>
      <c r="P2607" s="27">
        <v>60.965703745743475</v>
      </c>
      <c r="Q2607" t="s">
        <v>8351</v>
      </c>
      <c r="R2607" t="s">
        <v>8320</v>
      </c>
      <c r="S2607" s="15">
        <v>85077.083101851851</v>
      </c>
      <c r="T2607" s="15">
        <v>42538.541550925926</v>
      </c>
    </row>
    <row r="2608" spans="1:20" x14ac:dyDescent="0.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0">
        <v>110.05454545454545</v>
      </c>
      <c r="P2608" s="27">
        <v>31.444155844155844</v>
      </c>
      <c r="Q2608" t="s">
        <v>8351</v>
      </c>
      <c r="R2608" t="s">
        <v>8320</v>
      </c>
      <c r="S2608" s="15">
        <v>83517.425509259265</v>
      </c>
      <c r="T2608" s="15">
        <v>41758.712754629632</v>
      </c>
    </row>
    <row r="2609" spans="1:20" x14ac:dyDescent="0.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0">
        <v>407.7</v>
      </c>
      <c r="P2609" s="27">
        <v>81.949748743718587</v>
      </c>
      <c r="Q2609" t="s">
        <v>8351</v>
      </c>
      <c r="R2609" t="s">
        <v>8320</v>
      </c>
      <c r="S2609" s="15">
        <v>84456.166666666657</v>
      </c>
      <c r="T2609" s="15">
        <v>42228.083333333328</v>
      </c>
    </row>
    <row r="2610" spans="1:20" x14ac:dyDescent="0.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0">
        <v>223.92500000000001</v>
      </c>
      <c r="P2610" s="27">
        <v>58.92763157894737</v>
      </c>
      <c r="Q2610" t="s">
        <v>8351</v>
      </c>
      <c r="R2610" t="s">
        <v>8320</v>
      </c>
      <c r="S2610" s="15">
        <v>85618</v>
      </c>
      <c r="T2610" s="15">
        <v>42809</v>
      </c>
    </row>
    <row r="2611" spans="1:20" x14ac:dyDescent="0.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0">
        <v>303.80111428571428</v>
      </c>
      <c r="P2611" s="27">
        <v>157.29347633136095</v>
      </c>
      <c r="Q2611" t="s">
        <v>8351</v>
      </c>
      <c r="R2611" t="s">
        <v>8320</v>
      </c>
      <c r="S2611" s="15">
        <v>82210.475717592592</v>
      </c>
      <c r="T2611" s="15">
        <v>41105.237858796296</v>
      </c>
    </row>
    <row r="2612" spans="1:20" x14ac:dyDescent="0.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0">
        <v>141.3251043268175</v>
      </c>
      <c r="P2612" s="27">
        <v>55.758509532062391</v>
      </c>
      <c r="Q2612" t="s">
        <v>8351</v>
      </c>
      <c r="R2612" t="s">
        <v>8320</v>
      </c>
      <c r="S2612" s="15">
        <v>85208.58194444445</v>
      </c>
      <c r="T2612" s="15">
        <v>42604.290972222225</v>
      </c>
    </row>
    <row r="2613" spans="1:20" x14ac:dyDescent="0.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0">
        <v>2790.6363636363635</v>
      </c>
      <c r="P2613" s="27">
        <v>83.802893802893806</v>
      </c>
      <c r="Q2613" t="s">
        <v>8351</v>
      </c>
      <c r="R2613" t="s">
        <v>8320</v>
      </c>
      <c r="S2613" s="15">
        <v>85475.915277777778</v>
      </c>
      <c r="T2613" s="15">
        <v>42737.957638888889</v>
      </c>
    </row>
    <row r="2614" spans="1:20" x14ac:dyDescent="0.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0">
        <v>171.76130000000001</v>
      </c>
      <c r="P2614" s="27">
        <v>58.422210884353746</v>
      </c>
      <c r="Q2614" t="s">
        <v>8351</v>
      </c>
      <c r="R2614" t="s">
        <v>8320</v>
      </c>
      <c r="S2614" s="15">
        <v>84026.28634259259</v>
      </c>
      <c r="T2614" s="15">
        <v>42013.143171296295</v>
      </c>
    </row>
    <row r="2615" spans="1:20" x14ac:dyDescent="0.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0">
        <v>101.01333333333334</v>
      </c>
      <c r="P2615" s="27">
        <v>270.57142857142856</v>
      </c>
      <c r="Q2615" t="s">
        <v>8351</v>
      </c>
      <c r="R2615" t="s">
        <v>8320</v>
      </c>
      <c r="S2615" s="15">
        <v>82347.636435185181</v>
      </c>
      <c r="T2615" s="15">
        <v>41173.81821759259</v>
      </c>
    </row>
    <row r="2616" spans="1:20" x14ac:dyDescent="0.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0">
        <v>102</v>
      </c>
      <c r="P2616" s="27">
        <v>107.1</v>
      </c>
      <c r="Q2616" t="s">
        <v>8351</v>
      </c>
      <c r="R2616" t="s">
        <v>8320</v>
      </c>
      <c r="S2616" s="15">
        <v>83518.416666666672</v>
      </c>
      <c r="T2616" s="15">
        <v>41759.208333333336</v>
      </c>
    </row>
    <row r="2617" spans="1:20" x14ac:dyDescent="0.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0">
        <v>169.76511744127936</v>
      </c>
      <c r="P2617" s="27">
        <v>47.180555555555557</v>
      </c>
      <c r="Q2617" t="s">
        <v>8351</v>
      </c>
      <c r="R2617" t="s">
        <v>8320</v>
      </c>
      <c r="S2617" s="15">
        <v>84981</v>
      </c>
      <c r="T2617" s="15">
        <v>42490.5</v>
      </c>
    </row>
    <row r="2618" spans="1:20" x14ac:dyDescent="0.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0">
        <v>114.53400000000001</v>
      </c>
      <c r="P2618" s="27">
        <v>120.30882352941177</v>
      </c>
      <c r="Q2618" t="s">
        <v>8351</v>
      </c>
      <c r="R2618" t="s">
        <v>8320</v>
      </c>
      <c r="S2618" s="15">
        <v>84483.98909722222</v>
      </c>
      <c r="T2618" s="15">
        <v>42241.99454861111</v>
      </c>
    </row>
    <row r="2619" spans="1:20" x14ac:dyDescent="0.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0">
        <v>877.6</v>
      </c>
      <c r="P2619" s="27">
        <v>27.59748427672956</v>
      </c>
      <c r="Q2619" t="s">
        <v>8351</v>
      </c>
      <c r="R2619" t="s">
        <v>8320</v>
      </c>
      <c r="S2619" s="15">
        <v>83865.748865740738</v>
      </c>
      <c r="T2619" s="15">
        <v>41932.874432870369</v>
      </c>
    </row>
    <row r="2620" spans="1:20" x14ac:dyDescent="0.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0">
        <v>105.38666666666667</v>
      </c>
      <c r="P2620" s="27">
        <v>205.2987012987013</v>
      </c>
      <c r="Q2620" t="s">
        <v>8351</v>
      </c>
      <c r="R2620" t="s">
        <v>8320</v>
      </c>
      <c r="S2620" s="15">
        <v>84679.668078703704</v>
      </c>
      <c r="T2620" s="15">
        <v>42339.834039351852</v>
      </c>
    </row>
    <row r="2621" spans="1:20" x14ac:dyDescent="0.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0">
        <v>188.39999999999998</v>
      </c>
      <c r="P2621" s="27">
        <v>35.547169811320757</v>
      </c>
      <c r="Q2621" t="s">
        <v>8351</v>
      </c>
      <c r="R2621" t="s">
        <v>8320</v>
      </c>
      <c r="S2621" s="15">
        <v>84600.916666666657</v>
      </c>
      <c r="T2621" s="15">
        <v>42300.458333333328</v>
      </c>
    </row>
    <row r="2622" spans="1:20" x14ac:dyDescent="0.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0">
        <v>143.65230769230772</v>
      </c>
      <c r="P2622" s="27">
        <v>74.639488409272587</v>
      </c>
      <c r="Q2622" t="s">
        <v>8351</v>
      </c>
      <c r="R2622" t="s">
        <v>8320</v>
      </c>
      <c r="S2622" s="15">
        <v>84576.083333333343</v>
      </c>
      <c r="T2622" s="15">
        <v>42288.041666666672</v>
      </c>
    </row>
    <row r="2623" spans="1:20" x14ac:dyDescent="0.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0">
        <v>145.88</v>
      </c>
      <c r="P2623" s="27">
        <v>47.058064516129029</v>
      </c>
      <c r="Q2623" t="s">
        <v>8351</v>
      </c>
      <c r="R2623" t="s">
        <v>8320</v>
      </c>
      <c r="S2623" s="15">
        <v>84291.49509259258</v>
      </c>
      <c r="T2623" s="15">
        <v>42145.74754629629</v>
      </c>
    </row>
    <row r="2624" spans="1:20" x14ac:dyDescent="0.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0">
        <v>131.184</v>
      </c>
      <c r="P2624" s="27">
        <v>26.591351351351353</v>
      </c>
      <c r="Q2624" t="s">
        <v>8351</v>
      </c>
      <c r="R2624" t="s">
        <v>8320</v>
      </c>
      <c r="S2624" s="15">
        <v>85469.486481481479</v>
      </c>
      <c r="T2624" s="15">
        <v>42734.74324074074</v>
      </c>
    </row>
    <row r="2625" spans="1:20" x14ac:dyDescent="0.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0">
        <v>113.99999999999999</v>
      </c>
      <c r="P2625" s="27">
        <v>36.774193548387096</v>
      </c>
      <c r="Q2625" t="s">
        <v>8351</v>
      </c>
      <c r="R2625" t="s">
        <v>8320</v>
      </c>
      <c r="S2625" s="15">
        <v>85412.513101851859</v>
      </c>
      <c r="T2625" s="15">
        <v>42706.256550925929</v>
      </c>
    </row>
    <row r="2626" spans="1:20" x14ac:dyDescent="0.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0">
        <v>1379.4206249999997</v>
      </c>
      <c r="P2626" s="27">
        <v>31.820544982698959</v>
      </c>
      <c r="Q2626" t="s">
        <v>8351</v>
      </c>
      <c r="R2626" t="s">
        <v>8320</v>
      </c>
      <c r="S2626" s="15">
        <v>82330.84310185186</v>
      </c>
      <c r="T2626" s="15">
        <v>41165.42155092593</v>
      </c>
    </row>
    <row r="2627" spans="1:20" x14ac:dyDescent="0.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0">
        <v>956</v>
      </c>
      <c r="P2627" s="27">
        <v>27.576923076923077</v>
      </c>
      <c r="Q2627" t="s">
        <v>8351</v>
      </c>
      <c r="R2627" t="s">
        <v>8320</v>
      </c>
      <c r="S2627" s="15">
        <v>85367.703888888878</v>
      </c>
      <c r="T2627" s="15">
        <v>42683.851944444439</v>
      </c>
    </row>
    <row r="2628" spans="1:20" x14ac:dyDescent="0.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0">
        <v>112.00000000000001</v>
      </c>
      <c r="P2628" s="27">
        <v>56</v>
      </c>
      <c r="Q2628" t="s">
        <v>8351</v>
      </c>
      <c r="R2628" t="s">
        <v>8320</v>
      </c>
      <c r="S2628" s="15">
        <v>84317.256226851852</v>
      </c>
      <c r="T2628" s="15">
        <v>42158.628113425926</v>
      </c>
    </row>
    <row r="2629" spans="1:20" x14ac:dyDescent="0.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0">
        <v>646.66666666666663</v>
      </c>
      <c r="P2629" s="27">
        <v>21.555555555555557</v>
      </c>
      <c r="Q2629" t="s">
        <v>8351</v>
      </c>
      <c r="R2629" t="s">
        <v>8320</v>
      </c>
      <c r="S2629" s="15">
        <v>84669.742152777791</v>
      </c>
      <c r="T2629" s="15">
        <v>42334.871076388896</v>
      </c>
    </row>
    <row r="2630" spans="1:20" x14ac:dyDescent="0.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0">
        <v>110.36948748510132</v>
      </c>
      <c r="P2630" s="27">
        <v>44.095238095238095</v>
      </c>
      <c r="Q2630" t="s">
        <v>8351</v>
      </c>
      <c r="R2630" t="s">
        <v>8320</v>
      </c>
      <c r="S2630" s="15">
        <v>83947.932106481487</v>
      </c>
      <c r="T2630" s="15">
        <v>41973.966053240743</v>
      </c>
    </row>
    <row r="2631" spans="1:20" x14ac:dyDescent="0.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0">
        <v>127.74000000000001</v>
      </c>
      <c r="P2631" s="27">
        <v>63.87</v>
      </c>
      <c r="Q2631" t="s">
        <v>8351</v>
      </c>
      <c r="R2631" t="s">
        <v>8320</v>
      </c>
      <c r="S2631" s="15">
        <v>84277.076898148138</v>
      </c>
      <c r="T2631" s="15">
        <v>42138.538449074069</v>
      </c>
    </row>
    <row r="2632" spans="1:20" x14ac:dyDescent="0.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0">
        <v>157.9</v>
      </c>
      <c r="P2632" s="27">
        <v>38.987654320987652</v>
      </c>
      <c r="Q2632" t="s">
        <v>8351</v>
      </c>
      <c r="R2632" t="s">
        <v>8320</v>
      </c>
      <c r="S2632" s="15">
        <v>85102.833333333343</v>
      </c>
      <c r="T2632" s="15">
        <v>42551.416666666672</v>
      </c>
    </row>
    <row r="2633" spans="1:20" x14ac:dyDescent="0.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0">
        <v>114.66525000000001</v>
      </c>
      <c r="P2633" s="27">
        <v>80.185489510489504</v>
      </c>
      <c r="Q2633" t="s">
        <v>8351</v>
      </c>
      <c r="R2633" t="s">
        <v>8320</v>
      </c>
      <c r="S2633" s="15">
        <v>84492.338587962964</v>
      </c>
      <c r="T2633" s="15">
        <v>42246.169293981482</v>
      </c>
    </row>
    <row r="2634" spans="1:20" x14ac:dyDescent="0.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0">
        <v>137.00934579439252</v>
      </c>
      <c r="P2634" s="27">
        <v>34.904761904761905</v>
      </c>
      <c r="Q2634" t="s">
        <v>8351</v>
      </c>
      <c r="R2634" t="s">
        <v>8320</v>
      </c>
      <c r="S2634" s="15">
        <v>85038.123587962968</v>
      </c>
      <c r="T2634" s="15">
        <v>42519.061793981484</v>
      </c>
    </row>
    <row r="2635" spans="1:20" x14ac:dyDescent="0.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0">
        <v>354.62</v>
      </c>
      <c r="P2635" s="27">
        <v>89.100502512562812</v>
      </c>
      <c r="Q2635" t="s">
        <v>8351</v>
      </c>
      <c r="R2635" t="s">
        <v>8320</v>
      </c>
      <c r="S2635" s="15">
        <v>83395.916666666672</v>
      </c>
      <c r="T2635" s="15">
        <v>41697.958333333336</v>
      </c>
    </row>
    <row r="2636" spans="1:20" x14ac:dyDescent="0.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0">
        <v>106.02150537634409</v>
      </c>
      <c r="P2636" s="27">
        <v>39.44</v>
      </c>
      <c r="Q2636" t="s">
        <v>8351</v>
      </c>
      <c r="R2636" t="s">
        <v>8320</v>
      </c>
      <c r="S2636" s="15">
        <v>85285.312986111123</v>
      </c>
      <c r="T2636" s="15">
        <v>42642.656493055561</v>
      </c>
    </row>
    <row r="2637" spans="1:20" x14ac:dyDescent="0.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0">
        <v>100</v>
      </c>
      <c r="P2637" s="27">
        <v>136.9047619047619</v>
      </c>
      <c r="Q2637" t="s">
        <v>8351</v>
      </c>
      <c r="R2637" t="s">
        <v>8320</v>
      </c>
      <c r="S2637" s="15">
        <v>84145.818541666667</v>
      </c>
      <c r="T2637" s="15">
        <v>42072.909270833334</v>
      </c>
    </row>
    <row r="2638" spans="1:20" x14ac:dyDescent="0.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0">
        <v>187.3</v>
      </c>
      <c r="P2638" s="27">
        <v>37.46</v>
      </c>
      <c r="Q2638" t="s">
        <v>8351</v>
      </c>
      <c r="R2638" t="s">
        <v>8320</v>
      </c>
      <c r="S2638" s="15">
        <v>85318.083333333343</v>
      </c>
      <c r="T2638" s="15">
        <v>42659.041666666672</v>
      </c>
    </row>
    <row r="2639" spans="1:20" x14ac:dyDescent="0.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0">
        <v>166.2</v>
      </c>
      <c r="P2639" s="27">
        <v>31.96153846153846</v>
      </c>
      <c r="Q2639" t="s">
        <v>8351</v>
      </c>
      <c r="R2639" t="s">
        <v>8320</v>
      </c>
      <c r="S2639" s="15">
        <v>85311.098958333343</v>
      </c>
      <c r="T2639" s="15">
        <v>42655.549479166672</v>
      </c>
    </row>
    <row r="2640" spans="1:20" x14ac:dyDescent="0.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0">
        <v>101.72910662824208</v>
      </c>
      <c r="P2640" s="27">
        <v>25.214285714285715</v>
      </c>
      <c r="Q2640" t="s">
        <v>8351</v>
      </c>
      <c r="R2640" t="s">
        <v>8320</v>
      </c>
      <c r="S2640" s="15">
        <v>84039.826273148152</v>
      </c>
      <c r="T2640" s="15">
        <v>42019.913136574076</v>
      </c>
    </row>
    <row r="2641" spans="1:20" x14ac:dyDescent="0.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0">
        <v>164</v>
      </c>
      <c r="P2641" s="27">
        <v>10.040816326530612</v>
      </c>
      <c r="Q2641" t="s">
        <v>8351</v>
      </c>
      <c r="R2641" t="s">
        <v>8320</v>
      </c>
      <c r="S2641" s="15">
        <v>84109.73027777778</v>
      </c>
      <c r="T2641" s="15">
        <v>42054.86513888889</v>
      </c>
    </row>
    <row r="2642" spans="1:20" x14ac:dyDescent="0.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0">
        <v>105.66666666666666</v>
      </c>
      <c r="P2642" s="27">
        <v>45.94202898550725</v>
      </c>
      <c r="Q2642" t="s">
        <v>8351</v>
      </c>
      <c r="R2642" t="s">
        <v>8320</v>
      </c>
      <c r="S2642" s="15">
        <v>84326.321157407408</v>
      </c>
      <c r="T2642" s="15">
        <v>42163.160578703704</v>
      </c>
    </row>
    <row r="2643" spans="1:20" x14ac:dyDescent="0.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0">
        <v>1</v>
      </c>
      <c r="P2643" s="27">
        <v>15</v>
      </c>
      <c r="Q2643" t="s">
        <v>8351</v>
      </c>
      <c r="R2643" t="s">
        <v>8320</v>
      </c>
      <c r="S2643" s="15">
        <v>83795.679166666669</v>
      </c>
      <c r="T2643" s="15">
        <v>41897.839583333334</v>
      </c>
    </row>
    <row r="2644" spans="1:20" x14ac:dyDescent="0.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0">
        <v>0</v>
      </c>
      <c r="P2644" s="27" t="e">
        <v>#DIV/0!</v>
      </c>
      <c r="Q2644" t="s">
        <v>8351</v>
      </c>
      <c r="R2644" t="s">
        <v>8320</v>
      </c>
      <c r="S2644" s="15">
        <v>85132.579166666663</v>
      </c>
      <c r="T2644" s="15">
        <v>42566.289583333331</v>
      </c>
    </row>
    <row r="2645" spans="1:20" x14ac:dyDescent="0.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0">
        <v>33.559730999999999</v>
      </c>
      <c r="P2645" s="27">
        <v>223.58248500999335</v>
      </c>
      <c r="Q2645" t="s">
        <v>8351</v>
      </c>
      <c r="R2645" t="s">
        <v>8320</v>
      </c>
      <c r="S2645" s="15">
        <v>85450.665277777778</v>
      </c>
      <c r="T2645" s="15">
        <v>42725.332638888889</v>
      </c>
    </row>
    <row r="2646" spans="1:20" x14ac:dyDescent="0.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0">
        <v>2.0529999999999999</v>
      </c>
      <c r="P2646" s="27">
        <v>39.480769230769234</v>
      </c>
      <c r="Q2646" t="s">
        <v>8351</v>
      </c>
      <c r="R2646" t="s">
        <v>8320</v>
      </c>
      <c r="S2646" s="15">
        <v>85609.584143518528</v>
      </c>
      <c r="T2646" s="15">
        <v>42804.792071759264</v>
      </c>
    </row>
    <row r="2647" spans="1:20" x14ac:dyDescent="0.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0">
        <v>10.5</v>
      </c>
      <c r="P2647" s="27">
        <v>91.304347826086953</v>
      </c>
      <c r="Q2647" t="s">
        <v>8351</v>
      </c>
      <c r="R2647" t="s">
        <v>8320</v>
      </c>
      <c r="S2647" s="15">
        <v>83903.768587962957</v>
      </c>
      <c r="T2647" s="15">
        <v>41951.884293981479</v>
      </c>
    </row>
    <row r="2648" spans="1:20" x14ac:dyDescent="0.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0">
        <v>8.4172840000000004</v>
      </c>
      <c r="P2648" s="27">
        <v>78.666205607476627</v>
      </c>
      <c r="Q2648" t="s">
        <v>8351</v>
      </c>
      <c r="R2648" t="s">
        <v>8320</v>
      </c>
      <c r="S2648" s="15">
        <v>84512.626597222232</v>
      </c>
      <c r="T2648" s="15">
        <v>42256.313298611116</v>
      </c>
    </row>
    <row r="2649" spans="1:20" x14ac:dyDescent="0.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0">
        <v>1.44</v>
      </c>
      <c r="P2649" s="27">
        <v>12</v>
      </c>
      <c r="Q2649" t="s">
        <v>8351</v>
      </c>
      <c r="R2649" t="s">
        <v>8320</v>
      </c>
      <c r="S2649" s="15">
        <v>84460.523587962962</v>
      </c>
      <c r="T2649" s="15">
        <v>42230.261793981481</v>
      </c>
    </row>
    <row r="2650" spans="1:20" x14ac:dyDescent="0.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0">
        <v>0.88333333333333341</v>
      </c>
      <c r="P2650" s="27">
        <v>17.666666666666668</v>
      </c>
      <c r="Q2650" t="s">
        <v>8351</v>
      </c>
      <c r="R2650" t="s">
        <v>8320</v>
      </c>
      <c r="S2650" s="15">
        <v>84877.429629629623</v>
      </c>
      <c r="T2650" s="15">
        <v>42438.714814814812</v>
      </c>
    </row>
    <row r="2651" spans="1:20" x14ac:dyDescent="0.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0">
        <v>9.920000000000001E-2</v>
      </c>
      <c r="P2651" s="27">
        <v>41.333333333333336</v>
      </c>
      <c r="Q2651" t="s">
        <v>8351</v>
      </c>
      <c r="R2651" t="s">
        <v>8320</v>
      </c>
      <c r="S2651" s="15">
        <v>84803.99400462964</v>
      </c>
      <c r="T2651" s="15">
        <v>42401.99700231482</v>
      </c>
    </row>
    <row r="2652" spans="1:20" x14ac:dyDescent="0.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0">
        <v>0.59666666666666668</v>
      </c>
      <c r="P2652" s="27">
        <v>71.599999999999994</v>
      </c>
      <c r="Q2652" t="s">
        <v>8351</v>
      </c>
      <c r="R2652" t="s">
        <v>8320</v>
      </c>
      <c r="S2652" s="15">
        <v>85451.248680555553</v>
      </c>
      <c r="T2652" s="15">
        <v>42725.624340277776</v>
      </c>
    </row>
    <row r="2653" spans="1:20" x14ac:dyDescent="0.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0">
        <v>1.8689285714285715</v>
      </c>
      <c r="P2653" s="27">
        <v>307.8235294117647</v>
      </c>
      <c r="Q2653" t="s">
        <v>8351</v>
      </c>
      <c r="R2653" t="s">
        <v>8320</v>
      </c>
      <c r="S2653" s="15">
        <v>84711.611319444433</v>
      </c>
      <c r="T2653" s="15">
        <v>42355.805659722217</v>
      </c>
    </row>
    <row r="2654" spans="1:20" x14ac:dyDescent="0.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0">
        <v>0.88500000000000001</v>
      </c>
      <c r="P2654" s="27">
        <v>80.454545454545453</v>
      </c>
      <c r="Q2654" t="s">
        <v>8351</v>
      </c>
      <c r="R2654" t="s">
        <v>8320</v>
      </c>
      <c r="S2654" s="15">
        <v>83966.317708333343</v>
      </c>
      <c r="T2654" s="15">
        <v>41983.158854166672</v>
      </c>
    </row>
    <row r="2655" spans="1:20" x14ac:dyDescent="0.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0">
        <v>11.52156862745098</v>
      </c>
      <c r="P2655" s="27">
        <v>83.942857142857136</v>
      </c>
      <c r="Q2655" t="s">
        <v>8351</v>
      </c>
      <c r="R2655" t="s">
        <v>8320</v>
      </c>
      <c r="S2655" s="15">
        <v>83606.333333333328</v>
      </c>
      <c r="T2655" s="15">
        <v>41803.166666666664</v>
      </c>
    </row>
    <row r="2656" spans="1:20" x14ac:dyDescent="0.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0">
        <v>5.1000000000000004E-2</v>
      </c>
      <c r="P2656" s="27">
        <v>8.5</v>
      </c>
      <c r="Q2656" t="s">
        <v>8351</v>
      </c>
      <c r="R2656" t="s">
        <v>8320</v>
      </c>
      <c r="S2656" s="15">
        <v>84231.118657407409</v>
      </c>
      <c r="T2656" s="15">
        <v>42115.559328703705</v>
      </c>
    </row>
    <row r="2657" spans="1:20" x14ac:dyDescent="0.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0">
        <v>21.033333333333335</v>
      </c>
      <c r="P2657" s="27">
        <v>73.372093023255815</v>
      </c>
      <c r="Q2657" t="s">
        <v>8351</v>
      </c>
      <c r="R2657" t="s">
        <v>8320</v>
      </c>
      <c r="S2657" s="15">
        <v>84819.666666666657</v>
      </c>
      <c r="T2657" s="15">
        <v>42409.833333333328</v>
      </c>
    </row>
    <row r="2658" spans="1:20" x14ac:dyDescent="0.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0">
        <v>11.436666666666667</v>
      </c>
      <c r="P2658" s="27">
        <v>112.86184210526316</v>
      </c>
      <c r="Q2658" t="s">
        <v>8351</v>
      </c>
      <c r="R2658" t="s">
        <v>8320</v>
      </c>
      <c r="S2658" s="15">
        <v>85613.583333333343</v>
      </c>
      <c r="T2658" s="15">
        <v>42806.791666666672</v>
      </c>
    </row>
    <row r="2659" spans="1:20" x14ac:dyDescent="0.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0">
        <v>18.737933333333334</v>
      </c>
      <c r="P2659" s="27">
        <v>95.277627118644077</v>
      </c>
      <c r="Q2659" t="s">
        <v>8351</v>
      </c>
      <c r="R2659" t="s">
        <v>8320</v>
      </c>
      <c r="S2659" s="15">
        <v>85170.125</v>
      </c>
      <c r="T2659" s="15">
        <v>42585.0625</v>
      </c>
    </row>
    <row r="2660" spans="1:20" x14ac:dyDescent="0.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0">
        <v>9.285714285714286E-2</v>
      </c>
      <c r="P2660" s="27">
        <v>22.75</v>
      </c>
      <c r="Q2660" t="s">
        <v>8351</v>
      </c>
      <c r="R2660" t="s">
        <v>8320</v>
      </c>
      <c r="S2660" s="15">
        <v>85163.768379629633</v>
      </c>
      <c r="T2660" s="15">
        <v>42581.884189814817</v>
      </c>
    </row>
    <row r="2661" spans="1:20" x14ac:dyDescent="0.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0">
        <v>2.7204081632653061</v>
      </c>
      <c r="P2661" s="27">
        <v>133.30000000000001</v>
      </c>
      <c r="Q2661" t="s">
        <v>8351</v>
      </c>
      <c r="R2661" t="s">
        <v>8320</v>
      </c>
      <c r="S2661" s="15">
        <v>84224.139120370382</v>
      </c>
      <c r="T2661" s="15">
        <v>42112.069560185191</v>
      </c>
    </row>
    <row r="2662" spans="1:20" x14ac:dyDescent="0.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0">
        <v>9.5000000000000001E-2</v>
      </c>
      <c r="P2662" s="27">
        <v>3.8</v>
      </c>
      <c r="Q2662" t="s">
        <v>8351</v>
      </c>
      <c r="R2662" t="s">
        <v>8320</v>
      </c>
      <c r="S2662" s="15">
        <v>84665.509675925918</v>
      </c>
      <c r="T2662" s="15">
        <v>42332.754837962959</v>
      </c>
    </row>
    <row r="2663" spans="1:20" x14ac:dyDescent="0.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0">
        <v>102.89999999999999</v>
      </c>
      <c r="P2663" s="27">
        <v>85.75</v>
      </c>
      <c r="Q2663" t="s">
        <v>8350</v>
      </c>
      <c r="R2663" t="s">
        <v>8320</v>
      </c>
      <c r="S2663" s="15">
        <v>83145.916898148149</v>
      </c>
      <c r="T2663" s="15">
        <v>41572.958449074074</v>
      </c>
    </row>
    <row r="2664" spans="1:20" x14ac:dyDescent="0.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0">
        <v>106.80000000000001</v>
      </c>
      <c r="P2664" s="27">
        <v>267</v>
      </c>
      <c r="Q2664" t="s">
        <v>8350</v>
      </c>
      <c r="R2664" t="s">
        <v>8320</v>
      </c>
      <c r="S2664" s="15">
        <v>84475.493356481486</v>
      </c>
      <c r="T2664" s="15">
        <v>42237.746678240743</v>
      </c>
    </row>
    <row r="2665" spans="1:20" x14ac:dyDescent="0.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0">
        <v>104.59625</v>
      </c>
      <c r="P2665" s="27">
        <v>373.55803571428572</v>
      </c>
      <c r="Q2665" t="s">
        <v>8350</v>
      </c>
      <c r="R2665" t="s">
        <v>8320</v>
      </c>
      <c r="S2665" s="15">
        <v>84503.25</v>
      </c>
      <c r="T2665" s="15">
        <v>42251.625</v>
      </c>
    </row>
    <row r="2666" spans="1:20" x14ac:dyDescent="0.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0">
        <v>103.42857142857143</v>
      </c>
      <c r="P2666" s="27">
        <v>174.03846153846155</v>
      </c>
      <c r="Q2666" t="s">
        <v>8350</v>
      </c>
      <c r="R2666" t="s">
        <v>8320</v>
      </c>
      <c r="S2666" s="15">
        <v>84694.58194444445</v>
      </c>
      <c r="T2666" s="15">
        <v>42347.290972222225</v>
      </c>
    </row>
    <row r="2667" spans="1:20" x14ac:dyDescent="0.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0">
        <v>123.14285714285715</v>
      </c>
      <c r="P2667" s="27">
        <v>93.695652173913047</v>
      </c>
      <c r="Q2667" t="s">
        <v>8350</v>
      </c>
      <c r="R2667" t="s">
        <v>8320</v>
      </c>
      <c r="S2667" s="15">
        <v>84257.79106481481</v>
      </c>
      <c r="T2667" s="15">
        <v>42128.895532407405</v>
      </c>
    </row>
    <row r="2668" spans="1:20" x14ac:dyDescent="0.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0">
        <v>159.29509999999999</v>
      </c>
      <c r="P2668" s="27">
        <v>77.327718446601949</v>
      </c>
      <c r="Q2668" t="s">
        <v>8350</v>
      </c>
      <c r="R2668" t="s">
        <v>8320</v>
      </c>
      <c r="S2668" s="15">
        <v>84545.75</v>
      </c>
      <c r="T2668" s="15">
        <v>42272.875</v>
      </c>
    </row>
    <row r="2669" spans="1:20" x14ac:dyDescent="0.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0">
        <v>110.66666666666667</v>
      </c>
      <c r="P2669" s="27">
        <v>92.222222222222229</v>
      </c>
      <c r="Q2669" t="s">
        <v>8350</v>
      </c>
      <c r="R2669" t="s">
        <v>8320</v>
      </c>
      <c r="S2669" s="15">
        <v>84821.852222222224</v>
      </c>
      <c r="T2669" s="15">
        <v>42410.926111111112</v>
      </c>
    </row>
    <row r="2670" spans="1:20" x14ac:dyDescent="0.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0">
        <v>170.70000000000002</v>
      </c>
      <c r="P2670" s="27">
        <v>60.964285714285715</v>
      </c>
      <c r="Q2670" t="s">
        <v>8350</v>
      </c>
      <c r="R2670" t="s">
        <v>8320</v>
      </c>
      <c r="S2670" s="15">
        <v>84635.211111111101</v>
      </c>
      <c r="T2670" s="15">
        <v>42317.60555555555</v>
      </c>
    </row>
    <row r="2671" spans="1:20" x14ac:dyDescent="0.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0">
        <v>125.125</v>
      </c>
      <c r="P2671" s="27">
        <v>91</v>
      </c>
      <c r="Q2671" t="s">
        <v>8350</v>
      </c>
      <c r="R2671" t="s">
        <v>8320</v>
      </c>
      <c r="S2671" s="15">
        <v>84758.07166666667</v>
      </c>
      <c r="T2671" s="15">
        <v>42379.035833333335</v>
      </c>
    </row>
    <row r="2672" spans="1:20" x14ac:dyDescent="0.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0">
        <v>6.4158609339642041</v>
      </c>
      <c r="P2672" s="27">
        <v>41.583333333333336</v>
      </c>
      <c r="Q2672" t="s">
        <v>8350</v>
      </c>
      <c r="R2672" t="s">
        <v>8320</v>
      </c>
      <c r="S2672" s="15">
        <v>83698.041203703702</v>
      </c>
      <c r="T2672" s="15">
        <v>41849.020601851851</v>
      </c>
    </row>
    <row r="2673" spans="1:20" x14ac:dyDescent="0.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0">
        <v>11.343999999999999</v>
      </c>
      <c r="P2673" s="27">
        <v>33.761904761904759</v>
      </c>
      <c r="Q2673" t="s">
        <v>8350</v>
      </c>
      <c r="R2673" t="s">
        <v>8320</v>
      </c>
      <c r="S2673" s="15">
        <v>83985.636111111118</v>
      </c>
      <c r="T2673" s="15">
        <v>41992.818055555559</v>
      </c>
    </row>
    <row r="2674" spans="1:20" x14ac:dyDescent="0.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0">
        <v>33.19</v>
      </c>
      <c r="P2674" s="27">
        <v>70.61702127659575</v>
      </c>
      <c r="Q2674" t="s">
        <v>8350</v>
      </c>
      <c r="R2674" t="s">
        <v>8320</v>
      </c>
      <c r="S2674" s="15">
        <v>84732.5</v>
      </c>
      <c r="T2674" s="15">
        <v>42366.25</v>
      </c>
    </row>
    <row r="2675" spans="1:20" x14ac:dyDescent="0.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0">
        <v>27.58</v>
      </c>
      <c r="P2675" s="27">
        <v>167.15151515151516</v>
      </c>
      <c r="Q2675" t="s">
        <v>8350</v>
      </c>
      <c r="R2675" t="s">
        <v>8320</v>
      </c>
      <c r="S2675" s="15">
        <v>83883.895833333328</v>
      </c>
      <c r="T2675" s="15">
        <v>41941.947916666664</v>
      </c>
    </row>
    <row r="2676" spans="1:20" x14ac:dyDescent="0.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0">
        <v>62.839999999999996</v>
      </c>
      <c r="P2676" s="27">
        <v>128.61988304093566</v>
      </c>
      <c r="Q2676" t="s">
        <v>8350</v>
      </c>
      <c r="R2676" t="s">
        <v>8320</v>
      </c>
      <c r="S2676" s="15">
        <v>85112.415277777778</v>
      </c>
      <c r="T2676" s="15">
        <v>42556.207638888889</v>
      </c>
    </row>
    <row r="2677" spans="1:20" x14ac:dyDescent="0.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0">
        <v>7.5880000000000001</v>
      </c>
      <c r="P2677" s="27">
        <v>65.41379310344827</v>
      </c>
      <c r="Q2677" t="s">
        <v>8350</v>
      </c>
      <c r="R2677" t="s">
        <v>8320</v>
      </c>
      <c r="S2677" s="15">
        <v>83907.798356481479</v>
      </c>
      <c r="T2677" s="15">
        <v>41953.899178240739</v>
      </c>
    </row>
    <row r="2678" spans="1:20" x14ac:dyDescent="0.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0">
        <v>50.38095238095238</v>
      </c>
      <c r="P2678" s="27">
        <v>117.55555555555556</v>
      </c>
      <c r="Q2678" t="s">
        <v>8350</v>
      </c>
      <c r="R2678" t="s">
        <v>8320</v>
      </c>
      <c r="S2678" s="15">
        <v>85025.249398148153</v>
      </c>
      <c r="T2678" s="15">
        <v>42512.624699074076</v>
      </c>
    </row>
    <row r="2679" spans="1:20" x14ac:dyDescent="0.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0">
        <v>17.512820512820511</v>
      </c>
      <c r="P2679" s="27">
        <v>126.48148148148148</v>
      </c>
      <c r="Q2679" t="s">
        <v>8350</v>
      </c>
      <c r="R2679" t="s">
        <v>8320</v>
      </c>
      <c r="S2679" s="15">
        <v>83646.058865740735</v>
      </c>
      <c r="T2679" s="15">
        <v>41823.029432870368</v>
      </c>
    </row>
    <row r="2680" spans="1:20" x14ac:dyDescent="0.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0">
        <v>1.375E-2</v>
      </c>
      <c r="P2680" s="27">
        <v>550</v>
      </c>
      <c r="Q2680" t="s">
        <v>8350</v>
      </c>
      <c r="R2680" t="s">
        <v>8320</v>
      </c>
      <c r="S2680" s="15">
        <v>84543.596412037034</v>
      </c>
      <c r="T2680" s="15">
        <v>42271.798206018517</v>
      </c>
    </row>
    <row r="2681" spans="1:20" x14ac:dyDescent="0.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0">
        <v>0.33</v>
      </c>
      <c r="P2681" s="27">
        <v>44</v>
      </c>
      <c r="Q2681" t="s">
        <v>8350</v>
      </c>
      <c r="R2681" t="s">
        <v>8320</v>
      </c>
      <c r="S2681" s="15">
        <v>84126.002175925925</v>
      </c>
      <c r="T2681" s="15">
        <v>42063.001087962963</v>
      </c>
    </row>
    <row r="2682" spans="1:20" x14ac:dyDescent="0.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0">
        <v>0.86250000000000004</v>
      </c>
      <c r="P2682" s="27">
        <v>69</v>
      </c>
      <c r="Q2682" t="s">
        <v>8350</v>
      </c>
      <c r="R2682" t="s">
        <v>8320</v>
      </c>
      <c r="S2682" s="15">
        <v>84932.340069444443</v>
      </c>
      <c r="T2682" s="15">
        <v>42466.170034722221</v>
      </c>
    </row>
    <row r="2683" spans="1:20" x14ac:dyDescent="0.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0">
        <v>0.6875</v>
      </c>
      <c r="P2683" s="27">
        <v>27.5</v>
      </c>
      <c r="Q2683" t="s">
        <v>8329</v>
      </c>
      <c r="R2683" t="s">
        <v>8314</v>
      </c>
      <c r="S2683" s="15">
        <v>83661.790509259255</v>
      </c>
      <c r="T2683" s="15">
        <v>41830.895254629628</v>
      </c>
    </row>
    <row r="2684" spans="1:20" x14ac:dyDescent="0.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0">
        <v>28.299999999999997</v>
      </c>
      <c r="P2684" s="27">
        <v>84.9</v>
      </c>
      <c r="Q2684" t="s">
        <v>8329</v>
      </c>
      <c r="R2684" t="s">
        <v>8314</v>
      </c>
      <c r="S2684" s="15">
        <v>83930.498611111107</v>
      </c>
      <c r="T2684" s="15">
        <v>41965.249305555553</v>
      </c>
    </row>
    <row r="2685" spans="1:20" x14ac:dyDescent="0.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0">
        <v>0.24</v>
      </c>
      <c r="P2685" s="27">
        <v>12</v>
      </c>
      <c r="Q2685" t="s">
        <v>8329</v>
      </c>
      <c r="R2685" t="s">
        <v>8314</v>
      </c>
      <c r="S2685" s="15">
        <v>84129.51018518518</v>
      </c>
      <c r="T2685" s="15">
        <v>42064.75509259259</v>
      </c>
    </row>
    <row r="2686" spans="1:20" x14ac:dyDescent="0.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0">
        <v>1.1428571428571428</v>
      </c>
      <c r="P2686" s="27">
        <v>200</v>
      </c>
      <c r="Q2686" t="s">
        <v>8329</v>
      </c>
      <c r="R2686" t="s">
        <v>8314</v>
      </c>
      <c r="S2686" s="15">
        <v>83721.829282407401</v>
      </c>
      <c r="T2686" s="15">
        <v>41860.914641203701</v>
      </c>
    </row>
    <row r="2687" spans="1:20" x14ac:dyDescent="0.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0">
        <v>0.02</v>
      </c>
      <c r="P2687" s="27">
        <v>10</v>
      </c>
      <c r="Q2687" t="s">
        <v>8329</v>
      </c>
      <c r="R2687" t="s">
        <v>8314</v>
      </c>
      <c r="S2687" s="15">
        <v>84243.308564814826</v>
      </c>
      <c r="T2687" s="15">
        <v>42121.654282407413</v>
      </c>
    </row>
    <row r="2688" spans="1:20" x14ac:dyDescent="0.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0">
        <v>0</v>
      </c>
      <c r="P2688" s="27" t="e">
        <v>#DIV/0!</v>
      </c>
      <c r="Q2688" t="s">
        <v>8329</v>
      </c>
      <c r="R2688" t="s">
        <v>8314</v>
      </c>
      <c r="S2688" s="15">
        <v>83825.949606481474</v>
      </c>
      <c r="T2688" s="15">
        <v>41912.974803240737</v>
      </c>
    </row>
    <row r="2689" spans="1:20" x14ac:dyDescent="0.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0">
        <v>0</v>
      </c>
      <c r="P2689" s="27" t="e">
        <v>#DIV/0!</v>
      </c>
      <c r="Q2689" t="s">
        <v>8329</v>
      </c>
      <c r="R2689" t="s">
        <v>8314</v>
      </c>
      <c r="S2689" s="15">
        <v>84369.280509259261</v>
      </c>
      <c r="T2689" s="15">
        <v>42184.64025462963</v>
      </c>
    </row>
    <row r="2690" spans="1:20" x14ac:dyDescent="0.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0">
        <v>0.14799999999999999</v>
      </c>
      <c r="P2690" s="27">
        <v>5.2857142857142856</v>
      </c>
      <c r="Q2690" t="s">
        <v>8329</v>
      </c>
      <c r="R2690" t="s">
        <v>8314</v>
      </c>
      <c r="S2690" s="15">
        <v>84118.25</v>
      </c>
      <c r="T2690" s="15">
        <v>42059.125</v>
      </c>
    </row>
    <row r="2691" spans="1:20" x14ac:dyDescent="0.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0">
        <v>2.8571428571428571E-3</v>
      </c>
      <c r="P2691" s="27">
        <v>1</v>
      </c>
      <c r="Q2691" t="s">
        <v>8329</v>
      </c>
      <c r="R2691" t="s">
        <v>8314</v>
      </c>
      <c r="S2691" s="15">
        <v>85163.923379629618</v>
      </c>
      <c r="T2691" s="15">
        <v>42581.961689814809</v>
      </c>
    </row>
    <row r="2692" spans="1:20" x14ac:dyDescent="0.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0">
        <v>10.7325</v>
      </c>
      <c r="P2692" s="27">
        <v>72.762711864406782</v>
      </c>
      <c r="Q2692" t="s">
        <v>8329</v>
      </c>
      <c r="R2692" t="s">
        <v>8314</v>
      </c>
      <c r="S2692" s="15">
        <v>84316.210092592592</v>
      </c>
      <c r="T2692" s="15">
        <v>42158.105046296296</v>
      </c>
    </row>
    <row r="2693" spans="1:20" x14ac:dyDescent="0.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0">
        <v>5.3846153846153842E-2</v>
      </c>
      <c r="P2693" s="27">
        <v>17.5</v>
      </c>
      <c r="Q2693" t="s">
        <v>8329</v>
      </c>
      <c r="R2693" t="s">
        <v>8314</v>
      </c>
      <c r="S2693" s="15">
        <v>84269.448078703703</v>
      </c>
      <c r="T2693" s="15">
        <v>42134.724039351851</v>
      </c>
    </row>
    <row r="2694" spans="1:20" x14ac:dyDescent="0.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0">
        <v>0.7142857142857143</v>
      </c>
      <c r="P2694" s="27">
        <v>25</v>
      </c>
      <c r="Q2694" t="s">
        <v>8329</v>
      </c>
      <c r="R2694" t="s">
        <v>8314</v>
      </c>
      <c r="S2694" s="15">
        <v>84176.584722222222</v>
      </c>
      <c r="T2694" s="15">
        <v>42088.292361111111</v>
      </c>
    </row>
    <row r="2695" spans="1:20" x14ac:dyDescent="0.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0">
        <v>0.8</v>
      </c>
      <c r="P2695" s="27">
        <v>13.333333333333334</v>
      </c>
      <c r="Q2695" t="s">
        <v>8329</v>
      </c>
      <c r="R2695" t="s">
        <v>8314</v>
      </c>
      <c r="S2695" s="15">
        <v>83728.276990740735</v>
      </c>
      <c r="T2695" s="15">
        <v>41864.138495370367</v>
      </c>
    </row>
    <row r="2696" spans="1:20" x14ac:dyDescent="0.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0">
        <v>3.3333333333333335E-3</v>
      </c>
      <c r="P2696" s="27">
        <v>1</v>
      </c>
      <c r="Q2696" t="s">
        <v>8329</v>
      </c>
      <c r="R2696" t="s">
        <v>8314</v>
      </c>
      <c r="S2696" s="15">
        <v>83816.280995370369</v>
      </c>
      <c r="T2696" s="15">
        <v>41908.140497685185</v>
      </c>
    </row>
    <row r="2697" spans="1:20" x14ac:dyDescent="0.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0">
        <v>0.47333333333333333</v>
      </c>
      <c r="P2697" s="27">
        <v>23.666666666666668</v>
      </c>
      <c r="Q2697" t="s">
        <v>8329</v>
      </c>
      <c r="R2697" t="s">
        <v>8314</v>
      </c>
      <c r="S2697" s="15">
        <v>84216.280509259261</v>
      </c>
      <c r="T2697" s="15">
        <v>42108.14025462963</v>
      </c>
    </row>
    <row r="2698" spans="1:20" x14ac:dyDescent="0.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0">
        <v>5.65</v>
      </c>
      <c r="P2698" s="27">
        <v>89.21052631578948</v>
      </c>
      <c r="Q2698" t="s">
        <v>8329</v>
      </c>
      <c r="R2698" t="s">
        <v>8314</v>
      </c>
      <c r="S2698" s="15">
        <v>83997.688888888893</v>
      </c>
      <c r="T2698" s="15">
        <v>41998.844444444447</v>
      </c>
    </row>
    <row r="2699" spans="1:20" x14ac:dyDescent="0.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0">
        <v>26.35217391304348</v>
      </c>
      <c r="P2699" s="27">
        <v>116.55769230769231</v>
      </c>
      <c r="Q2699" t="s">
        <v>8329</v>
      </c>
      <c r="R2699" t="s">
        <v>8314</v>
      </c>
      <c r="S2699" s="15">
        <v>84437.833333333343</v>
      </c>
      <c r="T2699" s="15">
        <v>42218.916666666672</v>
      </c>
    </row>
    <row r="2700" spans="1:20" x14ac:dyDescent="0.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0">
        <v>0.325125</v>
      </c>
      <c r="P2700" s="27">
        <v>13.005000000000001</v>
      </c>
      <c r="Q2700" t="s">
        <v>8329</v>
      </c>
      <c r="R2700" t="s">
        <v>8314</v>
      </c>
      <c r="S2700" s="15">
        <v>83635.796481481477</v>
      </c>
      <c r="T2700" s="15">
        <v>41817.898240740738</v>
      </c>
    </row>
    <row r="2701" spans="1:20" x14ac:dyDescent="0.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0">
        <v>0</v>
      </c>
      <c r="P2701" s="27" t="e">
        <v>#DIV/0!</v>
      </c>
      <c r="Q2701" t="s">
        <v>8329</v>
      </c>
      <c r="R2701" t="s">
        <v>8314</v>
      </c>
      <c r="S2701" s="15">
        <v>83719.793124999997</v>
      </c>
      <c r="T2701" s="15">
        <v>41859.896562499998</v>
      </c>
    </row>
    <row r="2702" spans="1:20" x14ac:dyDescent="0.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0">
        <v>0.7000700070007001</v>
      </c>
      <c r="P2702" s="27">
        <v>17.5</v>
      </c>
      <c r="Q2702" t="s">
        <v>8329</v>
      </c>
      <c r="R2702" t="s">
        <v>8314</v>
      </c>
      <c r="S2702" s="15">
        <v>83801.74935185186</v>
      </c>
      <c r="T2702" s="15">
        <v>41900.87467592593</v>
      </c>
    </row>
    <row r="2703" spans="1:20" x14ac:dyDescent="0.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0">
        <v>46.176470588235297</v>
      </c>
      <c r="P2703" s="27">
        <v>34.130434782608695</v>
      </c>
      <c r="Q2703" t="s">
        <v>8356</v>
      </c>
      <c r="R2703" t="s">
        <v>8321</v>
      </c>
      <c r="S2703" s="15">
        <v>85665.466064814813</v>
      </c>
      <c r="T2703" s="15">
        <v>42832.733032407406</v>
      </c>
    </row>
    <row r="2704" spans="1:20" x14ac:dyDescent="0.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0">
        <v>34.410000000000004</v>
      </c>
      <c r="P2704" s="27">
        <v>132.34615384615384</v>
      </c>
      <c r="Q2704" t="s">
        <v>8356</v>
      </c>
      <c r="R2704" t="s">
        <v>8321</v>
      </c>
      <c r="S2704" s="15">
        <v>85661.520300925928</v>
      </c>
      <c r="T2704" s="15">
        <v>42830.760150462964</v>
      </c>
    </row>
    <row r="2705" spans="1:20" x14ac:dyDescent="0.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0">
        <v>103.75000000000001</v>
      </c>
      <c r="P2705" s="27">
        <v>922.22222222222217</v>
      </c>
      <c r="Q2705" t="s">
        <v>8356</v>
      </c>
      <c r="R2705" t="s">
        <v>8321</v>
      </c>
      <c r="S2705" s="15">
        <v>85633.296990740739</v>
      </c>
      <c r="T2705" s="15">
        <v>42816.648495370369</v>
      </c>
    </row>
    <row r="2706" spans="1:20" x14ac:dyDescent="0.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0">
        <v>6.0263157894736841</v>
      </c>
      <c r="P2706" s="27">
        <v>163.57142857142858</v>
      </c>
      <c r="Q2706" t="s">
        <v>8356</v>
      </c>
      <c r="R2706" t="s">
        <v>8321</v>
      </c>
      <c r="S2706" s="15">
        <v>85661.641527777771</v>
      </c>
      <c r="T2706" s="15">
        <v>42830.820763888885</v>
      </c>
    </row>
    <row r="2707" spans="1:20" x14ac:dyDescent="0.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0">
        <v>10.539393939393939</v>
      </c>
      <c r="P2707" s="27">
        <v>217.375</v>
      </c>
      <c r="Q2707" t="s">
        <v>8356</v>
      </c>
      <c r="R2707" t="s">
        <v>8321</v>
      </c>
      <c r="S2707" s="15">
        <v>85637.749027777783</v>
      </c>
      <c r="T2707" s="15">
        <v>42818.874513888892</v>
      </c>
    </row>
    <row r="2708" spans="1:20" x14ac:dyDescent="0.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0">
        <v>112.29714285714284</v>
      </c>
      <c r="P2708" s="27">
        <v>149.44486692015209</v>
      </c>
      <c r="Q2708" t="s">
        <v>8356</v>
      </c>
      <c r="R2708" t="s">
        <v>8321</v>
      </c>
      <c r="S2708" s="15">
        <v>83856.58194444445</v>
      </c>
      <c r="T2708" s="15">
        <v>41928.290972222225</v>
      </c>
    </row>
    <row r="2709" spans="1:20" x14ac:dyDescent="0.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0">
        <v>350.84462500000001</v>
      </c>
      <c r="P2709" s="27">
        <v>71.237487309644663</v>
      </c>
      <c r="Q2709" t="s">
        <v>8356</v>
      </c>
      <c r="R2709" t="s">
        <v>8321</v>
      </c>
      <c r="S2709" s="15">
        <v>82842.58194444445</v>
      </c>
      <c r="T2709" s="15">
        <v>41421.290972222225</v>
      </c>
    </row>
    <row r="2710" spans="1:20" x14ac:dyDescent="0.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0">
        <v>233.21535</v>
      </c>
      <c r="P2710" s="27">
        <v>44.464318398474738</v>
      </c>
      <c r="Q2710" t="s">
        <v>8356</v>
      </c>
      <c r="R2710" t="s">
        <v>8321</v>
      </c>
      <c r="S2710" s="15">
        <v>85145.39643518519</v>
      </c>
      <c r="T2710" s="15">
        <v>42572.698217592595</v>
      </c>
    </row>
    <row r="2711" spans="1:20" x14ac:dyDescent="0.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0">
        <v>101.60599999999999</v>
      </c>
      <c r="P2711" s="27">
        <v>164.94480519480518</v>
      </c>
      <c r="Q2711" t="s">
        <v>8356</v>
      </c>
      <c r="R2711" t="s">
        <v>8321</v>
      </c>
      <c r="S2711" s="15">
        <v>85294.33194444445</v>
      </c>
      <c r="T2711" s="15">
        <v>42647.165972222225</v>
      </c>
    </row>
    <row r="2712" spans="1:20" x14ac:dyDescent="0.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0">
        <v>153.90035000000003</v>
      </c>
      <c r="P2712" s="27">
        <v>84.871516544117654</v>
      </c>
      <c r="Q2712" t="s">
        <v>8356</v>
      </c>
      <c r="R2712" t="s">
        <v>8321</v>
      </c>
      <c r="S2712" s="15">
        <v>83720.166666666672</v>
      </c>
      <c r="T2712" s="15">
        <v>41860.083333333336</v>
      </c>
    </row>
    <row r="2713" spans="1:20" x14ac:dyDescent="0.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0">
        <v>100.7161125319693</v>
      </c>
      <c r="P2713" s="27">
        <v>53.945205479452056</v>
      </c>
      <c r="Q2713" t="s">
        <v>8356</v>
      </c>
      <c r="R2713" t="s">
        <v>8321</v>
      </c>
      <c r="S2713" s="15">
        <v>83621.834722222222</v>
      </c>
      <c r="T2713" s="15">
        <v>41810.917361111111</v>
      </c>
    </row>
    <row r="2714" spans="1:20" x14ac:dyDescent="0.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0">
        <v>131.38181818181818</v>
      </c>
      <c r="P2714" s="27">
        <v>50.531468531468533</v>
      </c>
      <c r="Q2714" t="s">
        <v>8356</v>
      </c>
      <c r="R2714" t="s">
        <v>8321</v>
      </c>
      <c r="S2714" s="15">
        <v>82937.5</v>
      </c>
      <c r="T2714" s="15">
        <v>41468.75</v>
      </c>
    </row>
    <row r="2715" spans="1:20" x14ac:dyDescent="0.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0">
        <v>102.24133333333334</v>
      </c>
      <c r="P2715" s="27">
        <v>108.00140845070422</v>
      </c>
      <c r="Q2715" t="s">
        <v>8356</v>
      </c>
      <c r="R2715" t="s">
        <v>8321</v>
      </c>
      <c r="S2715" s="15">
        <v>84725.307499999995</v>
      </c>
      <c r="T2715" s="15">
        <v>42362.653749999998</v>
      </c>
    </row>
    <row r="2716" spans="1:20" x14ac:dyDescent="0.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0">
        <v>116.35599999999999</v>
      </c>
      <c r="P2716" s="27">
        <v>95.373770491803285</v>
      </c>
      <c r="Q2716" t="s">
        <v>8356</v>
      </c>
      <c r="R2716" t="s">
        <v>8321</v>
      </c>
      <c r="S2716" s="15">
        <v>85315.916666666657</v>
      </c>
      <c r="T2716" s="15">
        <v>42657.958333333328</v>
      </c>
    </row>
    <row r="2717" spans="1:20" x14ac:dyDescent="0.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0">
        <v>264.62241666666665</v>
      </c>
      <c r="P2717" s="27">
        <v>57.631016333938291</v>
      </c>
      <c r="Q2717" t="s">
        <v>8356</v>
      </c>
      <c r="R2717" t="s">
        <v>8321</v>
      </c>
      <c r="S2717" s="15">
        <v>84842.796944444446</v>
      </c>
      <c r="T2717" s="15">
        <v>42421.398472222223</v>
      </c>
    </row>
    <row r="2718" spans="1:20" x14ac:dyDescent="0.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0">
        <v>119.98010000000001</v>
      </c>
      <c r="P2718" s="27">
        <v>64.160481283422456</v>
      </c>
      <c r="Q2718" t="s">
        <v>8356</v>
      </c>
      <c r="R2718" t="s">
        <v>8321</v>
      </c>
      <c r="S2718" s="15">
        <v>84570.666504629626</v>
      </c>
      <c r="T2718" s="15">
        <v>42285.333252314813</v>
      </c>
    </row>
    <row r="2719" spans="1:20" x14ac:dyDescent="0.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0">
        <v>120.10400000000001</v>
      </c>
      <c r="P2719" s="27">
        <v>92.387692307692305</v>
      </c>
      <c r="Q2719" t="s">
        <v>8356</v>
      </c>
      <c r="R2719" t="s">
        <v>8321</v>
      </c>
      <c r="S2719" s="15">
        <v>83959.913171296299</v>
      </c>
      <c r="T2719" s="15">
        <v>41979.956585648149</v>
      </c>
    </row>
    <row r="2720" spans="1:20" x14ac:dyDescent="0.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0">
        <v>103.58333333333334</v>
      </c>
      <c r="P2720" s="27">
        <v>125.97972972972973</v>
      </c>
      <c r="Q2720" t="s">
        <v>8356</v>
      </c>
      <c r="R2720" t="s">
        <v>8321</v>
      </c>
      <c r="S2720" s="15">
        <v>84987.916666666657</v>
      </c>
      <c r="T2720" s="15">
        <v>42493.958333333328</v>
      </c>
    </row>
    <row r="2721" spans="1:20" x14ac:dyDescent="0.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0">
        <v>108.83333333333334</v>
      </c>
      <c r="P2721" s="27">
        <v>94.637681159420296</v>
      </c>
      <c r="Q2721" t="s">
        <v>8356</v>
      </c>
      <c r="R2721" t="s">
        <v>8321</v>
      </c>
      <c r="S2721" s="15">
        <v>84955.979027777765</v>
      </c>
      <c r="T2721" s="15">
        <v>42477.989513888882</v>
      </c>
    </row>
    <row r="2722" spans="1:20" x14ac:dyDescent="0.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0">
        <v>118.12400000000001</v>
      </c>
      <c r="P2722" s="27">
        <v>170.69942196531792</v>
      </c>
      <c r="Q2722" t="s">
        <v>8356</v>
      </c>
      <c r="R2722" t="s">
        <v>8321</v>
      </c>
      <c r="S2722" s="15">
        <v>85371.015115740738</v>
      </c>
      <c r="T2722" s="15">
        <v>42685.507557870369</v>
      </c>
    </row>
    <row r="2723" spans="1:20" x14ac:dyDescent="0.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0">
        <v>1462</v>
      </c>
      <c r="P2723" s="27">
        <v>40.762081784386616</v>
      </c>
      <c r="Q2723" t="s">
        <v>8349</v>
      </c>
      <c r="R2723" t="s">
        <v>8320</v>
      </c>
      <c r="S2723" s="15">
        <v>83047.583333333328</v>
      </c>
      <c r="T2723" s="15">
        <v>41523.791666666664</v>
      </c>
    </row>
    <row r="2724" spans="1:20" x14ac:dyDescent="0.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0">
        <v>252.54</v>
      </c>
      <c r="P2724" s="27">
        <v>68.254054054054052</v>
      </c>
      <c r="Q2724" t="s">
        <v>8349</v>
      </c>
      <c r="R2724" t="s">
        <v>8320</v>
      </c>
      <c r="S2724" s="15">
        <v>85529.714189814811</v>
      </c>
      <c r="T2724" s="15">
        <v>42764.857094907406</v>
      </c>
    </row>
    <row r="2725" spans="1:20" x14ac:dyDescent="0.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0">
        <v>140.05000000000001</v>
      </c>
      <c r="P2725" s="27">
        <v>95.48863636363636</v>
      </c>
      <c r="Q2725" t="s">
        <v>8349</v>
      </c>
      <c r="R2725" t="s">
        <v>8320</v>
      </c>
      <c r="S2725" s="15">
        <v>84009.761296296288</v>
      </c>
      <c r="T2725" s="15">
        <v>42004.880648148144</v>
      </c>
    </row>
    <row r="2726" spans="1:20" x14ac:dyDescent="0.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0">
        <v>296.87520259319291</v>
      </c>
      <c r="P2726" s="27">
        <v>7.1902649656526005</v>
      </c>
      <c r="Q2726" t="s">
        <v>8349</v>
      </c>
      <c r="R2726" t="s">
        <v>8320</v>
      </c>
      <c r="S2726" s="15">
        <v>84462.654143518521</v>
      </c>
      <c r="T2726" s="15">
        <v>42231.32707175926</v>
      </c>
    </row>
    <row r="2727" spans="1:20" x14ac:dyDescent="0.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0">
        <v>144.54249999999999</v>
      </c>
      <c r="P2727" s="27">
        <v>511.65486725663715</v>
      </c>
      <c r="Q2727" t="s">
        <v>8349</v>
      </c>
      <c r="R2727" t="s">
        <v>8320</v>
      </c>
      <c r="S2727" s="15">
        <v>85591.489236111112</v>
      </c>
      <c r="T2727" s="15">
        <v>42795.744618055556</v>
      </c>
    </row>
    <row r="2728" spans="1:20" x14ac:dyDescent="0.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0">
        <v>105.745</v>
      </c>
      <c r="P2728" s="27">
        <v>261.74504950495049</v>
      </c>
      <c r="Q2728" t="s">
        <v>8349</v>
      </c>
      <c r="R2728" t="s">
        <v>8320</v>
      </c>
      <c r="S2728" s="15">
        <v>84965.15997685185</v>
      </c>
      <c r="T2728" s="15">
        <v>42482.579988425925</v>
      </c>
    </row>
    <row r="2729" spans="1:20" x14ac:dyDescent="0.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0">
        <v>493.21000000000004</v>
      </c>
      <c r="P2729" s="27">
        <v>69.760961810466767</v>
      </c>
      <c r="Q2729" t="s">
        <v>8349</v>
      </c>
      <c r="R2729" t="s">
        <v>8320</v>
      </c>
      <c r="S2729" s="15">
        <v>84447.353310185194</v>
      </c>
      <c r="T2729" s="15">
        <v>42223.676655092597</v>
      </c>
    </row>
    <row r="2730" spans="1:20" x14ac:dyDescent="0.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0">
        <v>201.82666666666668</v>
      </c>
      <c r="P2730" s="27">
        <v>77.229591836734699</v>
      </c>
      <c r="Q2730" t="s">
        <v>8349</v>
      </c>
      <c r="R2730" t="s">
        <v>8320</v>
      </c>
      <c r="S2730" s="15">
        <v>84737.199861111119</v>
      </c>
      <c r="T2730" s="15">
        <v>42368.59993055556</v>
      </c>
    </row>
    <row r="2731" spans="1:20" x14ac:dyDescent="0.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0">
        <v>104.44</v>
      </c>
      <c r="P2731" s="27">
        <v>340.56521739130437</v>
      </c>
      <c r="Q2731" t="s">
        <v>8349</v>
      </c>
      <c r="R2731" t="s">
        <v>8320</v>
      </c>
      <c r="S2731" s="15">
        <v>84250.481412037043</v>
      </c>
      <c r="T2731" s="15">
        <v>42125.240706018521</v>
      </c>
    </row>
    <row r="2732" spans="1:20" x14ac:dyDescent="0.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0">
        <v>170.29262962962963</v>
      </c>
      <c r="P2732" s="27">
        <v>67.417903225806455</v>
      </c>
      <c r="Q2732" t="s">
        <v>8349</v>
      </c>
      <c r="R2732" t="s">
        <v>8320</v>
      </c>
      <c r="S2732" s="15">
        <v>82773.082754629635</v>
      </c>
      <c r="T2732" s="15">
        <v>41386.541377314818</v>
      </c>
    </row>
    <row r="2733" spans="1:20" x14ac:dyDescent="0.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0">
        <v>104.30333333333333</v>
      </c>
      <c r="P2733" s="27">
        <v>845.70270270270271</v>
      </c>
      <c r="Q2733" t="s">
        <v>8349</v>
      </c>
      <c r="R2733" t="s">
        <v>8320</v>
      </c>
      <c r="S2733" s="15">
        <v>83860.333333333328</v>
      </c>
      <c r="T2733" s="15">
        <v>41930.166666666664</v>
      </c>
    </row>
    <row r="2734" spans="1:20" x14ac:dyDescent="0.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0">
        <v>118.25000000000001</v>
      </c>
      <c r="P2734" s="27">
        <v>97.191780821917803</v>
      </c>
      <c r="Q2734" t="s">
        <v>8349</v>
      </c>
      <c r="R2734" t="s">
        <v>8320</v>
      </c>
      <c r="S2734" s="15">
        <v>82844</v>
      </c>
      <c r="T2734" s="15">
        <v>41422</v>
      </c>
    </row>
    <row r="2735" spans="1:20" x14ac:dyDescent="0.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0">
        <v>107.538</v>
      </c>
      <c r="P2735" s="27">
        <v>451.84033613445376</v>
      </c>
      <c r="Q2735" t="s">
        <v>8349</v>
      </c>
      <c r="R2735" t="s">
        <v>8320</v>
      </c>
      <c r="S2735" s="15">
        <v>84208.462361111102</v>
      </c>
      <c r="T2735" s="15">
        <v>42104.231180555551</v>
      </c>
    </row>
    <row r="2736" spans="1:20" x14ac:dyDescent="0.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0">
        <v>2260300</v>
      </c>
      <c r="P2736" s="27">
        <v>138.66871165644173</v>
      </c>
      <c r="Q2736" t="s">
        <v>8349</v>
      </c>
      <c r="R2736" t="s">
        <v>8320</v>
      </c>
      <c r="S2736" s="15">
        <v>85313.83194444445</v>
      </c>
      <c r="T2736" s="15">
        <v>42656.915972222225</v>
      </c>
    </row>
    <row r="2737" spans="1:20" x14ac:dyDescent="0.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0">
        <v>978.13466666666682</v>
      </c>
      <c r="P2737" s="27">
        <v>21.640147492625371</v>
      </c>
      <c r="Q2737" t="s">
        <v>8349</v>
      </c>
      <c r="R2737" t="s">
        <v>8320</v>
      </c>
      <c r="S2737" s="15">
        <v>82693.666666666672</v>
      </c>
      <c r="T2737" s="15">
        <v>41346.833333333336</v>
      </c>
    </row>
    <row r="2738" spans="1:20" x14ac:dyDescent="0.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0">
        <v>122.9</v>
      </c>
      <c r="P2738" s="27">
        <v>169.51724137931035</v>
      </c>
      <c r="Q2738" t="s">
        <v>8349</v>
      </c>
      <c r="R2738" t="s">
        <v>8320</v>
      </c>
      <c r="S2738" s="15">
        <v>83505.332708333328</v>
      </c>
      <c r="T2738" s="15">
        <v>41752.666354166664</v>
      </c>
    </row>
    <row r="2739" spans="1:20" x14ac:dyDescent="0.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0">
        <v>246.0608</v>
      </c>
      <c r="P2739" s="27">
        <v>161.88210526315791</v>
      </c>
      <c r="Q2739" t="s">
        <v>8349</v>
      </c>
      <c r="R2739" t="s">
        <v>8320</v>
      </c>
      <c r="S2739" s="15">
        <v>83309.583333333328</v>
      </c>
      <c r="T2739" s="15">
        <v>41654.791666666664</v>
      </c>
    </row>
    <row r="2740" spans="1:20" x14ac:dyDescent="0.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0">
        <v>147.94</v>
      </c>
      <c r="P2740" s="27">
        <v>493.13333333333333</v>
      </c>
      <c r="Q2740" t="s">
        <v>8349</v>
      </c>
      <c r="R2740" t="s">
        <v>8320</v>
      </c>
      <c r="S2740" s="15">
        <v>85360.287129629636</v>
      </c>
      <c r="T2740" s="15">
        <v>42680.143564814818</v>
      </c>
    </row>
    <row r="2741" spans="1:20" x14ac:dyDescent="0.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0">
        <v>384.09090909090907</v>
      </c>
      <c r="P2741" s="27">
        <v>22.120418848167539</v>
      </c>
      <c r="Q2741" t="s">
        <v>8349</v>
      </c>
      <c r="R2741" t="s">
        <v>8320</v>
      </c>
      <c r="S2741" s="15">
        <v>83529.775856481487</v>
      </c>
      <c r="T2741" s="15">
        <v>41764.887928240743</v>
      </c>
    </row>
    <row r="2742" spans="1:20" x14ac:dyDescent="0.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0">
        <v>103.33333333333334</v>
      </c>
      <c r="P2742" s="27">
        <v>18.235294117647058</v>
      </c>
      <c r="Q2742" t="s">
        <v>8349</v>
      </c>
      <c r="R2742" t="s">
        <v>8320</v>
      </c>
      <c r="S2742" s="15">
        <v>84149.98037037038</v>
      </c>
      <c r="T2742" s="15">
        <v>42074.99018518519</v>
      </c>
    </row>
    <row r="2743" spans="1:20" x14ac:dyDescent="0.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0">
        <v>0.43750000000000006</v>
      </c>
      <c r="P2743" s="27">
        <v>8.75</v>
      </c>
      <c r="Q2743" t="s">
        <v>8345</v>
      </c>
      <c r="R2743" t="s">
        <v>8319</v>
      </c>
      <c r="S2743" s="15">
        <v>83864.176388888882</v>
      </c>
      <c r="T2743" s="15">
        <v>41932.088194444441</v>
      </c>
    </row>
    <row r="2744" spans="1:20" x14ac:dyDescent="0.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0">
        <v>29.24</v>
      </c>
      <c r="P2744" s="27">
        <v>40.611111111111114</v>
      </c>
      <c r="Q2744" t="s">
        <v>8345</v>
      </c>
      <c r="R2744" t="s">
        <v>8319</v>
      </c>
      <c r="S2744" s="15">
        <v>82089.439513888894</v>
      </c>
      <c r="T2744" s="15">
        <v>41044.719756944447</v>
      </c>
    </row>
    <row r="2745" spans="1:20" x14ac:dyDescent="0.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0">
        <v>0</v>
      </c>
      <c r="P2745" s="27" t="e">
        <v>#DIV/0!</v>
      </c>
      <c r="Q2745" t="s">
        <v>8345</v>
      </c>
      <c r="R2745" t="s">
        <v>8319</v>
      </c>
      <c r="S2745" s="15">
        <v>85324.657569444447</v>
      </c>
      <c r="T2745" s="15">
        <v>42662.328784722224</v>
      </c>
    </row>
    <row r="2746" spans="1:20" x14ac:dyDescent="0.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0">
        <v>5.21875</v>
      </c>
      <c r="P2746" s="27">
        <v>37.954545454545453</v>
      </c>
      <c r="Q2746" t="s">
        <v>8345</v>
      </c>
      <c r="R2746" t="s">
        <v>8319</v>
      </c>
      <c r="S2746" s="15">
        <v>81936.124953703707</v>
      </c>
      <c r="T2746" s="15">
        <v>40968.062476851854</v>
      </c>
    </row>
    <row r="2747" spans="1:20" x14ac:dyDescent="0.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0">
        <v>21.887499999999999</v>
      </c>
      <c r="P2747" s="27">
        <v>35.734693877551024</v>
      </c>
      <c r="Q2747" t="s">
        <v>8345</v>
      </c>
      <c r="R2747" t="s">
        <v>8319</v>
      </c>
      <c r="S2747" s="15">
        <v>82209.976111111115</v>
      </c>
      <c r="T2747" s="15">
        <v>41104.988055555557</v>
      </c>
    </row>
    <row r="2748" spans="1:20" x14ac:dyDescent="0.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0">
        <v>26.700000000000003</v>
      </c>
      <c r="P2748" s="27">
        <v>42.157894736842103</v>
      </c>
      <c r="Q2748" t="s">
        <v>8345</v>
      </c>
      <c r="R2748" t="s">
        <v>8319</v>
      </c>
      <c r="S2748" s="15">
        <v>83761.562754629631</v>
      </c>
      <c r="T2748" s="15">
        <v>41880.781377314815</v>
      </c>
    </row>
    <row r="2749" spans="1:20" x14ac:dyDescent="0.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0">
        <v>28.000000000000004</v>
      </c>
      <c r="P2749" s="27">
        <v>35</v>
      </c>
      <c r="Q2749" t="s">
        <v>8345</v>
      </c>
      <c r="R2749" t="s">
        <v>8319</v>
      </c>
      <c r="S2749" s="15">
        <v>82152.263888888891</v>
      </c>
      <c r="T2749" s="15">
        <v>41076.131944444445</v>
      </c>
    </row>
    <row r="2750" spans="1:20" x14ac:dyDescent="0.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0">
        <v>1.06</v>
      </c>
      <c r="P2750" s="27">
        <v>13.25</v>
      </c>
      <c r="Q2750" t="s">
        <v>8345</v>
      </c>
      <c r="R2750" t="s">
        <v>8319</v>
      </c>
      <c r="S2750" s="15">
        <v>85231.421342592599</v>
      </c>
      <c r="T2750" s="15">
        <v>42615.7106712963</v>
      </c>
    </row>
    <row r="2751" spans="1:20" x14ac:dyDescent="0.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0">
        <v>1.0999999999999999</v>
      </c>
      <c r="P2751" s="27">
        <v>55</v>
      </c>
      <c r="Q2751" t="s">
        <v>8345</v>
      </c>
      <c r="R2751" t="s">
        <v>8319</v>
      </c>
      <c r="S2751" s="15">
        <v>84197.514745370368</v>
      </c>
      <c r="T2751" s="15">
        <v>42098.757372685184</v>
      </c>
    </row>
    <row r="2752" spans="1:20" x14ac:dyDescent="0.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0">
        <v>0</v>
      </c>
      <c r="P2752" s="27" t="e">
        <v>#DIV/0!</v>
      </c>
      <c r="Q2752" t="s">
        <v>8345</v>
      </c>
      <c r="R2752" t="s">
        <v>8319</v>
      </c>
      <c r="S2752" s="15">
        <v>82181.666666666672</v>
      </c>
      <c r="T2752" s="15">
        <v>41090.833333333336</v>
      </c>
    </row>
    <row r="2753" spans="1:20" x14ac:dyDescent="0.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0">
        <v>0</v>
      </c>
      <c r="P2753" s="27" t="e">
        <v>#DIV/0!</v>
      </c>
      <c r="Q2753" t="s">
        <v>8345</v>
      </c>
      <c r="R2753" t="s">
        <v>8319</v>
      </c>
      <c r="S2753" s="15">
        <v>83615.774120370377</v>
      </c>
      <c r="T2753" s="15">
        <v>41807.887060185189</v>
      </c>
    </row>
    <row r="2754" spans="1:20" x14ac:dyDescent="0.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0">
        <v>11.458333333333332</v>
      </c>
      <c r="P2754" s="27">
        <v>39.285714285714285</v>
      </c>
      <c r="Q2754" t="s">
        <v>8345</v>
      </c>
      <c r="R2754" t="s">
        <v>8319</v>
      </c>
      <c r="S2754" s="15">
        <v>81791.530185185184</v>
      </c>
      <c r="T2754" s="15">
        <v>40895.765092592592</v>
      </c>
    </row>
    <row r="2755" spans="1:20" x14ac:dyDescent="0.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0">
        <v>19</v>
      </c>
      <c r="P2755" s="27">
        <v>47.5</v>
      </c>
      <c r="Q2755" t="s">
        <v>8345</v>
      </c>
      <c r="R2755" t="s">
        <v>8319</v>
      </c>
      <c r="S2755" s="15">
        <v>82295.801458333328</v>
      </c>
      <c r="T2755" s="15">
        <v>41147.900729166664</v>
      </c>
    </row>
    <row r="2756" spans="1:20" x14ac:dyDescent="0.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0">
        <v>0</v>
      </c>
      <c r="P2756" s="27" t="e">
        <v>#DIV/0!</v>
      </c>
      <c r="Q2756" t="s">
        <v>8345</v>
      </c>
      <c r="R2756" t="s">
        <v>8319</v>
      </c>
      <c r="S2756" s="15">
        <v>83787.272013888898</v>
      </c>
      <c r="T2756" s="15">
        <v>41893.636006944449</v>
      </c>
    </row>
    <row r="2757" spans="1:20" x14ac:dyDescent="0.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0">
        <v>52</v>
      </c>
      <c r="P2757" s="27">
        <v>17.333333333333332</v>
      </c>
      <c r="Q2757" t="s">
        <v>8345</v>
      </c>
      <c r="R2757" t="s">
        <v>8319</v>
      </c>
      <c r="S2757" s="15">
        <v>84205.581643518526</v>
      </c>
      <c r="T2757" s="15">
        <v>42102.790821759263</v>
      </c>
    </row>
    <row r="2758" spans="1:20" x14ac:dyDescent="0.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0">
        <v>10.48</v>
      </c>
      <c r="P2758" s="27">
        <v>31.757575757575758</v>
      </c>
      <c r="Q2758" t="s">
        <v>8345</v>
      </c>
      <c r="R2758" t="s">
        <v>8319</v>
      </c>
      <c r="S2758" s="15">
        <v>83301.800949074081</v>
      </c>
      <c r="T2758" s="15">
        <v>41650.90047453704</v>
      </c>
    </row>
    <row r="2759" spans="1:20" x14ac:dyDescent="0.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0">
        <v>0.66666666666666674</v>
      </c>
      <c r="P2759" s="27">
        <v>5</v>
      </c>
      <c r="Q2759" t="s">
        <v>8345</v>
      </c>
      <c r="R2759" t="s">
        <v>8319</v>
      </c>
      <c r="S2759" s="15">
        <v>85177.313240740739</v>
      </c>
      <c r="T2759" s="15">
        <v>42588.65662037037</v>
      </c>
    </row>
    <row r="2760" spans="1:20" x14ac:dyDescent="0.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0">
        <v>11.700000000000001</v>
      </c>
      <c r="P2760" s="27">
        <v>39</v>
      </c>
      <c r="Q2760" t="s">
        <v>8345</v>
      </c>
      <c r="R2760" t="s">
        <v>8319</v>
      </c>
      <c r="S2760" s="15">
        <v>85306.883865740732</v>
      </c>
      <c r="T2760" s="15">
        <v>42653.441932870366</v>
      </c>
    </row>
    <row r="2761" spans="1:20" x14ac:dyDescent="0.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0">
        <v>10.5</v>
      </c>
      <c r="P2761" s="27">
        <v>52.5</v>
      </c>
      <c r="Q2761" t="s">
        <v>8345</v>
      </c>
      <c r="R2761" t="s">
        <v>8319</v>
      </c>
      <c r="S2761" s="15">
        <v>85134.73300925926</v>
      </c>
      <c r="T2761" s="15">
        <v>42567.36650462963</v>
      </c>
    </row>
    <row r="2762" spans="1:20" x14ac:dyDescent="0.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0">
        <v>0</v>
      </c>
      <c r="P2762" s="27" t="e">
        <v>#DIV/0!</v>
      </c>
      <c r="Q2762" t="s">
        <v>8345</v>
      </c>
      <c r="R2762" t="s">
        <v>8319</v>
      </c>
      <c r="S2762" s="15">
        <v>82890.922638888893</v>
      </c>
      <c r="T2762" s="15">
        <v>41445.461319444446</v>
      </c>
    </row>
    <row r="2763" spans="1:20" x14ac:dyDescent="0.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0">
        <v>0.72</v>
      </c>
      <c r="P2763" s="27">
        <v>9</v>
      </c>
      <c r="Q2763" t="s">
        <v>8345</v>
      </c>
      <c r="R2763" t="s">
        <v>8319</v>
      </c>
      <c r="S2763" s="15">
        <v>82554.127152777772</v>
      </c>
      <c r="T2763" s="15">
        <v>41277.063576388886</v>
      </c>
    </row>
    <row r="2764" spans="1:20" x14ac:dyDescent="0.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0">
        <v>0.76923076923076927</v>
      </c>
      <c r="P2764" s="27">
        <v>25</v>
      </c>
      <c r="Q2764" t="s">
        <v>8345</v>
      </c>
      <c r="R2764" t="s">
        <v>8319</v>
      </c>
      <c r="S2764" s="15">
        <v>81973.990625000006</v>
      </c>
      <c r="T2764" s="15">
        <v>40986.995312500003</v>
      </c>
    </row>
    <row r="2765" spans="1:20" x14ac:dyDescent="0.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0">
        <v>0.22842639593908631</v>
      </c>
      <c r="P2765" s="27">
        <v>30</v>
      </c>
      <c r="Q2765" t="s">
        <v>8345</v>
      </c>
      <c r="R2765" t="s">
        <v>8319</v>
      </c>
      <c r="S2765" s="15">
        <v>82837.159351851849</v>
      </c>
      <c r="T2765" s="15">
        <v>41418.579675925925</v>
      </c>
    </row>
    <row r="2766" spans="1:20" x14ac:dyDescent="0.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0">
        <v>1.125</v>
      </c>
      <c r="P2766" s="27">
        <v>11.25</v>
      </c>
      <c r="Q2766" t="s">
        <v>8345</v>
      </c>
      <c r="R2766" t="s">
        <v>8319</v>
      </c>
      <c r="S2766" s="15">
        <v>82119.583333333328</v>
      </c>
      <c r="T2766" s="15">
        <v>41059.791666666664</v>
      </c>
    </row>
    <row r="2767" spans="1:20" x14ac:dyDescent="0.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0">
        <v>0</v>
      </c>
      <c r="P2767" s="27" t="e">
        <v>#DIV/0!</v>
      </c>
      <c r="Q2767" t="s">
        <v>8345</v>
      </c>
      <c r="R2767" t="s">
        <v>8319</v>
      </c>
      <c r="S2767" s="15">
        <v>82421.158055555556</v>
      </c>
      <c r="T2767" s="15">
        <v>41210.579027777778</v>
      </c>
    </row>
    <row r="2768" spans="1:20" x14ac:dyDescent="0.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0">
        <v>2</v>
      </c>
      <c r="P2768" s="27">
        <v>25</v>
      </c>
      <c r="Q2768" t="s">
        <v>8345</v>
      </c>
      <c r="R2768" t="s">
        <v>8319</v>
      </c>
      <c r="S2768" s="15">
        <v>81533.336064814808</v>
      </c>
      <c r="T2768" s="15">
        <v>40766.668032407404</v>
      </c>
    </row>
    <row r="2769" spans="1:20" x14ac:dyDescent="0.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0">
        <v>0.85000000000000009</v>
      </c>
      <c r="P2769" s="27">
        <v>11.333333333333334</v>
      </c>
      <c r="Q2769" t="s">
        <v>8345</v>
      </c>
      <c r="R2769" t="s">
        <v>8319</v>
      </c>
      <c r="S2769" s="15">
        <v>84465.917824074073</v>
      </c>
      <c r="T2769" s="15">
        <v>42232.958912037036</v>
      </c>
    </row>
    <row r="2770" spans="1:20" x14ac:dyDescent="0.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0">
        <v>14.314285714285715</v>
      </c>
      <c r="P2770" s="27">
        <v>29.470588235294116</v>
      </c>
      <c r="Q2770" t="s">
        <v>8345</v>
      </c>
      <c r="R2770" t="s">
        <v>8319</v>
      </c>
      <c r="S2770" s="15">
        <v>81995.146365740744</v>
      </c>
      <c r="T2770" s="15">
        <v>40997.573182870372</v>
      </c>
    </row>
    <row r="2771" spans="1:20" x14ac:dyDescent="0.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0">
        <v>0.25</v>
      </c>
      <c r="P2771" s="27">
        <v>1</v>
      </c>
      <c r="Q2771" t="s">
        <v>8345</v>
      </c>
      <c r="R2771" t="s">
        <v>8319</v>
      </c>
      <c r="S2771" s="15">
        <v>83591.652546296289</v>
      </c>
      <c r="T2771" s="15">
        <v>41795.826273148145</v>
      </c>
    </row>
    <row r="2772" spans="1:20" x14ac:dyDescent="0.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0">
        <v>10.411249999999999</v>
      </c>
      <c r="P2772" s="27">
        <v>63.098484848484851</v>
      </c>
      <c r="Q2772" t="s">
        <v>8345</v>
      </c>
      <c r="R2772" t="s">
        <v>8319</v>
      </c>
      <c r="S2772" s="15">
        <v>83433.327083333337</v>
      </c>
      <c r="T2772" s="15">
        <v>41716.663541666669</v>
      </c>
    </row>
    <row r="2773" spans="1:20" x14ac:dyDescent="0.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0">
        <v>0</v>
      </c>
      <c r="P2773" s="27" t="e">
        <v>#DIV/0!</v>
      </c>
      <c r="Q2773" t="s">
        <v>8345</v>
      </c>
      <c r="R2773" t="s">
        <v>8319</v>
      </c>
      <c r="S2773" s="15">
        <v>82613.416666666672</v>
      </c>
      <c r="T2773" s="15">
        <v>41306.708333333336</v>
      </c>
    </row>
    <row r="2774" spans="1:20" x14ac:dyDescent="0.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0">
        <v>0</v>
      </c>
      <c r="P2774" s="27" t="e">
        <v>#DIV/0!</v>
      </c>
      <c r="Q2774" t="s">
        <v>8345</v>
      </c>
      <c r="R2774" t="s">
        <v>8319</v>
      </c>
      <c r="S2774" s="15">
        <v>83105.738287037035</v>
      </c>
      <c r="T2774" s="15">
        <v>41552.869143518517</v>
      </c>
    </row>
    <row r="2775" spans="1:20" x14ac:dyDescent="0.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0">
        <v>0.18867924528301888</v>
      </c>
      <c r="P2775" s="27">
        <v>1</v>
      </c>
      <c r="Q2775" t="s">
        <v>8345</v>
      </c>
      <c r="R2775" t="s">
        <v>8319</v>
      </c>
      <c r="S2775" s="15">
        <v>84969.72965277778</v>
      </c>
      <c r="T2775" s="15">
        <v>42484.86482638889</v>
      </c>
    </row>
    <row r="2776" spans="1:20" x14ac:dyDescent="0.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0">
        <v>14.249999999999998</v>
      </c>
      <c r="P2776" s="27">
        <v>43.846153846153847</v>
      </c>
      <c r="Q2776" t="s">
        <v>8345</v>
      </c>
      <c r="R2776" t="s">
        <v>8319</v>
      </c>
      <c r="S2776" s="15">
        <v>82682.252962962957</v>
      </c>
      <c r="T2776" s="15">
        <v>41341.126481481479</v>
      </c>
    </row>
    <row r="2777" spans="1:20" x14ac:dyDescent="0.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0">
        <v>3</v>
      </c>
      <c r="P2777" s="27">
        <v>75</v>
      </c>
      <c r="Q2777" t="s">
        <v>8345</v>
      </c>
      <c r="R2777" t="s">
        <v>8319</v>
      </c>
      <c r="S2777" s="15">
        <v>81786.026712962965</v>
      </c>
      <c r="T2777" s="15">
        <v>40893.013356481482</v>
      </c>
    </row>
    <row r="2778" spans="1:20" x14ac:dyDescent="0.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0">
        <v>7.8809523809523814</v>
      </c>
      <c r="P2778" s="27">
        <v>45.972222222222221</v>
      </c>
      <c r="Q2778" t="s">
        <v>8345</v>
      </c>
      <c r="R2778" t="s">
        <v>8319</v>
      </c>
      <c r="S2778" s="15">
        <v>84334.594351851847</v>
      </c>
      <c r="T2778" s="15">
        <v>42167.297175925924</v>
      </c>
    </row>
    <row r="2779" spans="1:20" x14ac:dyDescent="0.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0">
        <v>0.33333333333333337</v>
      </c>
      <c r="P2779" s="27">
        <v>10</v>
      </c>
      <c r="Q2779" t="s">
        <v>8345</v>
      </c>
      <c r="R2779" t="s">
        <v>8319</v>
      </c>
      <c r="S2779" s="15">
        <v>84405.338055555563</v>
      </c>
      <c r="T2779" s="15">
        <v>42202.669027777782</v>
      </c>
    </row>
    <row r="2780" spans="1:20" x14ac:dyDescent="0.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0">
        <v>25.545454545454543</v>
      </c>
      <c r="P2780" s="27">
        <v>93.666666666666671</v>
      </c>
      <c r="Q2780" t="s">
        <v>8345</v>
      </c>
      <c r="R2780" t="s">
        <v>8319</v>
      </c>
      <c r="S2780" s="15">
        <v>83753.956157407403</v>
      </c>
      <c r="T2780" s="15">
        <v>41876.978078703702</v>
      </c>
    </row>
    <row r="2781" spans="1:20" x14ac:dyDescent="0.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0">
        <v>2.12</v>
      </c>
      <c r="P2781" s="27">
        <v>53</v>
      </c>
      <c r="Q2781" t="s">
        <v>8345</v>
      </c>
      <c r="R2781" t="s">
        <v>8319</v>
      </c>
      <c r="S2781" s="15">
        <v>84661.255115740743</v>
      </c>
      <c r="T2781" s="15">
        <v>42330.627557870372</v>
      </c>
    </row>
    <row r="2782" spans="1:20" x14ac:dyDescent="0.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0">
        <v>0</v>
      </c>
      <c r="P2782" s="27" t="e">
        <v>#DIV/0!</v>
      </c>
      <c r="Q2782" t="s">
        <v>8345</v>
      </c>
      <c r="R2782" t="s">
        <v>8319</v>
      </c>
      <c r="S2782" s="15">
        <v>85608.895555555559</v>
      </c>
      <c r="T2782" s="15">
        <v>42804.447777777779</v>
      </c>
    </row>
    <row r="2783" spans="1:20" x14ac:dyDescent="0.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0">
        <v>105.28</v>
      </c>
      <c r="P2783" s="27">
        <v>47</v>
      </c>
      <c r="Q2783" t="s">
        <v>8355</v>
      </c>
      <c r="R2783" t="s">
        <v>8321</v>
      </c>
      <c r="S2783" s="15">
        <v>84094.583333333343</v>
      </c>
      <c r="T2783" s="15">
        <v>42047.291666666672</v>
      </c>
    </row>
    <row r="2784" spans="1:20" x14ac:dyDescent="0.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0">
        <v>120</v>
      </c>
      <c r="P2784" s="27">
        <v>66.666666666666671</v>
      </c>
      <c r="Q2784" t="s">
        <v>8355</v>
      </c>
      <c r="R2784" t="s">
        <v>8321</v>
      </c>
      <c r="S2784" s="15">
        <v>84104.415277777778</v>
      </c>
      <c r="T2784" s="15">
        <v>42052.207638888889</v>
      </c>
    </row>
    <row r="2785" spans="1:20" x14ac:dyDescent="0.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0">
        <v>114.5</v>
      </c>
      <c r="P2785" s="27">
        <v>18.770491803278688</v>
      </c>
      <c r="Q2785" t="s">
        <v>8355</v>
      </c>
      <c r="R2785" t="s">
        <v>8321</v>
      </c>
      <c r="S2785" s="15">
        <v>84235.070509259269</v>
      </c>
      <c r="T2785" s="15">
        <v>42117.535254629634</v>
      </c>
    </row>
    <row r="2786" spans="1:20" x14ac:dyDescent="0.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0">
        <v>119</v>
      </c>
      <c r="P2786" s="27">
        <v>66.111111111111114</v>
      </c>
      <c r="Q2786" t="s">
        <v>8355</v>
      </c>
      <c r="R2786" t="s">
        <v>8321</v>
      </c>
      <c r="S2786" s="15">
        <v>83883.575069444443</v>
      </c>
      <c r="T2786" s="15">
        <v>41941.787534722222</v>
      </c>
    </row>
    <row r="2787" spans="1:20" x14ac:dyDescent="0.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0">
        <v>104.67999999999999</v>
      </c>
      <c r="P2787" s="27">
        <v>36.859154929577464</v>
      </c>
      <c r="Q2787" t="s">
        <v>8355</v>
      </c>
      <c r="R2787" t="s">
        <v>8321</v>
      </c>
      <c r="S2787" s="15">
        <v>85175.75</v>
      </c>
      <c r="T2787" s="15">
        <v>42587.875</v>
      </c>
    </row>
    <row r="2788" spans="1:20" x14ac:dyDescent="0.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0">
        <v>117.83999999999999</v>
      </c>
      <c r="P2788" s="27">
        <v>39.810810810810814</v>
      </c>
      <c r="Q2788" t="s">
        <v>8355</v>
      </c>
      <c r="R2788" t="s">
        <v>8321</v>
      </c>
      <c r="S2788" s="15">
        <v>83659.138425925921</v>
      </c>
      <c r="T2788" s="15">
        <v>41829.569212962961</v>
      </c>
    </row>
    <row r="2789" spans="1:20" x14ac:dyDescent="0.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0">
        <v>119.7</v>
      </c>
      <c r="P2789" s="27">
        <v>31.5</v>
      </c>
      <c r="Q2789" t="s">
        <v>8355</v>
      </c>
      <c r="R2789" t="s">
        <v>8321</v>
      </c>
      <c r="S2789" s="15">
        <v>83676.397037037037</v>
      </c>
      <c r="T2789" s="15">
        <v>41838.198518518519</v>
      </c>
    </row>
    <row r="2790" spans="1:20" x14ac:dyDescent="0.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0">
        <v>102.49999999999999</v>
      </c>
      <c r="P2790" s="27">
        <v>102.5</v>
      </c>
      <c r="Q2790" t="s">
        <v>8355</v>
      </c>
      <c r="R2790" t="s">
        <v>8321</v>
      </c>
      <c r="S2790" s="15">
        <v>85161.403773148137</v>
      </c>
      <c r="T2790" s="15">
        <v>42580.701886574068</v>
      </c>
    </row>
    <row r="2791" spans="1:20" x14ac:dyDescent="0.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0">
        <v>101.16666666666667</v>
      </c>
      <c r="P2791" s="27">
        <v>126.45833333333333</v>
      </c>
      <c r="Q2791" t="s">
        <v>8355</v>
      </c>
      <c r="R2791" t="s">
        <v>8321</v>
      </c>
      <c r="S2791" s="15">
        <v>84150.333333333343</v>
      </c>
      <c r="T2791" s="15">
        <v>42075.166666666672</v>
      </c>
    </row>
    <row r="2792" spans="1:20" x14ac:dyDescent="0.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0">
        <v>105.33333333333333</v>
      </c>
      <c r="P2792" s="27">
        <v>47.878787878787875</v>
      </c>
      <c r="Q2792" t="s">
        <v>8355</v>
      </c>
      <c r="R2792" t="s">
        <v>8321</v>
      </c>
      <c r="S2792" s="15">
        <v>84093.877384259249</v>
      </c>
      <c r="T2792" s="15">
        <v>42046.938692129625</v>
      </c>
    </row>
    <row r="2793" spans="1:20" x14ac:dyDescent="0.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0">
        <v>102.49999999999999</v>
      </c>
      <c r="P2793" s="27">
        <v>73.214285714285708</v>
      </c>
      <c r="Q2793" t="s">
        <v>8355</v>
      </c>
      <c r="R2793" t="s">
        <v>8321</v>
      </c>
      <c r="S2793" s="15">
        <v>85244.333333333343</v>
      </c>
      <c r="T2793" s="15">
        <v>42622.166666666672</v>
      </c>
    </row>
    <row r="2794" spans="1:20" x14ac:dyDescent="0.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0">
        <v>107.60000000000001</v>
      </c>
      <c r="P2794" s="27">
        <v>89.666666666666671</v>
      </c>
      <c r="Q2794" t="s">
        <v>8355</v>
      </c>
      <c r="R2794" t="s">
        <v>8321</v>
      </c>
      <c r="S2794" s="15">
        <v>84456.462013888886</v>
      </c>
      <c r="T2794" s="15">
        <v>42228.231006944443</v>
      </c>
    </row>
    <row r="2795" spans="1:20" x14ac:dyDescent="0.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0">
        <v>110.5675</v>
      </c>
      <c r="P2795" s="27">
        <v>151.4623287671233</v>
      </c>
      <c r="Q2795" t="s">
        <v>8355</v>
      </c>
      <c r="R2795" t="s">
        <v>8321</v>
      </c>
      <c r="S2795" s="15">
        <v>84412.838078703702</v>
      </c>
      <c r="T2795" s="15">
        <v>42206.419039351851</v>
      </c>
    </row>
    <row r="2796" spans="1:20" x14ac:dyDescent="0.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0">
        <v>150</v>
      </c>
      <c r="P2796" s="27">
        <v>25</v>
      </c>
      <c r="Q2796" t="s">
        <v>8355</v>
      </c>
      <c r="R2796" t="s">
        <v>8321</v>
      </c>
      <c r="S2796" s="15">
        <v>84865.583333333343</v>
      </c>
      <c r="T2796" s="15">
        <v>42432.791666666672</v>
      </c>
    </row>
    <row r="2797" spans="1:20" x14ac:dyDescent="0.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0">
        <v>104.28571428571429</v>
      </c>
      <c r="P2797" s="27">
        <v>36.5</v>
      </c>
      <c r="Q2797" t="s">
        <v>8355</v>
      </c>
      <c r="R2797" t="s">
        <v>8321</v>
      </c>
      <c r="S2797" s="15">
        <v>83593.916666666672</v>
      </c>
      <c r="T2797" s="15">
        <v>41796.958333333336</v>
      </c>
    </row>
    <row r="2798" spans="1:20" x14ac:dyDescent="0.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0">
        <v>115.5</v>
      </c>
      <c r="P2798" s="27">
        <v>44</v>
      </c>
      <c r="Q2798" t="s">
        <v>8355</v>
      </c>
      <c r="R2798" t="s">
        <v>8321</v>
      </c>
      <c r="S2798" s="15">
        <v>83651.056203703702</v>
      </c>
      <c r="T2798" s="15">
        <v>41825.528101851851</v>
      </c>
    </row>
    <row r="2799" spans="1:20" x14ac:dyDescent="0.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0">
        <v>102.64512500000001</v>
      </c>
      <c r="P2799" s="27">
        <v>87.357553191489373</v>
      </c>
      <c r="Q2799" t="s">
        <v>8355</v>
      </c>
      <c r="R2799" t="s">
        <v>8321</v>
      </c>
      <c r="S2799" s="15">
        <v>83657.880555555559</v>
      </c>
      <c r="T2799" s="15">
        <v>41828.94027777778</v>
      </c>
    </row>
    <row r="2800" spans="1:20" x14ac:dyDescent="0.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0">
        <v>101.4</v>
      </c>
      <c r="P2800" s="27">
        <v>36.474820143884891</v>
      </c>
      <c r="Q2800" t="s">
        <v>8355</v>
      </c>
      <c r="R2800" t="s">
        <v>8321</v>
      </c>
      <c r="S2800" s="15">
        <v>84433.333333333343</v>
      </c>
      <c r="T2800" s="15">
        <v>42216.666666666672</v>
      </c>
    </row>
    <row r="2801" spans="1:20" x14ac:dyDescent="0.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0">
        <v>116.6348</v>
      </c>
      <c r="P2801" s="27">
        <v>44.859538461538463</v>
      </c>
      <c r="Q2801" t="s">
        <v>8355</v>
      </c>
      <c r="R2801" t="s">
        <v>8321</v>
      </c>
      <c r="S2801" s="15">
        <v>85077.333333333343</v>
      </c>
      <c r="T2801" s="15">
        <v>42538.666666666672</v>
      </c>
    </row>
    <row r="2802" spans="1:20" x14ac:dyDescent="0.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0">
        <v>133</v>
      </c>
      <c r="P2802" s="27">
        <v>42.903225806451616</v>
      </c>
      <c r="Q2802" t="s">
        <v>8355</v>
      </c>
      <c r="R2802" t="s">
        <v>8321</v>
      </c>
      <c r="S2802" s="15">
        <v>84017.105694444443</v>
      </c>
      <c r="T2802" s="15">
        <v>42008.552847222221</v>
      </c>
    </row>
    <row r="2803" spans="1:20" x14ac:dyDescent="0.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0">
        <v>133.20000000000002</v>
      </c>
      <c r="P2803" s="27">
        <v>51.230769230769234</v>
      </c>
      <c r="Q2803" t="s">
        <v>8355</v>
      </c>
      <c r="R2803" t="s">
        <v>8321</v>
      </c>
      <c r="S2803" s="15">
        <v>83844.916666666672</v>
      </c>
      <c r="T2803" s="15">
        <v>41922.458333333336</v>
      </c>
    </row>
    <row r="2804" spans="1:20" x14ac:dyDescent="0.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0">
        <v>101.83333333333333</v>
      </c>
      <c r="P2804" s="27">
        <v>33.944444444444443</v>
      </c>
      <c r="Q2804" t="s">
        <v>8355</v>
      </c>
      <c r="R2804" t="s">
        <v>8321</v>
      </c>
      <c r="S2804" s="15">
        <v>84445.29414351852</v>
      </c>
      <c r="T2804" s="15">
        <v>42222.64707175926</v>
      </c>
    </row>
    <row r="2805" spans="1:20" x14ac:dyDescent="0.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0">
        <v>127.95</v>
      </c>
      <c r="P2805" s="27">
        <v>90.744680851063833</v>
      </c>
      <c r="Q2805" t="s">
        <v>8355</v>
      </c>
      <c r="R2805" t="s">
        <v>8321</v>
      </c>
      <c r="S2805" s="15">
        <v>84402</v>
      </c>
      <c r="T2805" s="15">
        <v>42201</v>
      </c>
    </row>
    <row r="2806" spans="1:20" x14ac:dyDescent="0.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0">
        <v>114.99999999999999</v>
      </c>
      <c r="P2806" s="27">
        <v>50</v>
      </c>
      <c r="Q2806" t="s">
        <v>8355</v>
      </c>
      <c r="R2806" t="s">
        <v>8321</v>
      </c>
      <c r="S2806" s="15">
        <v>83822.907175925924</v>
      </c>
      <c r="T2806" s="15">
        <v>41911.453587962962</v>
      </c>
    </row>
    <row r="2807" spans="1:20" x14ac:dyDescent="0.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0">
        <v>110.00000000000001</v>
      </c>
      <c r="P2807" s="27">
        <v>24.444444444444443</v>
      </c>
      <c r="Q2807" t="s">
        <v>8355</v>
      </c>
      <c r="R2807" t="s">
        <v>8321</v>
      </c>
      <c r="S2807" s="15">
        <v>84477.010949074072</v>
      </c>
      <c r="T2807" s="15">
        <v>42238.505474537036</v>
      </c>
    </row>
    <row r="2808" spans="1:20" x14ac:dyDescent="0.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0">
        <v>112.1</v>
      </c>
      <c r="P2808" s="27">
        <v>44.25</v>
      </c>
      <c r="Q2808" t="s">
        <v>8355</v>
      </c>
      <c r="R2808" t="s">
        <v>8321</v>
      </c>
      <c r="S2808" s="15">
        <v>84442.916666666657</v>
      </c>
      <c r="T2808" s="15">
        <v>42221.458333333328</v>
      </c>
    </row>
    <row r="2809" spans="1:20" x14ac:dyDescent="0.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0">
        <v>126</v>
      </c>
      <c r="P2809" s="27">
        <v>67.741935483870961</v>
      </c>
      <c r="Q2809" t="s">
        <v>8355</v>
      </c>
      <c r="R2809" t="s">
        <v>8321</v>
      </c>
      <c r="S2809" s="15">
        <v>84369.746249999997</v>
      </c>
      <c r="T2809" s="15">
        <v>42184.873124999998</v>
      </c>
    </row>
    <row r="2810" spans="1:20" x14ac:dyDescent="0.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0">
        <v>100.24444444444444</v>
      </c>
      <c r="P2810" s="27">
        <v>65.376811594202906</v>
      </c>
      <c r="Q2810" t="s">
        <v>8355</v>
      </c>
      <c r="R2810" t="s">
        <v>8321</v>
      </c>
      <c r="S2810" s="15">
        <v>84477.69293981482</v>
      </c>
      <c r="T2810" s="15">
        <v>42238.84646990741</v>
      </c>
    </row>
    <row r="2811" spans="1:20" x14ac:dyDescent="0.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0">
        <v>102.4</v>
      </c>
      <c r="P2811" s="27">
        <v>121.9047619047619</v>
      </c>
      <c r="Q2811" t="s">
        <v>8355</v>
      </c>
      <c r="R2811" t="s">
        <v>8321</v>
      </c>
      <c r="S2811" s="15">
        <v>84919.220833333326</v>
      </c>
      <c r="T2811" s="15">
        <v>42459.610416666663</v>
      </c>
    </row>
    <row r="2812" spans="1:20" x14ac:dyDescent="0.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0">
        <v>108.2</v>
      </c>
      <c r="P2812" s="27">
        <v>47.456140350877192</v>
      </c>
      <c r="Q2812" t="s">
        <v>8355</v>
      </c>
      <c r="R2812" t="s">
        <v>8321</v>
      </c>
      <c r="S2812" s="15">
        <v>83582.33194444445</v>
      </c>
      <c r="T2812" s="15">
        <v>41791.165972222225</v>
      </c>
    </row>
    <row r="2813" spans="1:20" x14ac:dyDescent="0.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0">
        <v>100.27</v>
      </c>
      <c r="P2813" s="27">
        <v>92.842592592592595</v>
      </c>
      <c r="Q2813" t="s">
        <v>8355</v>
      </c>
      <c r="R2813" t="s">
        <v>8321</v>
      </c>
      <c r="S2813" s="15">
        <v>84116.993125000008</v>
      </c>
      <c r="T2813" s="15">
        <v>42058.496562500004</v>
      </c>
    </row>
    <row r="2814" spans="1:20" x14ac:dyDescent="0.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0">
        <v>113.3</v>
      </c>
      <c r="P2814" s="27">
        <v>68.253012048192772</v>
      </c>
      <c r="Q2814" t="s">
        <v>8355</v>
      </c>
      <c r="R2814" t="s">
        <v>8321</v>
      </c>
      <c r="S2814" s="15">
        <v>84200.333333333343</v>
      </c>
      <c r="T2814" s="15">
        <v>42100.166666666672</v>
      </c>
    </row>
    <row r="2815" spans="1:20" x14ac:dyDescent="0.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0">
        <v>127.57571428571428</v>
      </c>
      <c r="P2815" s="27">
        <v>37.209583333333335</v>
      </c>
      <c r="Q2815" t="s">
        <v>8355</v>
      </c>
      <c r="R2815" t="s">
        <v>8321</v>
      </c>
      <c r="S2815" s="15">
        <v>85437.485208333324</v>
      </c>
      <c r="T2815" s="15">
        <v>42718.742604166662</v>
      </c>
    </row>
    <row r="2816" spans="1:20" x14ac:dyDescent="0.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0">
        <v>107.73333333333332</v>
      </c>
      <c r="P2816" s="27">
        <v>25.25</v>
      </c>
      <c r="Q2816" t="s">
        <v>8355</v>
      </c>
      <c r="R2816" t="s">
        <v>8321</v>
      </c>
      <c r="S2816" s="15">
        <v>84266.798958333326</v>
      </c>
      <c r="T2816" s="15">
        <v>42133.399479166663</v>
      </c>
    </row>
    <row r="2817" spans="1:20" x14ac:dyDescent="0.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0">
        <v>242</v>
      </c>
      <c r="P2817" s="27">
        <v>43.214285714285715</v>
      </c>
      <c r="Q2817" t="s">
        <v>8355</v>
      </c>
      <c r="R2817" t="s">
        <v>8321</v>
      </c>
      <c r="S2817" s="15">
        <v>85179.553449074068</v>
      </c>
      <c r="T2817" s="15">
        <v>42589.776724537034</v>
      </c>
    </row>
    <row r="2818" spans="1:20" x14ac:dyDescent="0.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0">
        <v>141.56666666666666</v>
      </c>
      <c r="P2818" s="27">
        <v>25.130177514792898</v>
      </c>
      <c r="Q2818" t="s">
        <v>8355</v>
      </c>
      <c r="R2818" t="s">
        <v>8321</v>
      </c>
      <c r="S2818" s="15">
        <v>84437.333333333343</v>
      </c>
      <c r="T2818" s="15">
        <v>42218.666666666672</v>
      </c>
    </row>
    <row r="2819" spans="1:20" x14ac:dyDescent="0.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0">
        <v>130</v>
      </c>
      <c r="P2819" s="27">
        <v>23.636363636363637</v>
      </c>
      <c r="Q2819" t="s">
        <v>8355</v>
      </c>
      <c r="R2819" t="s">
        <v>8321</v>
      </c>
      <c r="S2819" s="15">
        <v>84127.269953703712</v>
      </c>
      <c r="T2819" s="15">
        <v>42063.634976851856</v>
      </c>
    </row>
    <row r="2820" spans="1:20" x14ac:dyDescent="0.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0">
        <v>106.03</v>
      </c>
      <c r="P2820" s="27">
        <v>103.95098039215686</v>
      </c>
      <c r="Q2820" t="s">
        <v>8355</v>
      </c>
      <c r="R2820" t="s">
        <v>8321</v>
      </c>
      <c r="S2820" s="15">
        <v>84541.196435185178</v>
      </c>
      <c r="T2820" s="15">
        <v>42270.598217592589</v>
      </c>
    </row>
    <row r="2821" spans="1:20" x14ac:dyDescent="0.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0">
        <v>104.80000000000001</v>
      </c>
      <c r="P2821" s="27">
        <v>50.384615384615387</v>
      </c>
      <c r="Q2821" t="s">
        <v>8355</v>
      </c>
      <c r="R2821" t="s">
        <v>8321</v>
      </c>
      <c r="S2821" s="15">
        <v>84339.051134259265</v>
      </c>
      <c r="T2821" s="15">
        <v>42169.525567129633</v>
      </c>
    </row>
    <row r="2822" spans="1:20" x14ac:dyDescent="0.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0">
        <v>136</v>
      </c>
      <c r="P2822" s="27">
        <v>13.6</v>
      </c>
      <c r="Q2822" t="s">
        <v>8355</v>
      </c>
      <c r="R2822" t="s">
        <v>8321</v>
      </c>
      <c r="S2822" s="15">
        <v>84852</v>
      </c>
      <c r="T2822" s="15">
        <v>42426</v>
      </c>
    </row>
    <row r="2823" spans="1:20" x14ac:dyDescent="0.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0">
        <v>100</v>
      </c>
      <c r="P2823" s="27">
        <v>28.571428571428573</v>
      </c>
      <c r="Q2823" t="s">
        <v>8355</v>
      </c>
      <c r="R2823" t="s">
        <v>8321</v>
      </c>
      <c r="S2823" s="15">
        <v>83811.845717592601</v>
      </c>
      <c r="T2823" s="15">
        <v>41905.922858796301</v>
      </c>
    </row>
    <row r="2824" spans="1:20" x14ac:dyDescent="0.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0">
        <v>100</v>
      </c>
      <c r="P2824" s="27">
        <v>63.829787234042556</v>
      </c>
      <c r="Q2824" t="s">
        <v>8355</v>
      </c>
      <c r="R2824" t="s">
        <v>8321</v>
      </c>
      <c r="S2824" s="15">
        <v>84181.284537037049</v>
      </c>
      <c r="T2824" s="15">
        <v>42090.642268518524</v>
      </c>
    </row>
    <row r="2825" spans="1:20" x14ac:dyDescent="0.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0">
        <v>124</v>
      </c>
      <c r="P2825" s="27">
        <v>8.8571428571428577</v>
      </c>
      <c r="Q2825" t="s">
        <v>8355</v>
      </c>
      <c r="R2825" t="s">
        <v>8321</v>
      </c>
      <c r="S2825" s="15">
        <v>84189.915277777778</v>
      </c>
      <c r="T2825" s="15">
        <v>42094.957638888889</v>
      </c>
    </row>
    <row r="2826" spans="1:20" x14ac:dyDescent="0.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0">
        <v>116.92307692307693</v>
      </c>
      <c r="P2826" s="27">
        <v>50.666666666666664</v>
      </c>
      <c r="Q2826" t="s">
        <v>8355</v>
      </c>
      <c r="R2826" t="s">
        <v>8321</v>
      </c>
      <c r="S2826" s="15">
        <v>84336.143055555556</v>
      </c>
      <c r="T2826" s="15">
        <v>42168.071527777778</v>
      </c>
    </row>
    <row r="2827" spans="1:20" x14ac:dyDescent="0.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0">
        <v>103.33333333333334</v>
      </c>
      <c r="P2827" s="27">
        <v>60.784313725490193</v>
      </c>
      <c r="Q2827" t="s">
        <v>8355</v>
      </c>
      <c r="R2827" t="s">
        <v>8321</v>
      </c>
      <c r="S2827" s="15">
        <v>84685.585324074083</v>
      </c>
      <c r="T2827" s="15">
        <v>42342.792662037042</v>
      </c>
    </row>
    <row r="2828" spans="1:20" x14ac:dyDescent="0.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0">
        <v>107.74999999999999</v>
      </c>
      <c r="P2828" s="27">
        <v>113.42105263157895</v>
      </c>
      <c r="Q2828" t="s">
        <v>8355</v>
      </c>
      <c r="R2828" t="s">
        <v>8321</v>
      </c>
      <c r="S2828" s="15">
        <v>84390.583333333343</v>
      </c>
      <c r="T2828" s="15">
        <v>42195.291666666672</v>
      </c>
    </row>
    <row r="2829" spans="1:20" x14ac:dyDescent="0.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0">
        <v>120.24999999999999</v>
      </c>
      <c r="P2829" s="27">
        <v>104.56521739130434</v>
      </c>
      <c r="Q2829" t="s">
        <v>8355</v>
      </c>
      <c r="R2829" t="s">
        <v>8321</v>
      </c>
      <c r="S2829" s="15">
        <v>85049.375</v>
      </c>
      <c r="T2829" s="15">
        <v>42524.6875</v>
      </c>
    </row>
    <row r="2830" spans="1:20" x14ac:dyDescent="0.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0">
        <v>100.37894736842105</v>
      </c>
      <c r="P2830" s="27">
        <v>98.30927835051547</v>
      </c>
      <c r="Q2830" t="s">
        <v>8355</v>
      </c>
      <c r="R2830" t="s">
        <v>8321</v>
      </c>
      <c r="S2830" s="15">
        <v>84559.916666666657</v>
      </c>
      <c r="T2830" s="15">
        <v>42279.958333333328</v>
      </c>
    </row>
    <row r="2831" spans="1:20" x14ac:dyDescent="0.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0">
        <v>106.52</v>
      </c>
      <c r="P2831" s="27">
        <v>35.039473684210527</v>
      </c>
      <c r="Q2831" t="s">
        <v>8355</v>
      </c>
      <c r="R2831" t="s">
        <v>8321</v>
      </c>
      <c r="S2831" s="15">
        <v>85046.868472222224</v>
      </c>
      <c r="T2831" s="15">
        <v>42523.434236111112</v>
      </c>
    </row>
    <row r="2832" spans="1:20" x14ac:dyDescent="0.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0">
        <v>100</v>
      </c>
      <c r="P2832" s="27">
        <v>272.72727272727275</v>
      </c>
      <c r="Q2832" t="s">
        <v>8355</v>
      </c>
      <c r="R2832" t="s">
        <v>8321</v>
      </c>
      <c r="S2832" s="15">
        <v>83542.33194444445</v>
      </c>
      <c r="T2832" s="15">
        <v>41771.165972222225</v>
      </c>
    </row>
    <row r="2833" spans="1:20" x14ac:dyDescent="0.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0">
        <v>110.66666666666667</v>
      </c>
      <c r="P2833" s="27">
        <v>63.846153846153847</v>
      </c>
      <c r="Q2833" t="s">
        <v>8355</v>
      </c>
      <c r="R2833" t="s">
        <v>8321</v>
      </c>
      <c r="S2833" s="15">
        <v>84403.649768518517</v>
      </c>
      <c r="T2833" s="15">
        <v>42201.824884259258</v>
      </c>
    </row>
    <row r="2834" spans="1:20" x14ac:dyDescent="0.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0">
        <v>114.71959999999999</v>
      </c>
      <c r="P2834" s="27">
        <v>30.189368421052631</v>
      </c>
      <c r="Q2834" t="s">
        <v>8355</v>
      </c>
      <c r="R2834" t="s">
        <v>8321</v>
      </c>
      <c r="S2834" s="15">
        <v>83933.833333333343</v>
      </c>
      <c r="T2834" s="15">
        <v>41966.916666666672</v>
      </c>
    </row>
    <row r="2835" spans="1:20" x14ac:dyDescent="0.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0">
        <v>108.25925925925925</v>
      </c>
      <c r="P2835" s="27">
        <v>83.51428571428572</v>
      </c>
      <c r="Q2835" t="s">
        <v>8355</v>
      </c>
      <c r="R2835" t="s">
        <v>8321</v>
      </c>
      <c r="S2835" s="15">
        <v>84576.166666666657</v>
      </c>
      <c r="T2835" s="15">
        <v>42288.083333333328</v>
      </c>
    </row>
    <row r="2836" spans="1:20" x14ac:dyDescent="0.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0">
        <v>170</v>
      </c>
      <c r="P2836" s="27">
        <v>64.761904761904759</v>
      </c>
      <c r="Q2836" t="s">
        <v>8355</v>
      </c>
      <c r="R2836" t="s">
        <v>8321</v>
      </c>
      <c r="S2836" s="15">
        <v>84069.919675925921</v>
      </c>
      <c r="T2836" s="15">
        <v>42034.959837962961</v>
      </c>
    </row>
    <row r="2837" spans="1:20" x14ac:dyDescent="0.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0">
        <v>187.09899999999999</v>
      </c>
      <c r="P2837" s="27">
        <v>20.118172043010752</v>
      </c>
      <c r="Q2837" t="s">
        <v>8355</v>
      </c>
      <c r="R2837" t="s">
        <v>8321</v>
      </c>
      <c r="S2837" s="15">
        <v>84686</v>
      </c>
      <c r="T2837" s="15">
        <v>42343</v>
      </c>
    </row>
    <row r="2838" spans="1:20" x14ac:dyDescent="0.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0">
        <v>107.77777777777777</v>
      </c>
      <c r="P2838" s="27">
        <v>44.090909090909093</v>
      </c>
      <c r="Q2838" t="s">
        <v>8355</v>
      </c>
      <c r="R2838" t="s">
        <v>8321</v>
      </c>
      <c r="S2838" s="15">
        <v>85568.415277777778</v>
      </c>
      <c r="T2838" s="15">
        <v>42784.207638888889</v>
      </c>
    </row>
    <row r="2839" spans="1:20" x14ac:dyDescent="0.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0">
        <v>100</v>
      </c>
      <c r="P2839" s="27">
        <v>40.476190476190474</v>
      </c>
      <c r="Q2839" t="s">
        <v>8355</v>
      </c>
      <c r="R2839" t="s">
        <v>8321</v>
      </c>
      <c r="S2839" s="15">
        <v>84695.900092592594</v>
      </c>
      <c r="T2839" s="15">
        <v>42347.950046296297</v>
      </c>
    </row>
    <row r="2840" spans="1:20" x14ac:dyDescent="0.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0">
        <v>120.24999999999999</v>
      </c>
      <c r="P2840" s="27">
        <v>44.537037037037038</v>
      </c>
      <c r="Q2840" t="s">
        <v>8355</v>
      </c>
      <c r="R2840" t="s">
        <v>8321</v>
      </c>
      <c r="S2840" s="15">
        <v>83729.833333333328</v>
      </c>
      <c r="T2840" s="15">
        <v>41864.916666666664</v>
      </c>
    </row>
    <row r="2841" spans="1:20" x14ac:dyDescent="0.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0">
        <v>111.42857142857143</v>
      </c>
      <c r="P2841" s="27">
        <v>125.80645161290323</v>
      </c>
      <c r="Q2841" t="s">
        <v>8355</v>
      </c>
      <c r="R2841" t="s">
        <v>8321</v>
      </c>
      <c r="S2841" s="15">
        <v>83752.415277777778</v>
      </c>
      <c r="T2841" s="15">
        <v>41876.207638888889</v>
      </c>
    </row>
    <row r="2842" spans="1:20" x14ac:dyDescent="0.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0">
        <v>104</v>
      </c>
      <c r="P2842" s="27">
        <v>19.696969696969695</v>
      </c>
      <c r="Q2842" t="s">
        <v>8355</v>
      </c>
      <c r="R2842" t="s">
        <v>8321</v>
      </c>
      <c r="S2842" s="15">
        <v>84163.416666666657</v>
      </c>
      <c r="T2842" s="15">
        <v>42081.708333333328</v>
      </c>
    </row>
    <row r="2843" spans="1:20" x14ac:dyDescent="0.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0">
        <v>1</v>
      </c>
      <c r="P2843" s="27">
        <v>10</v>
      </c>
      <c r="Q2843" t="s">
        <v>8355</v>
      </c>
      <c r="R2843" t="s">
        <v>8321</v>
      </c>
      <c r="S2843" s="15">
        <v>84703.562430555554</v>
      </c>
      <c r="T2843" s="15">
        <v>42351.781215277777</v>
      </c>
    </row>
    <row r="2844" spans="1:20" x14ac:dyDescent="0.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0">
        <v>0</v>
      </c>
      <c r="P2844" s="27" t="e">
        <v>#DIV/0!</v>
      </c>
      <c r="Q2844" t="s">
        <v>8355</v>
      </c>
      <c r="R2844" t="s">
        <v>8321</v>
      </c>
      <c r="S2844" s="15">
        <v>83622.916666666672</v>
      </c>
      <c r="T2844" s="15">
        <v>41811.458333333336</v>
      </c>
    </row>
    <row r="2845" spans="1:20" x14ac:dyDescent="0.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0">
        <v>0</v>
      </c>
      <c r="P2845" s="27" t="e">
        <v>#DIV/0!</v>
      </c>
      <c r="Q2845" t="s">
        <v>8355</v>
      </c>
      <c r="R2845" t="s">
        <v>8321</v>
      </c>
      <c r="S2845" s="15">
        <v>85068.333333333343</v>
      </c>
      <c r="T2845" s="15">
        <v>42534.166666666672</v>
      </c>
    </row>
    <row r="2846" spans="1:20" x14ac:dyDescent="0.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0">
        <v>5.4545454545454541</v>
      </c>
      <c r="P2846" s="27">
        <v>30</v>
      </c>
      <c r="Q2846" t="s">
        <v>8355</v>
      </c>
      <c r="R2846" t="s">
        <v>8321</v>
      </c>
      <c r="S2846" s="15">
        <v>85479.092129629629</v>
      </c>
      <c r="T2846" s="15">
        <v>42739.546064814815</v>
      </c>
    </row>
    <row r="2847" spans="1:20" x14ac:dyDescent="0.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0">
        <v>31.546666666666667</v>
      </c>
      <c r="P2847" s="27">
        <v>60.666666666666664</v>
      </c>
      <c r="Q2847" t="s">
        <v>8355</v>
      </c>
      <c r="R2847" t="s">
        <v>8321</v>
      </c>
      <c r="S2847" s="15">
        <v>84326.033171296294</v>
      </c>
      <c r="T2847" s="15">
        <v>42163.016585648147</v>
      </c>
    </row>
    <row r="2848" spans="1:20" x14ac:dyDescent="0.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0">
        <v>0</v>
      </c>
      <c r="P2848" s="27" t="e">
        <v>#DIV/0!</v>
      </c>
      <c r="Q2848" t="s">
        <v>8355</v>
      </c>
      <c r="R2848" t="s">
        <v>8321</v>
      </c>
      <c r="S2848" s="15">
        <v>84307.384120370378</v>
      </c>
      <c r="T2848" s="15">
        <v>42153.692060185189</v>
      </c>
    </row>
    <row r="2849" spans="1:20" x14ac:dyDescent="0.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0">
        <v>0</v>
      </c>
      <c r="P2849" s="27" t="e">
        <v>#DIV/0!</v>
      </c>
      <c r="Q2849" t="s">
        <v>8355</v>
      </c>
      <c r="R2849" t="s">
        <v>8321</v>
      </c>
      <c r="S2849" s="15">
        <v>85027.612615740742</v>
      </c>
      <c r="T2849" s="15">
        <v>42513.806307870371</v>
      </c>
    </row>
    <row r="2850" spans="1:20" x14ac:dyDescent="0.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0">
        <v>0.2</v>
      </c>
      <c r="P2850" s="27">
        <v>23.333333333333332</v>
      </c>
      <c r="Q2850" t="s">
        <v>8355</v>
      </c>
      <c r="R2850" t="s">
        <v>8321</v>
      </c>
      <c r="S2850" s="15">
        <v>84307.297662037046</v>
      </c>
      <c r="T2850" s="15">
        <v>42153.648831018523</v>
      </c>
    </row>
    <row r="2851" spans="1:20" x14ac:dyDescent="0.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0">
        <v>1</v>
      </c>
      <c r="P2851" s="27">
        <v>5</v>
      </c>
      <c r="Q2851" t="s">
        <v>8355</v>
      </c>
      <c r="R2851" t="s">
        <v>8321</v>
      </c>
      <c r="S2851" s="15">
        <v>84966.856481481489</v>
      </c>
      <c r="T2851" s="15">
        <v>42483.428240740745</v>
      </c>
    </row>
    <row r="2852" spans="1:20" x14ac:dyDescent="0.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0">
        <v>3.8875000000000002</v>
      </c>
      <c r="P2852" s="27">
        <v>23.923076923076923</v>
      </c>
      <c r="Q2852" t="s">
        <v>8355</v>
      </c>
      <c r="R2852" t="s">
        <v>8321</v>
      </c>
      <c r="S2852" s="15">
        <v>83776.014143518521</v>
      </c>
      <c r="T2852" s="15">
        <v>41888.007071759261</v>
      </c>
    </row>
    <row r="2853" spans="1:20" x14ac:dyDescent="0.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0">
        <v>0</v>
      </c>
      <c r="P2853" s="27" t="e">
        <v>#DIV/0!</v>
      </c>
      <c r="Q2853" t="s">
        <v>8355</v>
      </c>
      <c r="R2853" t="s">
        <v>8321</v>
      </c>
      <c r="S2853" s="15">
        <v>84797.940277777787</v>
      </c>
      <c r="T2853" s="15">
        <v>42398.970138888893</v>
      </c>
    </row>
    <row r="2854" spans="1:20" x14ac:dyDescent="0.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0">
        <v>1.9</v>
      </c>
      <c r="P2854" s="27">
        <v>15.833333333333334</v>
      </c>
      <c r="Q2854" t="s">
        <v>8355</v>
      </c>
      <c r="R2854" t="s">
        <v>8321</v>
      </c>
      <c r="S2854" s="15">
        <v>83622.090347222227</v>
      </c>
      <c r="T2854" s="15">
        <v>41811.045173611114</v>
      </c>
    </row>
    <row r="2855" spans="1:20" x14ac:dyDescent="0.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0">
        <v>0</v>
      </c>
      <c r="P2855" s="27" t="e">
        <v>#DIV/0!</v>
      </c>
      <c r="Q2855" t="s">
        <v>8355</v>
      </c>
      <c r="R2855" t="s">
        <v>8321</v>
      </c>
      <c r="S2855" s="15">
        <v>83792.381874999992</v>
      </c>
      <c r="T2855" s="15">
        <v>41896.190937499996</v>
      </c>
    </row>
    <row r="2856" spans="1:20" x14ac:dyDescent="0.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0">
        <v>41.699999999999996</v>
      </c>
      <c r="P2856" s="27">
        <v>29.785714285714285</v>
      </c>
      <c r="Q2856" t="s">
        <v>8355</v>
      </c>
      <c r="R2856" t="s">
        <v>8321</v>
      </c>
      <c r="S2856" s="15">
        <v>84263.433310185181</v>
      </c>
      <c r="T2856" s="15">
        <v>42131.71665509259</v>
      </c>
    </row>
    <row r="2857" spans="1:20" x14ac:dyDescent="0.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0">
        <v>50</v>
      </c>
      <c r="P2857" s="27">
        <v>60</v>
      </c>
      <c r="Q2857" t="s">
        <v>8355</v>
      </c>
      <c r="R2857" t="s">
        <v>8321</v>
      </c>
      <c r="S2857" s="15">
        <v>84797.963888888888</v>
      </c>
      <c r="T2857" s="15">
        <v>42398.981944444444</v>
      </c>
    </row>
    <row r="2858" spans="1:20" x14ac:dyDescent="0.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0">
        <v>4.8666666666666663</v>
      </c>
      <c r="P2858" s="27">
        <v>24.333333333333332</v>
      </c>
      <c r="Q2858" t="s">
        <v>8355</v>
      </c>
      <c r="R2858" t="s">
        <v>8321</v>
      </c>
      <c r="S2858" s="15">
        <v>84449.797222222231</v>
      </c>
      <c r="T2858" s="15">
        <v>42224.898611111115</v>
      </c>
    </row>
    <row r="2859" spans="1:20" x14ac:dyDescent="0.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0">
        <v>19.736842105263158</v>
      </c>
      <c r="P2859" s="27">
        <v>500</v>
      </c>
      <c r="Q2859" t="s">
        <v>8355</v>
      </c>
      <c r="R2859" t="s">
        <v>8321</v>
      </c>
      <c r="S2859" s="15">
        <v>85573.5</v>
      </c>
      <c r="T2859" s="15">
        <v>42786.75</v>
      </c>
    </row>
    <row r="2860" spans="1:20" x14ac:dyDescent="0.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0">
        <v>0</v>
      </c>
      <c r="P2860" s="27" t="e">
        <v>#DIV/0!</v>
      </c>
      <c r="Q2860" t="s">
        <v>8355</v>
      </c>
      <c r="R2860" t="s">
        <v>8321</v>
      </c>
      <c r="S2860" s="15">
        <v>83956.955555555556</v>
      </c>
      <c r="T2860" s="15">
        <v>41978.477777777778</v>
      </c>
    </row>
    <row r="2861" spans="1:20" x14ac:dyDescent="0.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0">
        <v>1.7500000000000002</v>
      </c>
      <c r="P2861" s="27">
        <v>35</v>
      </c>
      <c r="Q2861" t="s">
        <v>8355</v>
      </c>
      <c r="R2861" t="s">
        <v>8321</v>
      </c>
      <c r="S2861" s="15">
        <v>84586.724629629636</v>
      </c>
      <c r="T2861" s="15">
        <v>42293.362314814818</v>
      </c>
    </row>
    <row r="2862" spans="1:20" x14ac:dyDescent="0.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0">
        <v>6.65</v>
      </c>
      <c r="P2862" s="27">
        <v>29.555555555555557</v>
      </c>
      <c r="Q2862" t="s">
        <v>8355</v>
      </c>
      <c r="R2862" t="s">
        <v>8321</v>
      </c>
      <c r="S2862" s="15">
        <v>85081.601296296285</v>
      </c>
      <c r="T2862" s="15">
        <v>42540.800648148142</v>
      </c>
    </row>
    <row r="2863" spans="1:20" x14ac:dyDescent="0.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0">
        <v>32</v>
      </c>
      <c r="P2863" s="27">
        <v>26.666666666666668</v>
      </c>
      <c r="Q2863" t="s">
        <v>8355</v>
      </c>
      <c r="R2863" t="s">
        <v>8321</v>
      </c>
      <c r="S2863" s="15">
        <v>84543.181666666671</v>
      </c>
      <c r="T2863" s="15">
        <v>42271.590833333335</v>
      </c>
    </row>
    <row r="2864" spans="1:20" x14ac:dyDescent="0.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0">
        <v>0.43307086614173229</v>
      </c>
      <c r="P2864" s="27">
        <v>18.333333333333332</v>
      </c>
      <c r="Q2864" t="s">
        <v>8355</v>
      </c>
      <c r="R2864" t="s">
        <v>8321</v>
      </c>
      <c r="S2864" s="15">
        <v>83629.579375000001</v>
      </c>
      <c r="T2864" s="15">
        <v>41814.789687500001</v>
      </c>
    </row>
    <row r="2865" spans="1:20" x14ac:dyDescent="0.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0">
        <v>0.04</v>
      </c>
      <c r="P2865" s="27">
        <v>20</v>
      </c>
      <c r="Q2865" t="s">
        <v>8355</v>
      </c>
      <c r="R2865" t="s">
        <v>8321</v>
      </c>
      <c r="S2865" s="15">
        <v>83783.350069444452</v>
      </c>
      <c r="T2865" s="15">
        <v>41891.675034722226</v>
      </c>
    </row>
    <row r="2866" spans="1:20" x14ac:dyDescent="0.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0">
        <v>1.6</v>
      </c>
      <c r="P2866" s="27">
        <v>13.333333333333334</v>
      </c>
      <c r="Q2866" t="s">
        <v>8355</v>
      </c>
      <c r="R2866" t="s">
        <v>8321</v>
      </c>
      <c r="S2866" s="15">
        <v>84405.108333333337</v>
      </c>
      <c r="T2866" s="15">
        <v>42202.554166666669</v>
      </c>
    </row>
    <row r="2867" spans="1:20" x14ac:dyDescent="0.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0">
        <v>0</v>
      </c>
      <c r="P2867" s="27" t="e">
        <v>#DIV/0!</v>
      </c>
      <c r="Q2867" t="s">
        <v>8355</v>
      </c>
      <c r="R2867" t="s">
        <v>8321</v>
      </c>
      <c r="S2867" s="15">
        <v>84020.228217592594</v>
      </c>
      <c r="T2867" s="15">
        <v>42010.114108796297</v>
      </c>
    </row>
    <row r="2868" spans="1:20" x14ac:dyDescent="0.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0">
        <v>0.89999999999999991</v>
      </c>
      <c r="P2868" s="27">
        <v>22.5</v>
      </c>
      <c r="Q2868" t="s">
        <v>8355</v>
      </c>
      <c r="R2868" t="s">
        <v>8321</v>
      </c>
      <c r="S2868" s="15">
        <v>85315.833333333343</v>
      </c>
      <c r="T2868" s="15">
        <v>42657.916666666672</v>
      </c>
    </row>
    <row r="2869" spans="1:20" x14ac:dyDescent="0.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0">
        <v>20.16</v>
      </c>
      <c r="P2869" s="27">
        <v>50.4</v>
      </c>
      <c r="Q2869" t="s">
        <v>8355</v>
      </c>
      <c r="R2869" t="s">
        <v>8321</v>
      </c>
      <c r="S2869" s="15">
        <v>85110.333333333343</v>
      </c>
      <c r="T2869" s="15">
        <v>42555.166666666672</v>
      </c>
    </row>
    <row r="2870" spans="1:20" x14ac:dyDescent="0.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0">
        <v>42.011733333333332</v>
      </c>
      <c r="P2870" s="27">
        <v>105.02933333333334</v>
      </c>
      <c r="Q2870" t="s">
        <v>8355</v>
      </c>
      <c r="R2870" t="s">
        <v>8321</v>
      </c>
      <c r="S2870" s="15">
        <v>85297.654027777782</v>
      </c>
      <c r="T2870" s="15">
        <v>42648.827013888891</v>
      </c>
    </row>
    <row r="2871" spans="1:20" x14ac:dyDescent="0.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0">
        <v>0.88500000000000001</v>
      </c>
      <c r="P2871" s="27">
        <v>35.4</v>
      </c>
      <c r="Q2871" t="s">
        <v>8355</v>
      </c>
      <c r="R2871" t="s">
        <v>8321</v>
      </c>
      <c r="S2871" s="15">
        <v>85141.187060185184</v>
      </c>
      <c r="T2871" s="15">
        <v>42570.593530092592</v>
      </c>
    </row>
    <row r="2872" spans="1:20" x14ac:dyDescent="0.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0">
        <v>15</v>
      </c>
      <c r="P2872" s="27">
        <v>83.333333333333329</v>
      </c>
      <c r="Q2872" t="s">
        <v>8355</v>
      </c>
      <c r="R2872" t="s">
        <v>8321</v>
      </c>
      <c r="S2872" s="15">
        <v>83552.37881944445</v>
      </c>
      <c r="T2872" s="15">
        <v>41776.189409722225</v>
      </c>
    </row>
    <row r="2873" spans="1:20" x14ac:dyDescent="0.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0">
        <v>4.67</v>
      </c>
      <c r="P2873" s="27">
        <v>35.92307692307692</v>
      </c>
      <c r="Q2873" t="s">
        <v>8355</v>
      </c>
      <c r="R2873" t="s">
        <v>8321</v>
      </c>
      <c r="S2873" s="15">
        <v>83989.477152777778</v>
      </c>
      <c r="T2873" s="15">
        <v>41994.738576388889</v>
      </c>
    </row>
    <row r="2874" spans="1:20" x14ac:dyDescent="0.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0">
        <v>0</v>
      </c>
      <c r="P2874" s="27" t="e">
        <v>#DIV/0!</v>
      </c>
      <c r="Q2874" t="s">
        <v>8355</v>
      </c>
      <c r="R2874" t="s">
        <v>8321</v>
      </c>
      <c r="S2874" s="15">
        <v>84350.232361111121</v>
      </c>
      <c r="T2874" s="15">
        <v>42175.11618055556</v>
      </c>
    </row>
    <row r="2875" spans="1:20" x14ac:dyDescent="0.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0">
        <v>38.119999999999997</v>
      </c>
      <c r="P2875" s="27">
        <v>119.125</v>
      </c>
      <c r="Q2875" t="s">
        <v>8355</v>
      </c>
      <c r="R2875" t="s">
        <v>8321</v>
      </c>
      <c r="S2875" s="15">
        <v>84065.634976851841</v>
      </c>
      <c r="T2875" s="15">
        <v>42032.817488425921</v>
      </c>
    </row>
    <row r="2876" spans="1:20" x14ac:dyDescent="0.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0">
        <v>5.42</v>
      </c>
      <c r="P2876" s="27">
        <v>90.333333333333329</v>
      </c>
      <c r="Q2876" t="s">
        <v>8355</v>
      </c>
      <c r="R2876" t="s">
        <v>8321</v>
      </c>
      <c r="S2876" s="15">
        <v>85505.68949074074</v>
      </c>
      <c r="T2876" s="15">
        <v>42752.84474537037</v>
      </c>
    </row>
    <row r="2877" spans="1:20" x14ac:dyDescent="0.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0">
        <v>3.4999999999999996E-2</v>
      </c>
      <c r="P2877" s="27">
        <v>2.3333333333333335</v>
      </c>
      <c r="Q2877" t="s">
        <v>8355</v>
      </c>
      <c r="R2877" t="s">
        <v>8321</v>
      </c>
      <c r="S2877" s="15">
        <v>84990.256782407407</v>
      </c>
      <c r="T2877" s="15">
        <v>42495.128391203703</v>
      </c>
    </row>
    <row r="2878" spans="1:20" x14ac:dyDescent="0.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0">
        <v>0</v>
      </c>
      <c r="P2878" s="27" t="e">
        <v>#DIV/0!</v>
      </c>
      <c r="Q2878" t="s">
        <v>8355</v>
      </c>
      <c r="R2878" t="s">
        <v>8321</v>
      </c>
      <c r="S2878" s="15">
        <v>84403.487939814804</v>
      </c>
      <c r="T2878" s="15">
        <v>42201.743969907402</v>
      </c>
    </row>
    <row r="2879" spans="1:20" x14ac:dyDescent="0.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0">
        <v>10.833333333333334</v>
      </c>
      <c r="P2879" s="27">
        <v>108.33333333333333</v>
      </c>
      <c r="Q2879" t="s">
        <v>8355</v>
      </c>
      <c r="R2879" t="s">
        <v>8321</v>
      </c>
      <c r="S2879" s="15">
        <v>85409.416666666657</v>
      </c>
      <c r="T2879" s="15">
        <v>42704.708333333328</v>
      </c>
    </row>
    <row r="2880" spans="1:20" x14ac:dyDescent="0.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0">
        <v>2.1</v>
      </c>
      <c r="P2880" s="27">
        <v>15.75</v>
      </c>
      <c r="Q2880" t="s">
        <v>8355</v>
      </c>
      <c r="R2880" t="s">
        <v>8321</v>
      </c>
      <c r="S2880" s="15">
        <v>84377.231365740736</v>
      </c>
      <c r="T2880" s="15">
        <v>42188.615682870368</v>
      </c>
    </row>
    <row r="2881" spans="1:20" x14ac:dyDescent="0.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0">
        <v>0.2589285714285714</v>
      </c>
      <c r="P2881" s="27">
        <v>29</v>
      </c>
      <c r="Q2881" t="s">
        <v>8355</v>
      </c>
      <c r="R2881" t="s">
        <v>8321</v>
      </c>
      <c r="S2881" s="15">
        <v>84779.450486111105</v>
      </c>
      <c r="T2881" s="15">
        <v>42389.725243055553</v>
      </c>
    </row>
    <row r="2882" spans="1:20" x14ac:dyDescent="0.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0">
        <v>23.333333333333332</v>
      </c>
      <c r="P2882" s="27">
        <v>96.551724137931032</v>
      </c>
      <c r="Q2882" t="s">
        <v>8355</v>
      </c>
      <c r="R2882" t="s">
        <v>8321</v>
      </c>
      <c r="S2882" s="15">
        <v>84473.423611111109</v>
      </c>
      <c r="T2882" s="15">
        <v>42236.711805555555</v>
      </c>
    </row>
    <row r="2883" spans="1:20" x14ac:dyDescent="0.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0">
        <v>0</v>
      </c>
      <c r="P2883" s="27" t="e">
        <v>#DIV/0!</v>
      </c>
      <c r="Q2883" t="s">
        <v>8355</v>
      </c>
      <c r="R2883" t="s">
        <v>8321</v>
      </c>
      <c r="S2883" s="15">
        <v>83953.278611111105</v>
      </c>
      <c r="T2883" s="15">
        <v>41976.639305555553</v>
      </c>
    </row>
    <row r="2884" spans="1:20" x14ac:dyDescent="0.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0">
        <v>33.6</v>
      </c>
      <c r="P2884" s="27">
        <v>63</v>
      </c>
      <c r="Q2884" t="s">
        <v>8355</v>
      </c>
      <c r="R2884" t="s">
        <v>8321</v>
      </c>
      <c r="S2884" s="15">
        <v>84983.192546296297</v>
      </c>
      <c r="T2884" s="15">
        <v>42491.596273148149</v>
      </c>
    </row>
    <row r="2885" spans="1:20" x14ac:dyDescent="0.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0">
        <v>19.079999999999998</v>
      </c>
      <c r="P2885" s="27">
        <v>381.6</v>
      </c>
      <c r="Q2885" t="s">
        <v>8355</v>
      </c>
      <c r="R2885" t="s">
        <v>8321</v>
      </c>
      <c r="S2885" s="15">
        <v>84812.415277777778</v>
      </c>
      <c r="T2885" s="15">
        <v>42406.207638888889</v>
      </c>
    </row>
    <row r="2886" spans="1:20" x14ac:dyDescent="0.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0">
        <v>0.41111111111111115</v>
      </c>
      <c r="P2886" s="27">
        <v>46.25</v>
      </c>
      <c r="Q2886" t="s">
        <v>8355</v>
      </c>
      <c r="R2886" t="s">
        <v>8321</v>
      </c>
      <c r="S2886" s="15">
        <v>83957.454513888893</v>
      </c>
      <c r="T2886" s="15">
        <v>41978.727256944447</v>
      </c>
    </row>
    <row r="2887" spans="1:20" x14ac:dyDescent="0.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0">
        <v>32.5</v>
      </c>
      <c r="P2887" s="27">
        <v>26</v>
      </c>
      <c r="Q2887" t="s">
        <v>8355</v>
      </c>
      <c r="R2887" t="s">
        <v>8321</v>
      </c>
      <c r="S2887" s="15">
        <v>84154.069467592592</v>
      </c>
      <c r="T2887" s="15">
        <v>42077.034733796296</v>
      </c>
    </row>
    <row r="2888" spans="1:20" x14ac:dyDescent="0.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0">
        <v>5</v>
      </c>
      <c r="P2888" s="27">
        <v>10</v>
      </c>
      <c r="Q2888" t="s">
        <v>8355</v>
      </c>
      <c r="R2888" t="s">
        <v>8321</v>
      </c>
      <c r="S2888" s="15">
        <v>84532.33194444445</v>
      </c>
      <c r="T2888" s="15">
        <v>42266.165972222225</v>
      </c>
    </row>
    <row r="2889" spans="1:20" x14ac:dyDescent="0.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0">
        <v>0.16666666666666669</v>
      </c>
      <c r="P2889" s="27">
        <v>5</v>
      </c>
      <c r="Q2889" t="s">
        <v>8355</v>
      </c>
      <c r="R2889" t="s">
        <v>8321</v>
      </c>
      <c r="S2889" s="15">
        <v>84030.854722222226</v>
      </c>
      <c r="T2889" s="15">
        <v>42015.427361111113</v>
      </c>
    </row>
    <row r="2890" spans="1:20" x14ac:dyDescent="0.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0">
        <v>0</v>
      </c>
      <c r="P2890" s="27" t="e">
        <v>#DIV/0!</v>
      </c>
      <c r="Q2890" t="s">
        <v>8355</v>
      </c>
      <c r="R2890" t="s">
        <v>8321</v>
      </c>
      <c r="S2890" s="15">
        <v>83860.415277777778</v>
      </c>
      <c r="T2890" s="15">
        <v>41930.207638888889</v>
      </c>
    </row>
    <row r="2891" spans="1:20" x14ac:dyDescent="0.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0">
        <v>38.066666666666663</v>
      </c>
      <c r="P2891" s="27">
        <v>81.571428571428569</v>
      </c>
      <c r="Q2891" t="s">
        <v>8355</v>
      </c>
      <c r="R2891" t="s">
        <v>8321</v>
      </c>
      <c r="S2891" s="15">
        <v>83761.726504629623</v>
      </c>
      <c r="T2891" s="15">
        <v>41880.863252314812</v>
      </c>
    </row>
    <row r="2892" spans="1:20" x14ac:dyDescent="0.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0">
        <v>1.05</v>
      </c>
      <c r="P2892" s="27">
        <v>7</v>
      </c>
      <c r="Q2892" t="s">
        <v>8355</v>
      </c>
      <c r="R2892" t="s">
        <v>8321</v>
      </c>
      <c r="S2892" s="15">
        <v>83720.25</v>
      </c>
      <c r="T2892" s="15">
        <v>41860.125</v>
      </c>
    </row>
    <row r="2893" spans="1:20" x14ac:dyDescent="0.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0">
        <v>2.73</v>
      </c>
      <c r="P2893" s="27">
        <v>27.3</v>
      </c>
      <c r="Q2893" t="s">
        <v>8355</v>
      </c>
      <c r="R2893" t="s">
        <v>8321</v>
      </c>
      <c r="S2893" s="15">
        <v>84951.683518518519</v>
      </c>
      <c r="T2893" s="15">
        <v>42475.84175925926</v>
      </c>
    </row>
    <row r="2894" spans="1:20" x14ac:dyDescent="0.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0">
        <v>9.0909090909090917</v>
      </c>
      <c r="P2894" s="27">
        <v>29.411764705882351</v>
      </c>
      <c r="Q2894" t="s">
        <v>8355</v>
      </c>
      <c r="R2894" t="s">
        <v>8321</v>
      </c>
      <c r="S2894" s="15">
        <v>83753.75</v>
      </c>
      <c r="T2894" s="15">
        <v>41876.875</v>
      </c>
    </row>
    <row r="2895" spans="1:20" x14ac:dyDescent="0.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0">
        <v>0.5</v>
      </c>
      <c r="P2895" s="27">
        <v>12.5</v>
      </c>
      <c r="Q2895" t="s">
        <v>8355</v>
      </c>
      <c r="R2895" t="s">
        <v>8321</v>
      </c>
      <c r="S2895" s="15">
        <v>84026.166666666657</v>
      </c>
      <c r="T2895" s="15">
        <v>42013.083333333328</v>
      </c>
    </row>
    <row r="2896" spans="1:20" x14ac:dyDescent="0.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0">
        <v>0</v>
      </c>
      <c r="P2896" s="27" t="e">
        <v>#DIV/0!</v>
      </c>
      <c r="Q2896" t="s">
        <v>8355</v>
      </c>
      <c r="R2896" t="s">
        <v>8321</v>
      </c>
      <c r="S2896" s="15">
        <v>84195.889236111107</v>
      </c>
      <c r="T2896" s="15">
        <v>42097.944618055553</v>
      </c>
    </row>
    <row r="2897" spans="1:20" x14ac:dyDescent="0.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0">
        <v>4.5999999999999996</v>
      </c>
      <c r="P2897" s="27">
        <v>5.75</v>
      </c>
      <c r="Q2897" t="s">
        <v>8355</v>
      </c>
      <c r="R2897" t="s">
        <v>8321</v>
      </c>
      <c r="S2897" s="15">
        <v>83625.75</v>
      </c>
      <c r="T2897" s="15">
        <v>41812.875</v>
      </c>
    </row>
    <row r="2898" spans="1:20" x14ac:dyDescent="0.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0">
        <v>20.833333333333336</v>
      </c>
      <c r="P2898" s="27">
        <v>52.083333333333336</v>
      </c>
      <c r="Q2898" t="s">
        <v>8355</v>
      </c>
      <c r="R2898" t="s">
        <v>8321</v>
      </c>
      <c r="S2898" s="15">
        <v>85432.5</v>
      </c>
      <c r="T2898" s="15">
        <v>42716.25</v>
      </c>
    </row>
    <row r="2899" spans="1:20" x14ac:dyDescent="0.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0">
        <v>4.583333333333333</v>
      </c>
      <c r="P2899" s="27">
        <v>183.33333333333334</v>
      </c>
      <c r="Q2899" t="s">
        <v>8355</v>
      </c>
      <c r="R2899" t="s">
        <v>8321</v>
      </c>
      <c r="S2899" s="15">
        <v>84577.290393518517</v>
      </c>
      <c r="T2899" s="15">
        <v>42288.645196759258</v>
      </c>
    </row>
    <row r="2900" spans="1:20" x14ac:dyDescent="0.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0">
        <v>4.2133333333333338</v>
      </c>
      <c r="P2900" s="27">
        <v>26.333333333333332</v>
      </c>
      <c r="Q2900" t="s">
        <v>8355</v>
      </c>
      <c r="R2900" t="s">
        <v>8321</v>
      </c>
      <c r="S2900" s="15">
        <v>84617.329930555556</v>
      </c>
      <c r="T2900" s="15">
        <v>42308.664965277778</v>
      </c>
    </row>
    <row r="2901" spans="1:20" x14ac:dyDescent="0.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0">
        <v>0</v>
      </c>
      <c r="P2901" s="27" t="e">
        <v>#DIV/0!</v>
      </c>
      <c r="Q2901" t="s">
        <v>8355</v>
      </c>
      <c r="R2901" t="s">
        <v>8321</v>
      </c>
      <c r="S2901" s="15">
        <v>85150.156435185185</v>
      </c>
      <c r="T2901" s="15">
        <v>42575.078217592592</v>
      </c>
    </row>
    <row r="2902" spans="1:20" x14ac:dyDescent="0.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0">
        <v>61.909090909090914</v>
      </c>
      <c r="P2902" s="27">
        <v>486.42857142857144</v>
      </c>
      <c r="Q2902" t="s">
        <v>8355</v>
      </c>
      <c r="R2902" t="s">
        <v>8321</v>
      </c>
      <c r="S2902" s="15">
        <v>83720.468333333338</v>
      </c>
      <c r="T2902" s="15">
        <v>41860.234166666669</v>
      </c>
    </row>
    <row r="2903" spans="1:20" x14ac:dyDescent="0.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0">
        <v>0.8</v>
      </c>
      <c r="P2903" s="27">
        <v>3</v>
      </c>
      <c r="Q2903" t="s">
        <v>8355</v>
      </c>
      <c r="R2903" t="s">
        <v>8321</v>
      </c>
      <c r="S2903" s="15">
        <v>84085.80877314815</v>
      </c>
      <c r="T2903" s="15">
        <v>42042.904386574075</v>
      </c>
    </row>
    <row r="2904" spans="1:20" x14ac:dyDescent="0.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0">
        <v>1.6666666666666666E-2</v>
      </c>
      <c r="P2904" s="27">
        <v>25</v>
      </c>
      <c r="Q2904" t="s">
        <v>8355</v>
      </c>
      <c r="R2904" t="s">
        <v>8321</v>
      </c>
      <c r="S2904" s="15">
        <v>84480.879537037035</v>
      </c>
      <c r="T2904" s="15">
        <v>42240.439768518518</v>
      </c>
    </row>
    <row r="2905" spans="1:20" x14ac:dyDescent="0.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0">
        <v>0.77999999999999992</v>
      </c>
      <c r="P2905" s="27">
        <v>9.75</v>
      </c>
      <c r="Q2905" t="s">
        <v>8355</v>
      </c>
      <c r="R2905" t="s">
        <v>8321</v>
      </c>
      <c r="S2905" s="15">
        <v>84512.333749999991</v>
      </c>
      <c r="T2905" s="15">
        <v>42256.166874999995</v>
      </c>
    </row>
    <row r="2906" spans="1:20" x14ac:dyDescent="0.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0">
        <v>5</v>
      </c>
      <c r="P2906" s="27">
        <v>18.75</v>
      </c>
      <c r="Q2906" t="s">
        <v>8355</v>
      </c>
      <c r="R2906" t="s">
        <v>8321</v>
      </c>
      <c r="S2906" s="15">
        <v>83905</v>
      </c>
      <c r="T2906" s="15">
        <v>41952.5</v>
      </c>
    </row>
    <row r="2907" spans="1:20" x14ac:dyDescent="0.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0">
        <v>17.771428571428572</v>
      </c>
      <c r="P2907" s="27">
        <v>36.588235294117645</v>
      </c>
      <c r="Q2907" t="s">
        <v>8355</v>
      </c>
      <c r="R2907" t="s">
        <v>8321</v>
      </c>
      <c r="S2907" s="15">
        <v>85240.113726851851</v>
      </c>
      <c r="T2907" s="15">
        <v>42620.056863425925</v>
      </c>
    </row>
    <row r="2908" spans="1:20" x14ac:dyDescent="0.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0">
        <v>9.4166666666666661</v>
      </c>
      <c r="P2908" s="27">
        <v>80.714285714285708</v>
      </c>
      <c r="Q2908" t="s">
        <v>8355</v>
      </c>
      <c r="R2908" t="s">
        <v>8321</v>
      </c>
      <c r="S2908" s="15">
        <v>84434.083333333343</v>
      </c>
      <c r="T2908" s="15">
        <v>42217.041666666672</v>
      </c>
    </row>
    <row r="2909" spans="1:20" x14ac:dyDescent="0.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0">
        <v>0.08</v>
      </c>
      <c r="P2909" s="27">
        <v>1</v>
      </c>
      <c r="Q2909" t="s">
        <v>8355</v>
      </c>
      <c r="R2909" t="s">
        <v>8321</v>
      </c>
      <c r="S2909" s="15">
        <v>85009.755486111098</v>
      </c>
      <c r="T2909" s="15">
        <v>42504.877743055549</v>
      </c>
    </row>
    <row r="2910" spans="1:20" x14ac:dyDescent="0.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0">
        <v>2.75</v>
      </c>
      <c r="P2910" s="27">
        <v>52.8</v>
      </c>
      <c r="Q2910" t="s">
        <v>8355</v>
      </c>
      <c r="R2910" t="s">
        <v>8321</v>
      </c>
      <c r="S2910" s="15">
        <v>85059.463402777765</v>
      </c>
      <c r="T2910" s="15">
        <v>42529.731701388882</v>
      </c>
    </row>
    <row r="2911" spans="1:20" x14ac:dyDescent="0.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0">
        <v>1.1111111111111112E-2</v>
      </c>
      <c r="P2911" s="27">
        <v>20</v>
      </c>
      <c r="Q2911" t="s">
        <v>8355</v>
      </c>
      <c r="R2911" t="s">
        <v>8321</v>
      </c>
      <c r="S2911" s="15">
        <v>83937.647222222222</v>
      </c>
      <c r="T2911" s="15">
        <v>41968.823611111111</v>
      </c>
    </row>
    <row r="2912" spans="1:20" x14ac:dyDescent="0.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0">
        <v>3.3333333333333335E-3</v>
      </c>
      <c r="P2912" s="27">
        <v>1</v>
      </c>
      <c r="Q2912" t="s">
        <v>8355</v>
      </c>
      <c r="R2912" t="s">
        <v>8321</v>
      </c>
      <c r="S2912" s="15">
        <v>84335.682569444441</v>
      </c>
      <c r="T2912" s="15">
        <v>42167.841284722221</v>
      </c>
    </row>
    <row r="2913" spans="1:20" x14ac:dyDescent="0.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0">
        <v>36.5</v>
      </c>
      <c r="P2913" s="27">
        <v>46.928571428571431</v>
      </c>
      <c r="Q2913" t="s">
        <v>8355</v>
      </c>
      <c r="R2913" t="s">
        <v>8321</v>
      </c>
      <c r="S2913" s="15">
        <v>84365.537638888898</v>
      </c>
      <c r="T2913" s="15">
        <v>42182.768819444449</v>
      </c>
    </row>
    <row r="2914" spans="1:20" x14ac:dyDescent="0.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0">
        <v>14.058171745152354</v>
      </c>
      <c r="P2914" s="27">
        <v>78.07692307692308</v>
      </c>
      <c r="Q2914" t="s">
        <v>8355</v>
      </c>
      <c r="R2914" t="s">
        <v>8321</v>
      </c>
      <c r="S2914" s="15">
        <v>84768.263287037029</v>
      </c>
      <c r="T2914" s="15">
        <v>42384.131643518514</v>
      </c>
    </row>
    <row r="2915" spans="1:20" x14ac:dyDescent="0.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0">
        <v>0.02</v>
      </c>
      <c r="P2915" s="27">
        <v>1</v>
      </c>
      <c r="Q2915" t="s">
        <v>8355</v>
      </c>
      <c r="R2915" t="s">
        <v>8321</v>
      </c>
      <c r="S2915" s="15">
        <v>83777.845810185187</v>
      </c>
      <c r="T2915" s="15">
        <v>41888.922905092593</v>
      </c>
    </row>
    <row r="2916" spans="1:20" x14ac:dyDescent="0.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0">
        <v>4.0000000000000001E-3</v>
      </c>
      <c r="P2916" s="27">
        <v>1</v>
      </c>
      <c r="Q2916" t="s">
        <v>8355</v>
      </c>
      <c r="R2916" t="s">
        <v>8321</v>
      </c>
      <c r="S2916" s="15">
        <v>84155.731342592597</v>
      </c>
      <c r="T2916" s="15">
        <v>42077.865671296298</v>
      </c>
    </row>
    <row r="2917" spans="1:20" x14ac:dyDescent="0.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0">
        <v>61.1</v>
      </c>
      <c r="P2917" s="27">
        <v>203.66666666666666</v>
      </c>
      <c r="Q2917" t="s">
        <v>8355</v>
      </c>
      <c r="R2917" t="s">
        <v>8321</v>
      </c>
      <c r="S2917" s="15">
        <v>84890.712731481472</v>
      </c>
      <c r="T2917" s="15">
        <v>42445.356365740736</v>
      </c>
    </row>
    <row r="2918" spans="1:20" x14ac:dyDescent="0.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0">
        <v>7.8378378378378386</v>
      </c>
      <c r="P2918" s="27">
        <v>20.714285714285715</v>
      </c>
      <c r="Q2918" t="s">
        <v>8355</v>
      </c>
      <c r="R2918" t="s">
        <v>8321</v>
      </c>
      <c r="S2918" s="15">
        <v>83556.953449074077</v>
      </c>
      <c r="T2918" s="15">
        <v>41778.476724537039</v>
      </c>
    </row>
    <row r="2919" spans="1:20" x14ac:dyDescent="0.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0">
        <v>21.85</v>
      </c>
      <c r="P2919" s="27">
        <v>48.555555555555557</v>
      </c>
      <c r="Q2919" t="s">
        <v>8355</v>
      </c>
      <c r="R2919" t="s">
        <v>8321</v>
      </c>
      <c r="S2919" s="15">
        <v>84526.468680555554</v>
      </c>
      <c r="T2919" s="15">
        <v>42263.234340277777</v>
      </c>
    </row>
    <row r="2920" spans="1:20" x14ac:dyDescent="0.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0">
        <v>27.24</v>
      </c>
      <c r="P2920" s="27">
        <v>68.099999999999994</v>
      </c>
      <c r="Q2920" t="s">
        <v>8355</v>
      </c>
      <c r="R2920" t="s">
        <v>8321</v>
      </c>
      <c r="S2920" s="15">
        <v>84613.259421296301</v>
      </c>
      <c r="T2920" s="15">
        <v>42306.629710648151</v>
      </c>
    </row>
    <row r="2921" spans="1:20" x14ac:dyDescent="0.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0">
        <v>8.5</v>
      </c>
      <c r="P2921" s="27">
        <v>8.5</v>
      </c>
      <c r="Q2921" t="s">
        <v>8355</v>
      </c>
      <c r="R2921" t="s">
        <v>8321</v>
      </c>
      <c r="S2921" s="15">
        <v>83713.23909722222</v>
      </c>
      <c r="T2921" s="15">
        <v>41856.61954861111</v>
      </c>
    </row>
    <row r="2922" spans="1:20" x14ac:dyDescent="0.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0">
        <v>26.840000000000003</v>
      </c>
      <c r="P2922" s="27">
        <v>51.615384615384613</v>
      </c>
      <c r="Q2922" t="s">
        <v>8355</v>
      </c>
      <c r="R2922" t="s">
        <v>8321</v>
      </c>
      <c r="S2922" s="15">
        <v>84177.501620370371</v>
      </c>
      <c r="T2922" s="15">
        <v>42088.750810185185</v>
      </c>
    </row>
    <row r="2923" spans="1:20" x14ac:dyDescent="0.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0">
        <v>129</v>
      </c>
      <c r="P2923" s="27">
        <v>43</v>
      </c>
      <c r="Q2923" t="s">
        <v>8354</v>
      </c>
      <c r="R2923" t="s">
        <v>8321</v>
      </c>
      <c r="S2923" s="15">
        <v>83815.773240740746</v>
      </c>
      <c r="T2923" s="15">
        <v>41907.886620370373</v>
      </c>
    </row>
    <row r="2924" spans="1:20" x14ac:dyDescent="0.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0">
        <v>100</v>
      </c>
      <c r="P2924" s="27">
        <v>83.333333333333329</v>
      </c>
      <c r="Q2924" t="s">
        <v>8354</v>
      </c>
      <c r="R2924" t="s">
        <v>8321</v>
      </c>
      <c r="S2924" s="15">
        <v>84285.748310185183</v>
      </c>
      <c r="T2924" s="15">
        <v>42142.874155092592</v>
      </c>
    </row>
    <row r="2925" spans="1:20" x14ac:dyDescent="0.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0">
        <v>100</v>
      </c>
      <c r="P2925" s="27">
        <v>30</v>
      </c>
      <c r="Q2925" t="s">
        <v>8354</v>
      </c>
      <c r="R2925" t="s">
        <v>8321</v>
      </c>
      <c r="S2925" s="15">
        <v>84056.25</v>
      </c>
      <c r="T2925" s="15">
        <v>42028.125</v>
      </c>
    </row>
    <row r="2926" spans="1:20" x14ac:dyDescent="0.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0">
        <v>103.2</v>
      </c>
      <c r="P2926" s="27">
        <v>175.51020408163265</v>
      </c>
      <c r="Q2926" t="s">
        <v>8354</v>
      </c>
      <c r="R2926" t="s">
        <v>8321</v>
      </c>
      <c r="S2926" s="15">
        <v>84266.33194444445</v>
      </c>
      <c r="T2926" s="15">
        <v>42133.165972222225</v>
      </c>
    </row>
    <row r="2927" spans="1:20" x14ac:dyDescent="0.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0">
        <v>102.44597777777777</v>
      </c>
      <c r="P2927" s="27">
        <v>231.66175879396985</v>
      </c>
      <c r="Q2927" t="s">
        <v>8354</v>
      </c>
      <c r="R2927" t="s">
        <v>8321</v>
      </c>
      <c r="S2927" s="15">
        <v>83787.168240740735</v>
      </c>
      <c r="T2927" s="15">
        <v>41893.584120370368</v>
      </c>
    </row>
    <row r="2928" spans="1:20" x14ac:dyDescent="0.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0">
        <v>125</v>
      </c>
      <c r="P2928" s="27">
        <v>75</v>
      </c>
      <c r="Q2928" t="s">
        <v>8354</v>
      </c>
      <c r="R2928" t="s">
        <v>8321</v>
      </c>
      <c r="S2928" s="15">
        <v>84117.531921296293</v>
      </c>
      <c r="T2928" s="15">
        <v>42058.765960648147</v>
      </c>
    </row>
    <row r="2929" spans="1:20" x14ac:dyDescent="0.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0">
        <v>130.83333333333334</v>
      </c>
      <c r="P2929" s="27">
        <v>112.14285714285714</v>
      </c>
      <c r="Q2929" t="s">
        <v>8354</v>
      </c>
      <c r="R2929" t="s">
        <v>8321</v>
      </c>
      <c r="S2929" s="15">
        <v>83670.416666666672</v>
      </c>
      <c r="T2929" s="15">
        <v>41835.208333333336</v>
      </c>
    </row>
    <row r="2930" spans="1:20" x14ac:dyDescent="0.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0">
        <v>100</v>
      </c>
      <c r="P2930" s="27">
        <v>41.666666666666664</v>
      </c>
      <c r="Q2930" t="s">
        <v>8354</v>
      </c>
      <c r="R2930" t="s">
        <v>8321</v>
      </c>
      <c r="S2930" s="15">
        <v>84867.996435185196</v>
      </c>
      <c r="T2930" s="15">
        <v>42433.998217592598</v>
      </c>
    </row>
    <row r="2931" spans="1:20" x14ac:dyDescent="0.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0">
        <v>102.06937499999999</v>
      </c>
      <c r="P2931" s="27">
        <v>255.17343750000001</v>
      </c>
      <c r="Q2931" t="s">
        <v>8354</v>
      </c>
      <c r="R2931" t="s">
        <v>8321</v>
      </c>
      <c r="S2931" s="15">
        <v>83569.128657407404</v>
      </c>
      <c r="T2931" s="15">
        <v>41784.564328703702</v>
      </c>
    </row>
    <row r="2932" spans="1:20" x14ac:dyDescent="0.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0">
        <v>100.92000000000002</v>
      </c>
      <c r="P2932" s="27">
        <v>162.7741935483871</v>
      </c>
      <c r="Q2932" t="s">
        <v>8354</v>
      </c>
      <c r="R2932" t="s">
        <v>8321</v>
      </c>
      <c r="S2932" s="15">
        <v>84263.16814814815</v>
      </c>
      <c r="T2932" s="15">
        <v>42131.584074074075</v>
      </c>
    </row>
    <row r="2933" spans="1:20" x14ac:dyDescent="0.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0">
        <v>106</v>
      </c>
      <c r="P2933" s="27">
        <v>88.333333333333329</v>
      </c>
      <c r="Q2933" t="s">
        <v>8354</v>
      </c>
      <c r="R2933" t="s">
        <v>8321</v>
      </c>
      <c r="S2933" s="15">
        <v>83794.511111111118</v>
      </c>
      <c r="T2933" s="15">
        <v>41897.255555555559</v>
      </c>
    </row>
    <row r="2934" spans="1:20" x14ac:dyDescent="0.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0">
        <v>105.0967741935484</v>
      </c>
      <c r="P2934" s="27">
        <v>85.736842105263165</v>
      </c>
      <c r="Q2934" t="s">
        <v>8354</v>
      </c>
      <c r="R2934" t="s">
        <v>8321</v>
      </c>
      <c r="S2934" s="15">
        <v>84112.916666666657</v>
      </c>
      <c r="T2934" s="15">
        <v>42056.458333333328</v>
      </c>
    </row>
    <row r="2935" spans="1:20" x14ac:dyDescent="0.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0">
        <v>102.76</v>
      </c>
      <c r="P2935" s="27">
        <v>47.574074074074076</v>
      </c>
      <c r="Q2935" t="s">
        <v>8354</v>
      </c>
      <c r="R2935" t="s">
        <v>8321</v>
      </c>
      <c r="S2935" s="15">
        <v>85051.913263888884</v>
      </c>
      <c r="T2935" s="15">
        <v>42525.956631944442</v>
      </c>
    </row>
    <row r="2936" spans="1:20" x14ac:dyDescent="0.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0">
        <v>108</v>
      </c>
      <c r="P2936" s="27">
        <v>72.972972972972968</v>
      </c>
      <c r="Q2936" t="s">
        <v>8354</v>
      </c>
      <c r="R2936" t="s">
        <v>8321</v>
      </c>
      <c r="S2936" s="15">
        <v>83611.272314814822</v>
      </c>
      <c r="T2936" s="15">
        <v>41805.636157407411</v>
      </c>
    </row>
    <row r="2937" spans="1:20" x14ac:dyDescent="0.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0">
        <v>100.88571428571429</v>
      </c>
      <c r="P2937" s="27">
        <v>90.538461538461533</v>
      </c>
      <c r="Q2937" t="s">
        <v>8354</v>
      </c>
      <c r="R2937" t="s">
        <v>8321</v>
      </c>
      <c r="S2937" s="15">
        <v>85223.416666666657</v>
      </c>
      <c r="T2937" s="15">
        <v>42611.708333333328</v>
      </c>
    </row>
    <row r="2938" spans="1:20" x14ac:dyDescent="0.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0">
        <v>128</v>
      </c>
      <c r="P2938" s="27">
        <v>37.647058823529413</v>
      </c>
      <c r="Q2938" t="s">
        <v>8354</v>
      </c>
      <c r="R2938" t="s">
        <v>8321</v>
      </c>
      <c r="S2938" s="15">
        <v>83850.415277777778</v>
      </c>
      <c r="T2938" s="15">
        <v>41925.207638888889</v>
      </c>
    </row>
    <row r="2939" spans="1:20" x14ac:dyDescent="0.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0">
        <v>133.33333333333331</v>
      </c>
      <c r="P2939" s="27">
        <v>36.363636363636367</v>
      </c>
      <c r="Q2939" t="s">
        <v>8354</v>
      </c>
      <c r="R2939" t="s">
        <v>8321</v>
      </c>
      <c r="S2939" s="15">
        <v>83666.914652777778</v>
      </c>
      <c r="T2939" s="15">
        <v>41833.457326388889</v>
      </c>
    </row>
    <row r="2940" spans="1:20" x14ac:dyDescent="0.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0">
        <v>101.375</v>
      </c>
      <c r="P2940" s="27">
        <v>126.71875</v>
      </c>
      <c r="Q2940" t="s">
        <v>8354</v>
      </c>
      <c r="R2940" t="s">
        <v>8321</v>
      </c>
      <c r="S2940" s="15">
        <v>84069.407731481479</v>
      </c>
      <c r="T2940" s="15">
        <v>42034.703865740739</v>
      </c>
    </row>
    <row r="2941" spans="1:20" x14ac:dyDescent="0.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0">
        <v>102.875</v>
      </c>
      <c r="P2941" s="27">
        <v>329.2</v>
      </c>
      <c r="Q2941" t="s">
        <v>8354</v>
      </c>
      <c r="R2941" t="s">
        <v>8321</v>
      </c>
      <c r="S2941" s="15">
        <v>83758.083333333328</v>
      </c>
      <c r="T2941" s="15">
        <v>41879.041666666664</v>
      </c>
    </row>
    <row r="2942" spans="1:20" x14ac:dyDescent="0.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0">
        <v>107.24000000000001</v>
      </c>
      <c r="P2942" s="27">
        <v>81.242424242424249</v>
      </c>
      <c r="Q2942" t="s">
        <v>8354</v>
      </c>
      <c r="R2942" t="s">
        <v>8321</v>
      </c>
      <c r="S2942" s="15">
        <v>84045.546712962969</v>
      </c>
      <c r="T2942" s="15">
        <v>42022.773356481484</v>
      </c>
    </row>
    <row r="2943" spans="1:20" x14ac:dyDescent="0.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0">
        <v>4.0000000000000001E-3</v>
      </c>
      <c r="P2943" s="27">
        <v>1</v>
      </c>
      <c r="Q2943" t="s">
        <v>8356</v>
      </c>
      <c r="R2943" t="s">
        <v>8321</v>
      </c>
      <c r="S2943" s="15">
        <v>84129.920254629629</v>
      </c>
      <c r="T2943" s="15">
        <v>42064.960127314815</v>
      </c>
    </row>
    <row r="2944" spans="1:20" x14ac:dyDescent="0.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0">
        <v>20.424999999999997</v>
      </c>
      <c r="P2944" s="27">
        <v>202.22772277227722</v>
      </c>
      <c r="Q2944" t="s">
        <v>8356</v>
      </c>
      <c r="R2944" t="s">
        <v>8321</v>
      </c>
      <c r="S2944" s="15">
        <v>84709.691666666666</v>
      </c>
      <c r="T2944" s="15">
        <v>42354.845833333333</v>
      </c>
    </row>
    <row r="2945" spans="1:20" x14ac:dyDescent="0.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0">
        <v>0</v>
      </c>
      <c r="P2945" s="27" t="e">
        <v>#DIV/0!</v>
      </c>
      <c r="Q2945" t="s">
        <v>8356</v>
      </c>
      <c r="R2945" t="s">
        <v>8321</v>
      </c>
      <c r="S2945" s="15">
        <v>84214.258796296286</v>
      </c>
      <c r="T2945" s="15">
        <v>42107.129398148143</v>
      </c>
    </row>
    <row r="2946" spans="1:20" x14ac:dyDescent="0.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0">
        <v>1</v>
      </c>
      <c r="P2946" s="27">
        <v>100</v>
      </c>
      <c r="Q2946" t="s">
        <v>8356</v>
      </c>
      <c r="R2946" t="s">
        <v>8321</v>
      </c>
      <c r="S2946" s="15">
        <v>84325.828657407401</v>
      </c>
      <c r="T2946" s="15">
        <v>42162.9143287037</v>
      </c>
    </row>
    <row r="2947" spans="1:20" x14ac:dyDescent="0.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0">
        <v>0</v>
      </c>
      <c r="P2947" s="27" t="e">
        <v>#DIV/0!</v>
      </c>
      <c r="Q2947" t="s">
        <v>8356</v>
      </c>
      <c r="R2947" t="s">
        <v>8321</v>
      </c>
      <c r="S2947" s="15">
        <v>84296.279166666674</v>
      </c>
      <c r="T2947" s="15">
        <v>42148.139583333337</v>
      </c>
    </row>
    <row r="2948" spans="1:20" x14ac:dyDescent="0.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0">
        <v>0.1</v>
      </c>
      <c r="P2948" s="27">
        <v>1</v>
      </c>
      <c r="Q2948" t="s">
        <v>8356</v>
      </c>
      <c r="R2948" t="s">
        <v>8321</v>
      </c>
      <c r="S2948" s="15">
        <v>85195.062314814815</v>
      </c>
      <c r="T2948" s="15">
        <v>42597.531157407408</v>
      </c>
    </row>
    <row r="2949" spans="1:20" x14ac:dyDescent="0.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0">
        <v>4.2880000000000003</v>
      </c>
      <c r="P2949" s="27">
        <v>82.461538461538467</v>
      </c>
      <c r="Q2949" t="s">
        <v>8356</v>
      </c>
      <c r="R2949" t="s">
        <v>8321</v>
      </c>
      <c r="S2949" s="15">
        <v>85397.431944444455</v>
      </c>
      <c r="T2949" s="15">
        <v>42698.715972222228</v>
      </c>
    </row>
    <row r="2950" spans="1:20" x14ac:dyDescent="0.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0">
        <v>4.8000000000000004E-3</v>
      </c>
      <c r="P2950" s="27">
        <v>2.6666666666666665</v>
      </c>
      <c r="Q2950" t="s">
        <v>8356</v>
      </c>
      <c r="R2950" t="s">
        <v>8321</v>
      </c>
      <c r="S2950" s="15">
        <v>84315.298449074064</v>
      </c>
      <c r="T2950" s="15">
        <v>42157.649224537032</v>
      </c>
    </row>
    <row r="2951" spans="1:20" x14ac:dyDescent="0.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0">
        <v>2.5</v>
      </c>
      <c r="P2951" s="27">
        <v>12.5</v>
      </c>
      <c r="Q2951" t="s">
        <v>8356</v>
      </c>
      <c r="R2951" t="s">
        <v>8321</v>
      </c>
      <c r="S2951" s="15">
        <v>84655.729560185195</v>
      </c>
      <c r="T2951" s="15">
        <v>42327.864780092597</v>
      </c>
    </row>
    <row r="2952" spans="1:20" x14ac:dyDescent="0.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0">
        <v>0</v>
      </c>
      <c r="P2952" s="27" t="e">
        <v>#DIV/0!</v>
      </c>
      <c r="Q2952" t="s">
        <v>8356</v>
      </c>
      <c r="R2952" t="s">
        <v>8321</v>
      </c>
      <c r="S2952" s="15">
        <v>84784.73037037038</v>
      </c>
      <c r="T2952" s="15">
        <v>42392.36518518519</v>
      </c>
    </row>
    <row r="2953" spans="1:20" x14ac:dyDescent="0.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0">
        <v>2.1919999999999997</v>
      </c>
      <c r="P2953" s="27">
        <v>18.896551724137932</v>
      </c>
      <c r="Q2953" t="s">
        <v>8356</v>
      </c>
      <c r="R2953" t="s">
        <v>8321</v>
      </c>
      <c r="S2953" s="15">
        <v>83835.605856481474</v>
      </c>
      <c r="T2953" s="15">
        <v>41917.802928240737</v>
      </c>
    </row>
    <row r="2954" spans="1:20" x14ac:dyDescent="0.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0">
        <v>8.0250000000000004</v>
      </c>
      <c r="P2954" s="27">
        <v>200.625</v>
      </c>
      <c r="Q2954" t="s">
        <v>8356</v>
      </c>
      <c r="R2954" t="s">
        <v>8321</v>
      </c>
      <c r="S2954" s="15">
        <v>85320.333333333343</v>
      </c>
      <c r="T2954" s="15">
        <v>42660.166666666672</v>
      </c>
    </row>
    <row r="2955" spans="1:20" x14ac:dyDescent="0.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0">
        <v>0.15125</v>
      </c>
      <c r="P2955" s="27">
        <v>201.66666666666666</v>
      </c>
      <c r="Q2955" t="s">
        <v>8356</v>
      </c>
      <c r="R2955" t="s">
        <v>8321</v>
      </c>
      <c r="S2955" s="15">
        <v>84571.583819444437</v>
      </c>
      <c r="T2955" s="15">
        <v>42285.791909722218</v>
      </c>
    </row>
    <row r="2956" spans="1:20" x14ac:dyDescent="0.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0">
        <v>0</v>
      </c>
      <c r="P2956" s="27" t="e">
        <v>#DIV/0!</v>
      </c>
      <c r="Q2956" t="s">
        <v>8356</v>
      </c>
      <c r="R2956" t="s">
        <v>8321</v>
      </c>
      <c r="S2956" s="15">
        <v>85621.083402777789</v>
      </c>
      <c r="T2956" s="15">
        <v>42810.541701388895</v>
      </c>
    </row>
    <row r="2957" spans="1:20" x14ac:dyDescent="0.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0">
        <v>59.583333333333336</v>
      </c>
      <c r="P2957" s="27">
        <v>65</v>
      </c>
      <c r="Q2957" t="s">
        <v>8356</v>
      </c>
      <c r="R2957" t="s">
        <v>8321</v>
      </c>
      <c r="S2957" s="15">
        <v>84343.482615740737</v>
      </c>
      <c r="T2957" s="15">
        <v>42171.741307870368</v>
      </c>
    </row>
    <row r="2958" spans="1:20" x14ac:dyDescent="0.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0">
        <v>16.734177215189874</v>
      </c>
      <c r="P2958" s="27">
        <v>66.099999999999994</v>
      </c>
      <c r="Q2958" t="s">
        <v>8356</v>
      </c>
      <c r="R2958" t="s">
        <v>8321</v>
      </c>
      <c r="S2958" s="15">
        <v>84989.917824074073</v>
      </c>
      <c r="T2958" s="15">
        <v>42494.958912037036</v>
      </c>
    </row>
    <row r="2959" spans="1:20" x14ac:dyDescent="0.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0">
        <v>1.8666666666666669</v>
      </c>
      <c r="P2959" s="27">
        <v>93.333333333333329</v>
      </c>
      <c r="Q2959" t="s">
        <v>8356</v>
      </c>
      <c r="R2959" t="s">
        <v>8321</v>
      </c>
      <c r="S2959" s="15">
        <v>84181.939166666663</v>
      </c>
      <c r="T2959" s="15">
        <v>42090.969583333332</v>
      </c>
    </row>
    <row r="2960" spans="1:20" x14ac:dyDescent="0.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0">
        <v>0</v>
      </c>
      <c r="P2960" s="27" t="e">
        <v>#DIV/0!</v>
      </c>
      <c r="Q2960" t="s">
        <v>8356</v>
      </c>
      <c r="R2960" t="s">
        <v>8321</v>
      </c>
      <c r="S2960" s="15">
        <v>84997.47493055556</v>
      </c>
      <c r="T2960" s="15">
        <v>42498.73746527778</v>
      </c>
    </row>
    <row r="2961" spans="1:20" x14ac:dyDescent="0.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0">
        <v>0</v>
      </c>
      <c r="P2961" s="27" t="e">
        <v>#DIV/0!</v>
      </c>
      <c r="Q2961" t="s">
        <v>8356</v>
      </c>
      <c r="R2961" t="s">
        <v>8321</v>
      </c>
      <c r="S2961" s="15">
        <v>85056.016782407416</v>
      </c>
      <c r="T2961" s="15">
        <v>42528.008391203708</v>
      </c>
    </row>
    <row r="2962" spans="1:20" x14ac:dyDescent="0.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0">
        <v>0</v>
      </c>
      <c r="P2962" s="27" t="e">
        <v>#DIV/0!</v>
      </c>
      <c r="Q2962" t="s">
        <v>8356</v>
      </c>
      <c r="R2962" t="s">
        <v>8321</v>
      </c>
      <c r="S2962" s="15">
        <v>83787.514421296291</v>
      </c>
      <c r="T2962" s="15">
        <v>41893.757210648146</v>
      </c>
    </row>
    <row r="2963" spans="1:20" x14ac:dyDescent="0.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0">
        <v>109.62</v>
      </c>
      <c r="P2963" s="27">
        <v>50.75</v>
      </c>
      <c r="Q2963" t="s">
        <v>8355</v>
      </c>
      <c r="R2963" t="s">
        <v>8321</v>
      </c>
      <c r="S2963" s="15">
        <v>84178.333333333343</v>
      </c>
      <c r="T2963" s="15">
        <v>42089.166666666672</v>
      </c>
    </row>
    <row r="2964" spans="1:20" x14ac:dyDescent="0.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0">
        <v>121.8</v>
      </c>
      <c r="P2964" s="27">
        <v>60.9</v>
      </c>
      <c r="Q2964" t="s">
        <v>8355</v>
      </c>
      <c r="R2964" t="s">
        <v>8321</v>
      </c>
      <c r="S2964" s="15">
        <v>84128.58194444445</v>
      </c>
      <c r="T2964" s="15">
        <v>42064.290972222225</v>
      </c>
    </row>
    <row r="2965" spans="1:20" x14ac:dyDescent="0.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0">
        <v>106.85</v>
      </c>
      <c r="P2965" s="27">
        <v>109.03061224489795</v>
      </c>
      <c r="Q2965" t="s">
        <v>8355</v>
      </c>
      <c r="R2965" t="s">
        <v>8321</v>
      </c>
      <c r="S2965" s="15">
        <v>84374.940370370372</v>
      </c>
      <c r="T2965" s="15">
        <v>42187.470185185186</v>
      </c>
    </row>
    <row r="2966" spans="1:20" x14ac:dyDescent="0.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0">
        <v>100.71379999999999</v>
      </c>
      <c r="P2966" s="27">
        <v>25.692295918367346</v>
      </c>
      <c r="Q2966" t="s">
        <v>8355</v>
      </c>
      <c r="R2966" t="s">
        <v>8321</v>
      </c>
      <c r="S2966" s="15">
        <v>83715.794444444444</v>
      </c>
      <c r="T2966" s="15">
        <v>41857.897222222222</v>
      </c>
    </row>
    <row r="2967" spans="1:20" x14ac:dyDescent="0.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0">
        <v>109.00000000000001</v>
      </c>
      <c r="P2967" s="27">
        <v>41.92307692307692</v>
      </c>
      <c r="Q2967" t="s">
        <v>8355</v>
      </c>
      <c r="R2967" t="s">
        <v>8321</v>
      </c>
      <c r="S2967" s="15">
        <v>84385.459097222221</v>
      </c>
      <c r="T2967" s="15">
        <v>42192.729548611111</v>
      </c>
    </row>
    <row r="2968" spans="1:20" x14ac:dyDescent="0.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0">
        <v>113.63000000000001</v>
      </c>
      <c r="P2968" s="27">
        <v>88.7734375</v>
      </c>
      <c r="Q2968" t="s">
        <v>8355</v>
      </c>
      <c r="R2968" t="s">
        <v>8321</v>
      </c>
      <c r="S2968" s="15">
        <v>84527.477129629639</v>
      </c>
      <c r="T2968" s="15">
        <v>42263.738564814819</v>
      </c>
    </row>
    <row r="2969" spans="1:20" x14ac:dyDescent="0.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0">
        <v>113.92</v>
      </c>
      <c r="P2969" s="27">
        <v>80.225352112676063</v>
      </c>
      <c r="Q2969" t="s">
        <v>8355</v>
      </c>
      <c r="R2969" t="s">
        <v>8321</v>
      </c>
      <c r="S2969" s="15">
        <v>84144.312314814815</v>
      </c>
      <c r="T2969" s="15">
        <v>42072.156157407408</v>
      </c>
    </row>
    <row r="2970" spans="1:20" x14ac:dyDescent="0.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0">
        <v>106</v>
      </c>
      <c r="P2970" s="27">
        <v>78.936170212765958</v>
      </c>
      <c r="Q2970" t="s">
        <v>8355</v>
      </c>
      <c r="R2970" t="s">
        <v>8321</v>
      </c>
      <c r="S2970" s="15">
        <v>85198.33194444445</v>
      </c>
      <c r="T2970" s="15">
        <v>42599.165972222225</v>
      </c>
    </row>
    <row r="2971" spans="1:20" x14ac:dyDescent="0.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0">
        <v>162.5</v>
      </c>
      <c r="P2971" s="27">
        <v>95.588235294117652</v>
      </c>
      <c r="Q2971" t="s">
        <v>8355</v>
      </c>
      <c r="R2971" t="s">
        <v>8321</v>
      </c>
      <c r="S2971" s="15">
        <v>84255.904166666674</v>
      </c>
      <c r="T2971" s="15">
        <v>42127.952083333337</v>
      </c>
    </row>
    <row r="2972" spans="1:20" x14ac:dyDescent="0.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0">
        <v>106</v>
      </c>
      <c r="P2972" s="27">
        <v>69.890109890109883</v>
      </c>
      <c r="Q2972" t="s">
        <v>8355</v>
      </c>
      <c r="R2972" t="s">
        <v>8321</v>
      </c>
      <c r="S2972" s="15">
        <v>83677.339143518519</v>
      </c>
      <c r="T2972" s="15">
        <v>41838.669571759259</v>
      </c>
    </row>
    <row r="2973" spans="1:20" x14ac:dyDescent="0.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0">
        <v>100.15624999999999</v>
      </c>
      <c r="P2973" s="27">
        <v>74.534883720930239</v>
      </c>
      <c r="Q2973" t="s">
        <v>8355</v>
      </c>
      <c r="R2973" t="s">
        <v>8321</v>
      </c>
      <c r="S2973" s="15">
        <v>83765.316620370373</v>
      </c>
      <c r="T2973" s="15">
        <v>41882.658310185187</v>
      </c>
    </row>
    <row r="2974" spans="1:20" x14ac:dyDescent="0.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0">
        <v>105.35000000000001</v>
      </c>
      <c r="P2974" s="27">
        <v>123.94117647058823</v>
      </c>
      <c r="Q2974" t="s">
        <v>8355</v>
      </c>
      <c r="R2974" t="s">
        <v>8321</v>
      </c>
      <c r="S2974" s="15">
        <v>85418.083333333343</v>
      </c>
      <c r="T2974" s="15">
        <v>42709.041666666672</v>
      </c>
    </row>
    <row r="2975" spans="1:20" x14ac:dyDescent="0.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0">
        <v>174.8</v>
      </c>
      <c r="P2975" s="27">
        <v>264.84848484848487</v>
      </c>
      <c r="Q2975" t="s">
        <v>8355</v>
      </c>
      <c r="R2975" t="s">
        <v>8321</v>
      </c>
      <c r="S2975" s="15">
        <v>84740.333333333343</v>
      </c>
      <c r="T2975" s="15">
        <v>42370.166666666672</v>
      </c>
    </row>
    <row r="2976" spans="1:20" x14ac:dyDescent="0.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0">
        <v>102</v>
      </c>
      <c r="P2976" s="27">
        <v>58.620689655172413</v>
      </c>
      <c r="Q2976" t="s">
        <v>8355</v>
      </c>
      <c r="R2976" t="s">
        <v>8321</v>
      </c>
      <c r="S2976" s="15">
        <v>83816.131944444438</v>
      </c>
      <c r="T2976" s="15">
        <v>41908.065972222219</v>
      </c>
    </row>
    <row r="2977" spans="1:20" x14ac:dyDescent="0.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0">
        <v>100.125</v>
      </c>
      <c r="P2977" s="27">
        <v>70.884955752212392</v>
      </c>
      <c r="Q2977" t="s">
        <v>8355</v>
      </c>
      <c r="R2977" t="s">
        <v>8321</v>
      </c>
      <c r="S2977" s="15">
        <v>83940.25</v>
      </c>
      <c r="T2977" s="15">
        <v>41970.125</v>
      </c>
    </row>
    <row r="2978" spans="1:20" x14ac:dyDescent="0.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0">
        <v>171.42857142857142</v>
      </c>
      <c r="P2978" s="27">
        <v>8.5714285714285712</v>
      </c>
      <c r="Q2978" t="s">
        <v>8355</v>
      </c>
      <c r="R2978" t="s">
        <v>8321</v>
      </c>
      <c r="S2978" s="15">
        <v>84885</v>
      </c>
      <c r="T2978" s="15">
        <v>42442.5</v>
      </c>
    </row>
    <row r="2979" spans="1:20" x14ac:dyDescent="0.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0">
        <v>113.56666666666666</v>
      </c>
      <c r="P2979" s="27">
        <v>113.56666666666666</v>
      </c>
      <c r="Q2979" t="s">
        <v>8355</v>
      </c>
      <c r="R2979" t="s">
        <v>8321</v>
      </c>
      <c r="S2979" s="15">
        <v>84172.186111111107</v>
      </c>
      <c r="T2979" s="15">
        <v>42086.093055555553</v>
      </c>
    </row>
    <row r="2980" spans="1:20" x14ac:dyDescent="0.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0">
        <v>129.46666666666667</v>
      </c>
      <c r="P2980" s="27">
        <v>60.6875</v>
      </c>
      <c r="Q2980" t="s">
        <v>8355</v>
      </c>
      <c r="R2980" t="s">
        <v>8321</v>
      </c>
      <c r="S2980" s="15">
        <v>83864.498611111107</v>
      </c>
      <c r="T2980" s="15">
        <v>41932.249305555553</v>
      </c>
    </row>
    <row r="2981" spans="1:20" x14ac:dyDescent="0.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0">
        <v>101.4</v>
      </c>
      <c r="P2981" s="27">
        <v>110.21739130434783</v>
      </c>
      <c r="Q2981" t="s">
        <v>8355</v>
      </c>
      <c r="R2981" t="s">
        <v>8321</v>
      </c>
      <c r="S2981" s="15">
        <v>84020.5</v>
      </c>
      <c r="T2981" s="15">
        <v>42010.25</v>
      </c>
    </row>
    <row r="2982" spans="1:20" x14ac:dyDescent="0.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0">
        <v>109.16666666666666</v>
      </c>
      <c r="P2982" s="27">
        <v>136.45833333333334</v>
      </c>
      <c r="Q2982" t="s">
        <v>8355</v>
      </c>
      <c r="R2982" t="s">
        <v>8321</v>
      </c>
      <c r="S2982" s="15">
        <v>84480.166666666657</v>
      </c>
      <c r="T2982" s="15">
        <v>42240.083333333328</v>
      </c>
    </row>
    <row r="2983" spans="1:20" x14ac:dyDescent="0.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0">
        <v>128.92500000000001</v>
      </c>
      <c r="P2983" s="27">
        <v>53.164948453608247</v>
      </c>
      <c r="Q2983" t="s">
        <v>8356</v>
      </c>
      <c r="R2983" t="s">
        <v>8321</v>
      </c>
      <c r="S2983" s="15">
        <v>84541.119351851841</v>
      </c>
      <c r="T2983" s="15">
        <v>42270.559675925921</v>
      </c>
    </row>
    <row r="2984" spans="1:20" x14ac:dyDescent="0.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0">
        <v>102.06</v>
      </c>
      <c r="P2984" s="27">
        <v>86.491525423728817</v>
      </c>
      <c r="Q2984" t="s">
        <v>8356</v>
      </c>
      <c r="R2984" t="s">
        <v>8321</v>
      </c>
      <c r="S2984" s="15">
        <v>84823.373680555553</v>
      </c>
      <c r="T2984" s="15">
        <v>42411.686840277776</v>
      </c>
    </row>
    <row r="2985" spans="1:20" x14ac:dyDescent="0.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0">
        <v>146.53957758620692</v>
      </c>
      <c r="P2985" s="27">
        <v>155.23827397260274</v>
      </c>
      <c r="Q2985" t="s">
        <v>8356</v>
      </c>
      <c r="R2985" t="s">
        <v>8321</v>
      </c>
      <c r="S2985" s="15">
        <v>83909.348055555558</v>
      </c>
      <c r="T2985" s="15">
        <v>41954.674027777779</v>
      </c>
    </row>
    <row r="2986" spans="1:20" x14ac:dyDescent="0.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0">
        <v>100.352</v>
      </c>
      <c r="P2986" s="27">
        <v>115.08256880733946</v>
      </c>
      <c r="Q2986" t="s">
        <v>8356</v>
      </c>
      <c r="R2986" t="s">
        <v>8321</v>
      </c>
      <c r="S2986" s="15">
        <v>85212.557430555549</v>
      </c>
      <c r="T2986" s="15">
        <v>42606.278715277775</v>
      </c>
    </row>
    <row r="2987" spans="1:20" x14ac:dyDescent="0.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0">
        <v>121.64999999999999</v>
      </c>
      <c r="P2987" s="27">
        <v>109.5945945945946</v>
      </c>
      <c r="Q2987" t="s">
        <v>8356</v>
      </c>
      <c r="R2987" t="s">
        <v>8321</v>
      </c>
      <c r="S2987" s="15">
        <v>85348.333333333343</v>
      </c>
      <c r="T2987" s="15">
        <v>42674.166666666672</v>
      </c>
    </row>
    <row r="2988" spans="1:20" x14ac:dyDescent="0.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0">
        <v>105.5</v>
      </c>
      <c r="P2988" s="27">
        <v>45.214285714285715</v>
      </c>
      <c r="Q2988" t="s">
        <v>8356</v>
      </c>
      <c r="R2988" t="s">
        <v>8321</v>
      </c>
      <c r="S2988" s="15">
        <v>84982.916805555549</v>
      </c>
      <c r="T2988" s="15">
        <v>42491.458402777775</v>
      </c>
    </row>
    <row r="2989" spans="1:20" x14ac:dyDescent="0.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0">
        <v>110.4008</v>
      </c>
      <c r="P2989" s="27">
        <v>104.15169811320754</v>
      </c>
      <c r="Q2989" t="s">
        <v>8356</v>
      </c>
      <c r="R2989" t="s">
        <v>8321</v>
      </c>
      <c r="S2989" s="15">
        <v>85312</v>
      </c>
      <c r="T2989" s="15">
        <v>42656</v>
      </c>
    </row>
    <row r="2990" spans="1:20" x14ac:dyDescent="0.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0">
        <v>100</v>
      </c>
      <c r="P2990" s="27">
        <v>35.714285714285715</v>
      </c>
      <c r="Q2990" t="s">
        <v>8356</v>
      </c>
      <c r="R2990" t="s">
        <v>8321</v>
      </c>
      <c r="S2990" s="15">
        <v>85082.724097222235</v>
      </c>
      <c r="T2990" s="15">
        <v>42541.362048611118</v>
      </c>
    </row>
    <row r="2991" spans="1:20" x14ac:dyDescent="0.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0">
        <v>176.535</v>
      </c>
      <c r="P2991" s="27">
        <v>96.997252747252745</v>
      </c>
      <c r="Q2991" t="s">
        <v>8356</v>
      </c>
      <c r="R2991" t="s">
        <v>8321</v>
      </c>
      <c r="S2991" s="15">
        <v>84718.415277777778</v>
      </c>
      <c r="T2991" s="15">
        <v>42359.207638888889</v>
      </c>
    </row>
    <row r="2992" spans="1:20" x14ac:dyDescent="0.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0">
        <v>100</v>
      </c>
      <c r="P2992" s="27">
        <v>370.37037037037038</v>
      </c>
      <c r="Q2992" t="s">
        <v>8356</v>
      </c>
      <c r="R2992" t="s">
        <v>8321</v>
      </c>
      <c r="S2992" s="15">
        <v>84753.148611111101</v>
      </c>
      <c r="T2992" s="15">
        <v>42376.57430555555</v>
      </c>
    </row>
    <row r="2993" spans="1:20" x14ac:dyDescent="0.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0">
        <v>103.29411764705883</v>
      </c>
      <c r="P2993" s="27">
        <v>94.408602150537632</v>
      </c>
      <c r="Q2993" t="s">
        <v>8356</v>
      </c>
      <c r="R2993" t="s">
        <v>8321</v>
      </c>
      <c r="S2993" s="15">
        <v>85525.674305555556</v>
      </c>
      <c r="T2993" s="15">
        <v>42762.837152777778</v>
      </c>
    </row>
    <row r="2994" spans="1:20" x14ac:dyDescent="0.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0">
        <v>104.5</v>
      </c>
      <c r="P2994" s="27">
        <v>48.984375</v>
      </c>
      <c r="Q2994" t="s">
        <v>8356</v>
      </c>
      <c r="R2994" t="s">
        <v>8321</v>
      </c>
      <c r="S2994" s="15">
        <v>85305.534953703696</v>
      </c>
      <c r="T2994" s="15">
        <v>42652.767476851848</v>
      </c>
    </row>
    <row r="2995" spans="1:20" x14ac:dyDescent="0.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0">
        <v>100.29999999999998</v>
      </c>
      <c r="P2995" s="27">
        <v>45.590909090909093</v>
      </c>
      <c r="Q2995" t="s">
        <v>8356</v>
      </c>
      <c r="R2995" t="s">
        <v>8321</v>
      </c>
      <c r="S2995" s="15">
        <v>84841.677476851852</v>
      </c>
      <c r="T2995" s="15">
        <v>42420.838738425926</v>
      </c>
    </row>
    <row r="2996" spans="1:20" x14ac:dyDescent="0.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0">
        <v>457.74666666666673</v>
      </c>
      <c r="P2996" s="27">
        <v>23.275254237288134</v>
      </c>
      <c r="Q2996" t="s">
        <v>8356</v>
      </c>
      <c r="R2996" t="s">
        <v>8321</v>
      </c>
      <c r="S2996" s="15">
        <v>83830.957685185189</v>
      </c>
      <c r="T2996" s="15">
        <v>41915.478842592594</v>
      </c>
    </row>
    <row r="2997" spans="1:20" x14ac:dyDescent="0.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0">
        <v>104.96000000000001</v>
      </c>
      <c r="P2997" s="27">
        <v>63.2289156626506</v>
      </c>
      <c r="Q2997" t="s">
        <v>8356</v>
      </c>
      <c r="R2997" t="s">
        <v>8321</v>
      </c>
      <c r="S2997" s="15">
        <v>85509.330347222218</v>
      </c>
      <c r="T2997" s="15">
        <v>42754.665173611109</v>
      </c>
    </row>
    <row r="2998" spans="1:20" x14ac:dyDescent="0.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0">
        <v>171.94285714285715</v>
      </c>
      <c r="P2998" s="27">
        <v>153.5204081632653</v>
      </c>
      <c r="Q2998" t="s">
        <v>8356</v>
      </c>
      <c r="R2998" t="s">
        <v>8321</v>
      </c>
      <c r="S2998" s="15">
        <v>84301.825000000012</v>
      </c>
      <c r="T2998" s="15">
        <v>42150.912500000006</v>
      </c>
    </row>
    <row r="2999" spans="1:20" x14ac:dyDescent="0.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0">
        <v>103.73000000000002</v>
      </c>
      <c r="P2999" s="27">
        <v>90.2</v>
      </c>
      <c r="Q2999" t="s">
        <v>8356</v>
      </c>
      <c r="R2999" t="s">
        <v>8321</v>
      </c>
      <c r="S2999" s="15">
        <v>85586.415277777778</v>
      </c>
      <c r="T2999" s="15">
        <v>42793.207638888889</v>
      </c>
    </row>
    <row r="3000" spans="1:20" x14ac:dyDescent="0.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0">
        <v>103.029</v>
      </c>
      <c r="P3000" s="27">
        <v>118.97113163972287</v>
      </c>
      <c r="Q3000" t="s">
        <v>8356</v>
      </c>
      <c r="R3000" t="s">
        <v>8321</v>
      </c>
      <c r="S3000" s="15">
        <v>83612.368055555562</v>
      </c>
      <c r="T3000" s="15">
        <v>41806.184027777781</v>
      </c>
    </row>
    <row r="3001" spans="1:20" x14ac:dyDescent="0.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0">
        <v>118.88888888888889</v>
      </c>
      <c r="P3001" s="27">
        <v>80.25</v>
      </c>
      <c r="Q3001" t="s">
        <v>8356</v>
      </c>
      <c r="R3001" t="s">
        <v>8321</v>
      </c>
      <c r="S3001" s="15">
        <v>85590.166666666657</v>
      </c>
      <c r="T3001" s="15">
        <v>42795.083333333328</v>
      </c>
    </row>
    <row r="3002" spans="1:20" x14ac:dyDescent="0.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0">
        <v>100</v>
      </c>
      <c r="P3002" s="27">
        <v>62.5</v>
      </c>
      <c r="Q3002" t="s">
        <v>8356</v>
      </c>
      <c r="R3002" t="s">
        <v>8321</v>
      </c>
      <c r="S3002" s="15">
        <v>85533.5</v>
      </c>
      <c r="T3002" s="15">
        <v>42766.75</v>
      </c>
    </row>
    <row r="3003" spans="1:20" x14ac:dyDescent="0.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0">
        <v>318.69988910451895</v>
      </c>
      <c r="P3003" s="27">
        <v>131.37719999999999</v>
      </c>
      <c r="Q3003" t="s">
        <v>8356</v>
      </c>
      <c r="R3003" t="s">
        <v>8321</v>
      </c>
      <c r="S3003" s="15">
        <v>85129.791250000009</v>
      </c>
      <c r="T3003" s="15">
        <v>42564.895625000005</v>
      </c>
    </row>
    <row r="3004" spans="1:20" x14ac:dyDescent="0.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0">
        <v>108.50614285714286</v>
      </c>
      <c r="P3004" s="27">
        <v>73.032980769230775</v>
      </c>
      <c r="Q3004" t="s">
        <v>8356</v>
      </c>
      <c r="R3004" t="s">
        <v>8321</v>
      </c>
      <c r="S3004" s="15">
        <v>82539.672500000001</v>
      </c>
      <c r="T3004" s="15">
        <v>41269.83625</v>
      </c>
    </row>
    <row r="3005" spans="1:20" x14ac:dyDescent="0.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0">
        <v>101.16666666666667</v>
      </c>
      <c r="P3005" s="27">
        <v>178.52941176470588</v>
      </c>
      <c r="Q3005" t="s">
        <v>8356</v>
      </c>
      <c r="R3005" t="s">
        <v>8321</v>
      </c>
      <c r="S3005" s="15">
        <v>84860.498611111107</v>
      </c>
      <c r="T3005" s="15">
        <v>42430.249305555553</v>
      </c>
    </row>
    <row r="3006" spans="1:20" x14ac:dyDescent="0.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0">
        <v>112.815</v>
      </c>
      <c r="P3006" s="27">
        <v>162.90974729241879</v>
      </c>
      <c r="Q3006" t="s">
        <v>8356</v>
      </c>
      <c r="R3006" t="s">
        <v>8321</v>
      </c>
      <c r="S3006" s="15">
        <v>83917.845462962956</v>
      </c>
      <c r="T3006" s="15">
        <v>41958.922731481478</v>
      </c>
    </row>
    <row r="3007" spans="1:20" x14ac:dyDescent="0.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0">
        <v>120.49622641509434</v>
      </c>
      <c r="P3007" s="27">
        <v>108.24237288135593</v>
      </c>
      <c r="Q3007" t="s">
        <v>8356</v>
      </c>
      <c r="R3007" t="s">
        <v>8321</v>
      </c>
      <c r="S3007" s="15">
        <v>83837.349652777775</v>
      </c>
      <c r="T3007" s="15">
        <v>41918.674826388888</v>
      </c>
    </row>
    <row r="3008" spans="1:20" x14ac:dyDescent="0.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0">
        <v>107.74999999999999</v>
      </c>
      <c r="P3008" s="27">
        <v>88.865979381443296</v>
      </c>
      <c r="Q3008" t="s">
        <v>8356</v>
      </c>
      <c r="R3008" t="s">
        <v>8321</v>
      </c>
      <c r="S3008" s="15">
        <v>83975.513680555567</v>
      </c>
      <c r="T3008" s="15">
        <v>41987.756840277783</v>
      </c>
    </row>
    <row r="3009" spans="1:20" x14ac:dyDescent="0.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0">
        <v>180</v>
      </c>
      <c r="P3009" s="27">
        <v>54</v>
      </c>
      <c r="Q3009" t="s">
        <v>8356</v>
      </c>
      <c r="R3009" t="s">
        <v>8321</v>
      </c>
      <c r="S3009" s="15">
        <v>84238.432476851856</v>
      </c>
      <c r="T3009" s="15">
        <v>42119.216238425928</v>
      </c>
    </row>
    <row r="3010" spans="1:20" x14ac:dyDescent="0.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0">
        <v>101.16666666666667</v>
      </c>
      <c r="P3010" s="27">
        <v>116.73076923076923</v>
      </c>
      <c r="Q3010" t="s">
        <v>8356</v>
      </c>
      <c r="R3010" t="s">
        <v>8321</v>
      </c>
      <c r="S3010" s="15">
        <v>84780.424050925925</v>
      </c>
      <c r="T3010" s="15">
        <v>42390.212025462963</v>
      </c>
    </row>
    <row r="3011" spans="1:20" x14ac:dyDescent="0.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0">
        <v>119.756</v>
      </c>
      <c r="P3011" s="27">
        <v>233.8984375</v>
      </c>
      <c r="Q3011" t="s">
        <v>8356</v>
      </c>
      <c r="R3011" t="s">
        <v>8321</v>
      </c>
      <c r="S3011" s="15">
        <v>83939.223148148158</v>
      </c>
      <c r="T3011" s="15">
        <v>41969.611574074079</v>
      </c>
    </row>
    <row r="3012" spans="1:20" x14ac:dyDescent="0.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0">
        <v>158</v>
      </c>
      <c r="P3012" s="27">
        <v>158</v>
      </c>
      <c r="Q3012" t="s">
        <v>8356</v>
      </c>
      <c r="R3012" t="s">
        <v>8321</v>
      </c>
      <c r="S3012" s="15">
        <v>84113.66479166667</v>
      </c>
      <c r="T3012" s="15">
        <v>42056.832395833335</v>
      </c>
    </row>
    <row r="3013" spans="1:20" x14ac:dyDescent="0.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0">
        <v>123.66666666666666</v>
      </c>
      <c r="P3013" s="27">
        <v>14.84</v>
      </c>
      <c r="Q3013" t="s">
        <v>8356</v>
      </c>
      <c r="R3013" t="s">
        <v>8321</v>
      </c>
      <c r="S3013" s="15">
        <v>84723.915277777778</v>
      </c>
      <c r="T3013" s="15">
        <v>42361.957638888889</v>
      </c>
    </row>
    <row r="3014" spans="1:20" x14ac:dyDescent="0.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0">
        <v>117.12499999999999</v>
      </c>
      <c r="P3014" s="27">
        <v>85.181818181818187</v>
      </c>
      <c r="Q3014" t="s">
        <v>8356</v>
      </c>
      <c r="R3014" t="s">
        <v>8321</v>
      </c>
      <c r="S3014" s="15">
        <v>84091.405787037045</v>
      </c>
      <c r="T3014" s="15">
        <v>42045.702893518523</v>
      </c>
    </row>
    <row r="3015" spans="1:20" x14ac:dyDescent="0.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0">
        <v>156.96</v>
      </c>
      <c r="P3015" s="27">
        <v>146.69158878504672</v>
      </c>
      <c r="Q3015" t="s">
        <v>8356</v>
      </c>
      <c r="R3015" t="s">
        <v>8321</v>
      </c>
      <c r="S3015" s="15">
        <v>84353.672430555554</v>
      </c>
      <c r="T3015" s="15">
        <v>42176.836215277777</v>
      </c>
    </row>
    <row r="3016" spans="1:20" x14ac:dyDescent="0.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0">
        <v>113.104</v>
      </c>
      <c r="P3016" s="27">
        <v>50.764811490125673</v>
      </c>
      <c r="Q3016" t="s">
        <v>8356</v>
      </c>
      <c r="R3016" t="s">
        <v>8321</v>
      </c>
      <c r="S3016" s="15">
        <v>83896.416666666672</v>
      </c>
      <c r="T3016" s="15">
        <v>41948.208333333336</v>
      </c>
    </row>
    <row r="3017" spans="1:20" x14ac:dyDescent="0.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0">
        <v>103.17647058823529</v>
      </c>
      <c r="P3017" s="27">
        <v>87.7</v>
      </c>
      <c r="Q3017" t="s">
        <v>8356</v>
      </c>
      <c r="R3017" t="s">
        <v>8321</v>
      </c>
      <c r="S3017" s="15">
        <v>83602.333333333328</v>
      </c>
      <c r="T3017" s="15">
        <v>41801.166666666664</v>
      </c>
    </row>
    <row r="3018" spans="1:20" x14ac:dyDescent="0.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0">
        <v>102.61176470588236</v>
      </c>
      <c r="P3018" s="27">
        <v>242.27777777777777</v>
      </c>
      <c r="Q3018" t="s">
        <v>8356</v>
      </c>
      <c r="R3018" t="s">
        <v>8321</v>
      </c>
      <c r="S3018" s="15">
        <v>83677.09611111111</v>
      </c>
      <c r="T3018" s="15">
        <v>41838.548055555555</v>
      </c>
    </row>
    <row r="3019" spans="1:20" x14ac:dyDescent="0.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0">
        <v>105.84090909090908</v>
      </c>
      <c r="P3019" s="27">
        <v>146.44654088050314</v>
      </c>
      <c r="Q3019" t="s">
        <v>8356</v>
      </c>
      <c r="R3019" t="s">
        <v>8321</v>
      </c>
      <c r="S3019" s="15">
        <v>83743.700069444443</v>
      </c>
      <c r="T3019" s="15">
        <v>41871.850034722222</v>
      </c>
    </row>
    <row r="3020" spans="1:20" x14ac:dyDescent="0.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0">
        <v>100.71428571428571</v>
      </c>
      <c r="P3020" s="27">
        <v>103.17073170731707</v>
      </c>
      <c r="Q3020" t="s">
        <v>8356</v>
      </c>
      <c r="R3020" t="s">
        <v>8321</v>
      </c>
      <c r="S3020" s="15">
        <v>84411.833333333343</v>
      </c>
      <c r="T3020" s="15">
        <v>42205.916666666672</v>
      </c>
    </row>
    <row r="3021" spans="1:20" x14ac:dyDescent="0.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0">
        <v>121.23333333333332</v>
      </c>
      <c r="P3021" s="27">
        <v>80.464601769911511</v>
      </c>
      <c r="Q3021" t="s">
        <v>8356</v>
      </c>
      <c r="R3021" t="s">
        <v>8321</v>
      </c>
      <c r="S3021" s="15">
        <v>83572.25</v>
      </c>
      <c r="T3021" s="15">
        <v>41786.125</v>
      </c>
    </row>
    <row r="3022" spans="1:20" x14ac:dyDescent="0.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0">
        <v>100.57142857142858</v>
      </c>
      <c r="P3022" s="27">
        <v>234.66666666666666</v>
      </c>
      <c r="Q3022" t="s">
        <v>8356</v>
      </c>
      <c r="R3022" t="s">
        <v>8321</v>
      </c>
      <c r="S3022" s="15">
        <v>84461.692893518513</v>
      </c>
      <c r="T3022" s="15">
        <v>42230.846446759257</v>
      </c>
    </row>
    <row r="3023" spans="1:20" x14ac:dyDescent="0.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0">
        <v>116.02222222222223</v>
      </c>
      <c r="P3023" s="27">
        <v>50.689320388349515</v>
      </c>
      <c r="Q3023" t="s">
        <v>8356</v>
      </c>
      <c r="R3023" t="s">
        <v>8321</v>
      </c>
      <c r="S3023" s="15">
        <v>85392.498611111107</v>
      </c>
      <c r="T3023" s="15">
        <v>42696.249305555553</v>
      </c>
    </row>
    <row r="3024" spans="1:20" x14ac:dyDescent="0.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0">
        <v>100.88</v>
      </c>
      <c r="P3024" s="27">
        <v>162.70967741935485</v>
      </c>
      <c r="Q3024" t="s">
        <v>8356</v>
      </c>
      <c r="R3024" t="s">
        <v>8321</v>
      </c>
      <c r="S3024" s="15">
        <v>85219.90761574074</v>
      </c>
      <c r="T3024" s="15">
        <v>42609.95380787037</v>
      </c>
    </row>
    <row r="3025" spans="1:20" x14ac:dyDescent="0.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0">
        <v>103</v>
      </c>
      <c r="P3025" s="27">
        <v>120.16666666666667</v>
      </c>
      <c r="Q3025" t="s">
        <v>8356</v>
      </c>
      <c r="R3025" t="s">
        <v>8321</v>
      </c>
      <c r="S3025" s="15">
        <v>84333.351527777791</v>
      </c>
      <c r="T3025" s="15">
        <v>42166.675763888896</v>
      </c>
    </row>
    <row r="3026" spans="1:20" x14ac:dyDescent="0.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0">
        <v>246.42</v>
      </c>
      <c r="P3026" s="27">
        <v>67.697802197802204</v>
      </c>
      <c r="Q3026" t="s">
        <v>8356</v>
      </c>
      <c r="R3026" t="s">
        <v>8321</v>
      </c>
      <c r="S3026" s="15">
        <v>82377.987847222219</v>
      </c>
      <c r="T3026" s="15">
        <v>41188.993923611109</v>
      </c>
    </row>
    <row r="3027" spans="1:20" x14ac:dyDescent="0.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0">
        <v>302.2</v>
      </c>
      <c r="P3027" s="27">
        <v>52.103448275862071</v>
      </c>
      <c r="Q3027" t="s">
        <v>8356</v>
      </c>
      <c r="R3027" t="s">
        <v>8321</v>
      </c>
      <c r="S3027" s="15">
        <v>83579.333333333328</v>
      </c>
      <c r="T3027" s="15">
        <v>41789.666666666664</v>
      </c>
    </row>
    <row r="3028" spans="1:20" x14ac:dyDescent="0.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0">
        <v>143.33333333333334</v>
      </c>
      <c r="P3028" s="27">
        <v>51.6</v>
      </c>
      <c r="Q3028" t="s">
        <v>8356</v>
      </c>
      <c r="R3028" t="s">
        <v>8321</v>
      </c>
      <c r="S3028" s="15">
        <v>85594.91879629629</v>
      </c>
      <c r="T3028" s="15">
        <v>42797.459398148145</v>
      </c>
    </row>
    <row r="3029" spans="1:20" x14ac:dyDescent="0.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0">
        <v>131.44</v>
      </c>
      <c r="P3029" s="27">
        <v>164.3</v>
      </c>
      <c r="Q3029" t="s">
        <v>8356</v>
      </c>
      <c r="R3029" t="s">
        <v>8321</v>
      </c>
      <c r="S3029" s="15">
        <v>84167.325254629628</v>
      </c>
      <c r="T3029" s="15">
        <v>42083.662627314814</v>
      </c>
    </row>
    <row r="3030" spans="1:20" x14ac:dyDescent="0.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0">
        <v>168.01999999999998</v>
      </c>
      <c r="P3030" s="27">
        <v>84.858585858585855</v>
      </c>
      <c r="Q3030" t="s">
        <v>8356</v>
      </c>
      <c r="R3030" t="s">
        <v>8321</v>
      </c>
      <c r="S3030" s="15">
        <v>85194.528356481489</v>
      </c>
      <c r="T3030" s="15">
        <v>42597.264178240745</v>
      </c>
    </row>
    <row r="3031" spans="1:20" x14ac:dyDescent="0.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0">
        <v>109.67666666666666</v>
      </c>
      <c r="P3031" s="27">
        <v>94.548850574712645</v>
      </c>
      <c r="Q3031" t="s">
        <v>8356</v>
      </c>
      <c r="R3031" t="s">
        <v>8321</v>
      </c>
      <c r="S3031" s="15">
        <v>83922.381944444438</v>
      </c>
      <c r="T3031" s="15">
        <v>41961.190972222219</v>
      </c>
    </row>
    <row r="3032" spans="1:20" x14ac:dyDescent="0.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0">
        <v>106.6857142857143</v>
      </c>
      <c r="P3032" s="27">
        <v>45.536585365853661</v>
      </c>
      <c r="Q3032" t="s">
        <v>8356</v>
      </c>
      <c r="R3032" t="s">
        <v>8321</v>
      </c>
      <c r="S3032" s="15">
        <v>84527.494699074072</v>
      </c>
      <c r="T3032" s="15">
        <v>42263.747349537036</v>
      </c>
    </row>
    <row r="3033" spans="1:20" x14ac:dyDescent="0.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0">
        <v>100</v>
      </c>
      <c r="P3033" s="27">
        <v>51.724137931034484</v>
      </c>
      <c r="Q3033" t="s">
        <v>8356</v>
      </c>
      <c r="R3033" t="s">
        <v>8321</v>
      </c>
      <c r="S3033" s="15">
        <v>85315.764976851846</v>
      </c>
      <c r="T3033" s="15">
        <v>42657.882488425923</v>
      </c>
    </row>
    <row r="3034" spans="1:20" x14ac:dyDescent="0.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0">
        <v>127.2</v>
      </c>
      <c r="P3034" s="27">
        <v>50.88</v>
      </c>
      <c r="Q3034" t="s">
        <v>8356</v>
      </c>
      <c r="R3034" t="s">
        <v>8321</v>
      </c>
      <c r="S3034" s="15">
        <v>84516.089328703703</v>
      </c>
      <c r="T3034" s="15">
        <v>42258.044664351852</v>
      </c>
    </row>
    <row r="3035" spans="1:20" x14ac:dyDescent="0.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0">
        <v>146.53333333333333</v>
      </c>
      <c r="P3035" s="27">
        <v>191.13043478260869</v>
      </c>
      <c r="Q3035" t="s">
        <v>8356</v>
      </c>
      <c r="R3035" t="s">
        <v>8321</v>
      </c>
      <c r="S3035" s="15">
        <v>85200.220486111109</v>
      </c>
      <c r="T3035" s="15">
        <v>42600.110243055555</v>
      </c>
    </row>
    <row r="3036" spans="1:20" x14ac:dyDescent="0.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0">
        <v>112.53599999999999</v>
      </c>
      <c r="P3036" s="27">
        <v>89.314285714285717</v>
      </c>
      <c r="Q3036" t="s">
        <v>8356</v>
      </c>
      <c r="R3036" t="s">
        <v>8321</v>
      </c>
      <c r="S3036" s="15">
        <v>85350.33194444445</v>
      </c>
      <c r="T3036" s="15">
        <v>42675.165972222225</v>
      </c>
    </row>
    <row r="3037" spans="1:20" x14ac:dyDescent="0.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0">
        <v>108.78684000000001</v>
      </c>
      <c r="P3037" s="27">
        <v>88.588631921824103</v>
      </c>
      <c r="Q3037" t="s">
        <v>8356</v>
      </c>
      <c r="R3037" t="s">
        <v>8321</v>
      </c>
      <c r="S3037" s="15">
        <v>82797.120578703703</v>
      </c>
      <c r="T3037" s="15">
        <v>41398.560289351852</v>
      </c>
    </row>
    <row r="3038" spans="1:20" x14ac:dyDescent="0.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0">
        <v>126.732</v>
      </c>
      <c r="P3038" s="27">
        <v>96.300911854103347</v>
      </c>
      <c r="Q3038" t="s">
        <v>8356</v>
      </c>
      <c r="R3038" t="s">
        <v>8321</v>
      </c>
      <c r="S3038" s="15">
        <v>83004.998611111107</v>
      </c>
      <c r="T3038" s="15">
        <v>41502.499305555553</v>
      </c>
    </row>
    <row r="3039" spans="1:20" x14ac:dyDescent="0.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0">
        <v>213.20000000000002</v>
      </c>
      <c r="P3039" s="27">
        <v>33.3125</v>
      </c>
      <c r="Q3039" t="s">
        <v>8356</v>
      </c>
      <c r="R3039" t="s">
        <v>8321</v>
      </c>
      <c r="S3039" s="15">
        <v>80906.415277777778</v>
      </c>
      <c r="T3039" s="15">
        <v>40453.207638888889</v>
      </c>
    </row>
    <row r="3040" spans="1:20" x14ac:dyDescent="0.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0">
        <v>100.49999999999999</v>
      </c>
      <c r="P3040" s="27">
        <v>37.222222222222221</v>
      </c>
      <c r="Q3040" t="s">
        <v>8356</v>
      </c>
      <c r="R3040" t="s">
        <v>8321</v>
      </c>
      <c r="S3040" s="15">
        <v>84866.504560185189</v>
      </c>
      <c r="T3040" s="15">
        <v>42433.252280092594</v>
      </c>
    </row>
    <row r="3041" spans="1:20" x14ac:dyDescent="0.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0">
        <v>108.71389999999998</v>
      </c>
      <c r="P3041" s="27">
        <v>92.130423728813554</v>
      </c>
      <c r="Q3041" t="s">
        <v>8356</v>
      </c>
      <c r="R3041" t="s">
        <v>8321</v>
      </c>
      <c r="S3041" s="15">
        <v>83274.665277777778</v>
      </c>
      <c r="T3041" s="15">
        <v>41637.332638888889</v>
      </c>
    </row>
    <row r="3042" spans="1:20" x14ac:dyDescent="0.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0">
        <v>107.5</v>
      </c>
      <c r="P3042" s="27">
        <v>76.785714285714292</v>
      </c>
      <c r="Q3042" t="s">
        <v>8356</v>
      </c>
      <c r="R3042" t="s">
        <v>8321</v>
      </c>
      <c r="S3042" s="15">
        <v>84363.916666666657</v>
      </c>
      <c r="T3042" s="15">
        <v>42181.958333333328</v>
      </c>
    </row>
    <row r="3043" spans="1:20" x14ac:dyDescent="0.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0">
        <v>110.48192771084338</v>
      </c>
      <c r="P3043" s="27">
        <v>96.526315789473685</v>
      </c>
      <c r="Q3043" t="s">
        <v>8356</v>
      </c>
      <c r="R3043" t="s">
        <v>8321</v>
      </c>
      <c r="S3043" s="15">
        <v>84779.737222222233</v>
      </c>
      <c r="T3043" s="15">
        <v>42389.868611111116</v>
      </c>
    </row>
    <row r="3044" spans="1:20" x14ac:dyDescent="0.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0">
        <v>128</v>
      </c>
      <c r="P3044" s="27">
        <v>51.891891891891895</v>
      </c>
      <c r="Q3044" t="s">
        <v>8356</v>
      </c>
      <c r="R3044" t="s">
        <v>8321</v>
      </c>
      <c r="S3044" s="15">
        <v>84567.37608796297</v>
      </c>
      <c r="T3044" s="15">
        <v>42283.688043981485</v>
      </c>
    </row>
    <row r="3045" spans="1:20" x14ac:dyDescent="0.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0">
        <v>110.00666666666667</v>
      </c>
      <c r="P3045" s="27">
        <v>128.9140625</v>
      </c>
      <c r="Q3045" t="s">
        <v>8356</v>
      </c>
      <c r="R3045" t="s">
        <v>8321</v>
      </c>
      <c r="S3045" s="15">
        <v>84220.236111111109</v>
      </c>
      <c r="T3045" s="15">
        <v>42110.118055555555</v>
      </c>
    </row>
    <row r="3046" spans="1:20" x14ac:dyDescent="0.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0">
        <v>109.34166666666667</v>
      </c>
      <c r="P3046" s="27">
        <v>84.108974358974365</v>
      </c>
      <c r="Q3046" t="s">
        <v>8356</v>
      </c>
      <c r="R3046" t="s">
        <v>8321</v>
      </c>
      <c r="S3046" s="15">
        <v>84805.453657407401</v>
      </c>
      <c r="T3046" s="15">
        <v>42402.7268287037</v>
      </c>
    </row>
    <row r="3047" spans="1:20" x14ac:dyDescent="0.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0">
        <v>132.70650000000001</v>
      </c>
      <c r="P3047" s="27">
        <v>82.941562500000003</v>
      </c>
      <c r="Q3047" t="s">
        <v>8356</v>
      </c>
      <c r="R3047" t="s">
        <v>8321</v>
      </c>
      <c r="S3047" s="15">
        <v>83746.311458333337</v>
      </c>
      <c r="T3047" s="15">
        <v>41873.155729166669</v>
      </c>
    </row>
    <row r="3048" spans="1:20" x14ac:dyDescent="0.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0">
        <v>190.84810126582278</v>
      </c>
      <c r="P3048" s="27">
        <v>259.94827586206895</v>
      </c>
      <c r="Q3048" t="s">
        <v>8356</v>
      </c>
      <c r="R3048" t="s">
        <v>8321</v>
      </c>
      <c r="S3048" s="15">
        <v>83784.405555555553</v>
      </c>
      <c r="T3048" s="15">
        <v>41892.202777777777</v>
      </c>
    </row>
    <row r="3049" spans="1:20" x14ac:dyDescent="0.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0">
        <v>149</v>
      </c>
      <c r="P3049" s="27">
        <v>37.25</v>
      </c>
      <c r="Q3049" t="s">
        <v>8356</v>
      </c>
      <c r="R3049" t="s">
        <v>8321</v>
      </c>
      <c r="S3049" s="15">
        <v>84975.10555555555</v>
      </c>
      <c r="T3049" s="15">
        <v>42487.552777777775</v>
      </c>
    </row>
    <row r="3050" spans="1:20" x14ac:dyDescent="0.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0">
        <v>166.4</v>
      </c>
      <c r="P3050" s="27">
        <v>177.02127659574469</v>
      </c>
      <c r="Q3050" t="s">
        <v>8356</v>
      </c>
      <c r="R3050" t="s">
        <v>8321</v>
      </c>
      <c r="S3050" s="15">
        <v>84009.780555555553</v>
      </c>
      <c r="T3050" s="15">
        <v>42004.890277777777</v>
      </c>
    </row>
    <row r="3051" spans="1:20" x14ac:dyDescent="0.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0">
        <v>106.66666666666667</v>
      </c>
      <c r="P3051" s="27">
        <v>74.074074074074076</v>
      </c>
      <c r="Q3051" t="s">
        <v>8356</v>
      </c>
      <c r="R3051" t="s">
        <v>8321</v>
      </c>
      <c r="S3051" s="15">
        <v>84338.029050925921</v>
      </c>
      <c r="T3051" s="15">
        <v>42169.014525462961</v>
      </c>
    </row>
    <row r="3052" spans="1:20" x14ac:dyDescent="0.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0">
        <v>106</v>
      </c>
      <c r="P3052" s="27">
        <v>70.666666666666671</v>
      </c>
      <c r="Q3052" t="s">
        <v>8356</v>
      </c>
      <c r="R3052" t="s">
        <v>8321</v>
      </c>
      <c r="S3052" s="15">
        <v>84990.337037037039</v>
      </c>
      <c r="T3052" s="15">
        <v>42495.16851851852</v>
      </c>
    </row>
    <row r="3053" spans="1:20" x14ac:dyDescent="0.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0">
        <v>23.62857142857143</v>
      </c>
      <c r="P3053" s="27">
        <v>23.62857142857143</v>
      </c>
      <c r="Q3053" t="s">
        <v>8356</v>
      </c>
      <c r="R3053" t="s">
        <v>8321</v>
      </c>
      <c r="S3053" s="15">
        <v>85548.832060185174</v>
      </c>
      <c r="T3053" s="15">
        <v>42774.416030092587</v>
      </c>
    </row>
    <row r="3054" spans="1:20" x14ac:dyDescent="0.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0">
        <v>0.15</v>
      </c>
      <c r="P3054" s="27">
        <v>37.5</v>
      </c>
      <c r="Q3054" t="s">
        <v>8356</v>
      </c>
      <c r="R3054" t="s">
        <v>8321</v>
      </c>
      <c r="S3054" s="15">
        <v>84305.33194444445</v>
      </c>
      <c r="T3054" s="15">
        <v>42152.665972222225</v>
      </c>
    </row>
    <row r="3055" spans="1:20" x14ac:dyDescent="0.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0">
        <v>0.4</v>
      </c>
      <c r="P3055" s="27">
        <v>13.333333333333334</v>
      </c>
      <c r="Q3055" t="s">
        <v>8356</v>
      </c>
      <c r="R3055" t="s">
        <v>8321</v>
      </c>
      <c r="S3055" s="15">
        <v>83828.33194444445</v>
      </c>
      <c r="T3055" s="15">
        <v>41914.165972222225</v>
      </c>
    </row>
    <row r="3056" spans="1:20" x14ac:dyDescent="0.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0">
        <v>0</v>
      </c>
      <c r="P3056" s="27" t="e">
        <v>#DIV/0!</v>
      </c>
      <c r="Q3056" t="s">
        <v>8356</v>
      </c>
      <c r="R3056" t="s">
        <v>8321</v>
      </c>
      <c r="S3056" s="15">
        <v>84130.088888888888</v>
      </c>
      <c r="T3056" s="15">
        <v>42065.044444444444</v>
      </c>
    </row>
    <row r="3057" spans="1:20" x14ac:dyDescent="0.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0">
        <v>5.0000000000000001E-3</v>
      </c>
      <c r="P3057" s="27">
        <v>1</v>
      </c>
      <c r="Q3057" t="s">
        <v>8356</v>
      </c>
      <c r="R3057" t="s">
        <v>8321</v>
      </c>
      <c r="S3057" s="15">
        <v>84027.91643518518</v>
      </c>
      <c r="T3057" s="15">
        <v>42013.95821759259</v>
      </c>
    </row>
    <row r="3058" spans="1:20" x14ac:dyDescent="0.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0">
        <v>0</v>
      </c>
      <c r="P3058" s="27" t="e">
        <v>#DIV/0!</v>
      </c>
      <c r="Q3058" t="s">
        <v>8356</v>
      </c>
      <c r="R3058" t="s">
        <v>8321</v>
      </c>
      <c r="S3058" s="15">
        <v>83823.272777777776</v>
      </c>
      <c r="T3058" s="15">
        <v>41911.636388888888</v>
      </c>
    </row>
    <row r="3059" spans="1:20" x14ac:dyDescent="0.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0">
        <v>0</v>
      </c>
      <c r="P3059" s="27" t="e">
        <v>#DIV/0!</v>
      </c>
      <c r="Q3059" t="s">
        <v>8356</v>
      </c>
      <c r="R3059" t="s">
        <v>8321</v>
      </c>
      <c r="S3059" s="15">
        <v>84927.217847222229</v>
      </c>
      <c r="T3059" s="15">
        <v>42463.608923611115</v>
      </c>
    </row>
    <row r="3060" spans="1:20" x14ac:dyDescent="0.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0">
        <v>1.6666666666666666E-2</v>
      </c>
      <c r="P3060" s="27">
        <v>1</v>
      </c>
      <c r="Q3060" t="s">
        <v>8356</v>
      </c>
      <c r="R3060" t="s">
        <v>8321</v>
      </c>
      <c r="S3060" s="15">
        <v>85020.748611111107</v>
      </c>
      <c r="T3060" s="15">
        <v>42510.374305555553</v>
      </c>
    </row>
    <row r="3061" spans="1:20" x14ac:dyDescent="0.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0">
        <v>3.0066666666666664</v>
      </c>
      <c r="P3061" s="27">
        <v>41</v>
      </c>
      <c r="Q3061" t="s">
        <v>8356</v>
      </c>
      <c r="R3061" t="s">
        <v>8321</v>
      </c>
      <c r="S3061" s="15">
        <v>83719.871435185181</v>
      </c>
      <c r="T3061" s="15">
        <v>41859.935717592591</v>
      </c>
    </row>
    <row r="3062" spans="1:20" x14ac:dyDescent="0.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0">
        <v>0.15227272727272728</v>
      </c>
      <c r="P3062" s="27">
        <v>55.833333333333336</v>
      </c>
      <c r="Q3062" t="s">
        <v>8356</v>
      </c>
      <c r="R3062" t="s">
        <v>8321</v>
      </c>
      <c r="S3062" s="15">
        <v>84550.549398148141</v>
      </c>
      <c r="T3062" s="15">
        <v>42275.274699074071</v>
      </c>
    </row>
    <row r="3063" spans="1:20" x14ac:dyDescent="0.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0">
        <v>0</v>
      </c>
      <c r="P3063" s="27" t="e">
        <v>#DIV/0!</v>
      </c>
      <c r="Q3063" t="s">
        <v>8356</v>
      </c>
      <c r="R3063" t="s">
        <v>8321</v>
      </c>
      <c r="S3063" s="15">
        <v>83729.568240740744</v>
      </c>
      <c r="T3063" s="15">
        <v>41864.784120370372</v>
      </c>
    </row>
    <row r="3064" spans="1:20" x14ac:dyDescent="0.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0">
        <v>66.84</v>
      </c>
      <c r="P3064" s="27">
        <v>99.761194029850742</v>
      </c>
      <c r="Q3064" t="s">
        <v>8356</v>
      </c>
      <c r="R3064" t="s">
        <v>8321</v>
      </c>
      <c r="S3064" s="15">
        <v>84555.5</v>
      </c>
      <c r="T3064" s="15">
        <v>42277.75</v>
      </c>
    </row>
    <row r="3065" spans="1:20" x14ac:dyDescent="0.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0">
        <v>19.566666666666666</v>
      </c>
      <c r="P3065" s="27">
        <v>25.521739130434781</v>
      </c>
      <c r="Q3065" t="s">
        <v>8356</v>
      </c>
      <c r="R3065" t="s">
        <v>8321</v>
      </c>
      <c r="S3065" s="15">
        <v>85331.845787037033</v>
      </c>
      <c r="T3065" s="15">
        <v>42665.922893518517</v>
      </c>
    </row>
    <row r="3066" spans="1:20" x14ac:dyDescent="0.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0">
        <v>11.294666666666666</v>
      </c>
      <c r="P3066" s="27">
        <v>117.65277777777777</v>
      </c>
      <c r="Q3066" t="s">
        <v>8356</v>
      </c>
      <c r="R3066" t="s">
        <v>8321</v>
      </c>
      <c r="S3066" s="15">
        <v>84660.58194444445</v>
      </c>
      <c r="T3066" s="15">
        <v>42330.290972222225</v>
      </c>
    </row>
    <row r="3067" spans="1:20" x14ac:dyDescent="0.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0">
        <v>0.04</v>
      </c>
      <c r="P3067" s="27">
        <v>5</v>
      </c>
      <c r="Q3067" t="s">
        <v>8356</v>
      </c>
      <c r="R3067" t="s">
        <v>8321</v>
      </c>
      <c r="S3067" s="15">
        <v>83700.11046296297</v>
      </c>
      <c r="T3067" s="15">
        <v>41850.055231481485</v>
      </c>
    </row>
    <row r="3068" spans="1:20" x14ac:dyDescent="0.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0">
        <v>11.985714285714286</v>
      </c>
      <c r="P3068" s="27">
        <v>2796.6666666666665</v>
      </c>
      <c r="Q3068" t="s">
        <v>8356</v>
      </c>
      <c r="R3068" t="s">
        <v>8321</v>
      </c>
      <c r="S3068" s="15">
        <v>85122.456875000003</v>
      </c>
      <c r="T3068" s="15">
        <v>42561.228437500002</v>
      </c>
    </row>
    <row r="3069" spans="1:20" x14ac:dyDescent="0.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0">
        <v>2.5</v>
      </c>
      <c r="P3069" s="27">
        <v>200</v>
      </c>
      <c r="Q3069" t="s">
        <v>8356</v>
      </c>
      <c r="R3069" t="s">
        <v>8321</v>
      </c>
      <c r="S3069" s="15">
        <v>84513.876828703709</v>
      </c>
      <c r="T3069" s="15">
        <v>42256.938414351855</v>
      </c>
    </row>
    <row r="3070" spans="1:20" x14ac:dyDescent="0.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0">
        <v>6.9999999999999993E-2</v>
      </c>
      <c r="P3070" s="27">
        <v>87.5</v>
      </c>
      <c r="Q3070" t="s">
        <v>8356</v>
      </c>
      <c r="R3070" t="s">
        <v>8321</v>
      </c>
      <c r="S3070" s="15">
        <v>84587.383148148147</v>
      </c>
      <c r="T3070" s="15">
        <v>42293.691574074073</v>
      </c>
    </row>
    <row r="3071" spans="1:20" x14ac:dyDescent="0.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0">
        <v>14.099999999999998</v>
      </c>
      <c r="P3071" s="27">
        <v>20.142857142857142</v>
      </c>
      <c r="Q3071" t="s">
        <v>8356</v>
      </c>
      <c r="R3071" t="s">
        <v>8321</v>
      </c>
      <c r="S3071" s="15">
        <v>83975.667453703703</v>
      </c>
      <c r="T3071" s="15">
        <v>41987.833726851852</v>
      </c>
    </row>
    <row r="3072" spans="1:20" x14ac:dyDescent="0.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0">
        <v>3.34</v>
      </c>
      <c r="P3072" s="27">
        <v>20.875</v>
      </c>
      <c r="Q3072" t="s">
        <v>8356</v>
      </c>
      <c r="R3072" t="s">
        <v>8321</v>
      </c>
      <c r="S3072" s="15">
        <v>85423.466874999998</v>
      </c>
      <c r="T3072" s="15">
        <v>42711.733437499999</v>
      </c>
    </row>
    <row r="3073" spans="1:20" x14ac:dyDescent="0.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0">
        <v>59.774999999999999</v>
      </c>
      <c r="P3073" s="27">
        <v>61.307692307692307</v>
      </c>
      <c r="Q3073" t="s">
        <v>8356</v>
      </c>
      <c r="R3073" t="s">
        <v>8321</v>
      </c>
      <c r="S3073" s="15">
        <v>84230.498611111107</v>
      </c>
      <c r="T3073" s="15">
        <v>42115.249305555553</v>
      </c>
    </row>
    <row r="3074" spans="1:20" x14ac:dyDescent="0.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0">
        <v>1.6666666666666666E-2</v>
      </c>
      <c r="P3074" s="27">
        <v>1</v>
      </c>
      <c r="Q3074" t="s">
        <v>8356</v>
      </c>
      <c r="R3074" t="s">
        <v>8321</v>
      </c>
      <c r="S3074" s="15">
        <v>85346.147222222222</v>
      </c>
      <c r="T3074" s="15">
        <v>42673.073611111111</v>
      </c>
    </row>
    <row r="3075" spans="1:20" x14ac:dyDescent="0.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0">
        <v>2.3035714285714284E-2</v>
      </c>
      <c r="P3075" s="27">
        <v>92.142857142857139</v>
      </c>
      <c r="Q3075" t="s">
        <v>8356</v>
      </c>
      <c r="R3075" t="s">
        <v>8321</v>
      </c>
      <c r="S3075" s="15">
        <v>84339.609722222231</v>
      </c>
      <c r="T3075" s="15">
        <v>42169.804861111115</v>
      </c>
    </row>
    <row r="3076" spans="1:20" x14ac:dyDescent="0.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0">
        <v>8.8000000000000009E-2</v>
      </c>
      <c r="P3076" s="27">
        <v>7.333333333333333</v>
      </c>
      <c r="Q3076" t="s">
        <v>8356</v>
      </c>
      <c r="R3076" t="s">
        <v>8321</v>
      </c>
      <c r="S3076" s="15">
        <v>84879.142569444433</v>
      </c>
      <c r="T3076" s="15">
        <v>42439.571284722217</v>
      </c>
    </row>
    <row r="3077" spans="1:20" x14ac:dyDescent="0.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0">
        <v>8.64</v>
      </c>
      <c r="P3077" s="27">
        <v>64.8</v>
      </c>
      <c r="Q3077" t="s">
        <v>8356</v>
      </c>
      <c r="R3077" t="s">
        <v>8321</v>
      </c>
      <c r="S3077" s="15">
        <v>85202.204629629618</v>
      </c>
      <c r="T3077" s="15">
        <v>42601.102314814809</v>
      </c>
    </row>
    <row r="3078" spans="1:20" x14ac:dyDescent="0.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0">
        <v>15.06</v>
      </c>
      <c r="P3078" s="27">
        <v>30.12</v>
      </c>
      <c r="Q3078" t="s">
        <v>8356</v>
      </c>
      <c r="R3078" t="s">
        <v>8321</v>
      </c>
      <c r="S3078" s="15">
        <v>84573.303773148145</v>
      </c>
      <c r="T3078" s="15">
        <v>42286.651886574073</v>
      </c>
    </row>
    <row r="3079" spans="1:20" x14ac:dyDescent="0.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0">
        <v>0.47727272727272729</v>
      </c>
      <c r="P3079" s="27">
        <v>52.5</v>
      </c>
      <c r="Q3079" t="s">
        <v>8356</v>
      </c>
      <c r="R3079" t="s">
        <v>8321</v>
      </c>
      <c r="S3079" s="15">
        <v>85593.913842592592</v>
      </c>
      <c r="T3079" s="15">
        <v>42796.956921296296</v>
      </c>
    </row>
    <row r="3080" spans="1:20" x14ac:dyDescent="0.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0">
        <v>0.11833333333333333</v>
      </c>
      <c r="P3080" s="27">
        <v>23.666666666666668</v>
      </c>
      <c r="Q3080" t="s">
        <v>8356</v>
      </c>
      <c r="R3080" t="s">
        <v>8321</v>
      </c>
      <c r="S3080" s="15">
        <v>84122.277662037028</v>
      </c>
      <c r="T3080" s="15">
        <v>42061.138831018514</v>
      </c>
    </row>
    <row r="3081" spans="1:20" x14ac:dyDescent="0.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0">
        <v>0.8417399858735245</v>
      </c>
      <c r="P3081" s="27">
        <v>415.77777777777777</v>
      </c>
      <c r="Q3081" t="s">
        <v>8356</v>
      </c>
      <c r="R3081" t="s">
        <v>8321</v>
      </c>
      <c r="S3081" s="15">
        <v>84171.343402777769</v>
      </c>
      <c r="T3081" s="15">
        <v>42085.671701388885</v>
      </c>
    </row>
    <row r="3082" spans="1:20" x14ac:dyDescent="0.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0">
        <v>1.8799999999999997E-2</v>
      </c>
      <c r="P3082" s="27">
        <v>53.714285714285715</v>
      </c>
      <c r="Q3082" t="s">
        <v>8356</v>
      </c>
      <c r="R3082" t="s">
        <v>8321</v>
      </c>
      <c r="S3082" s="15">
        <v>84000.1399074074</v>
      </c>
      <c r="T3082" s="15">
        <v>42000.0699537037</v>
      </c>
    </row>
    <row r="3083" spans="1:20" x14ac:dyDescent="0.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0">
        <v>0.21029999999999999</v>
      </c>
      <c r="P3083" s="27">
        <v>420.6</v>
      </c>
      <c r="Q3083" t="s">
        <v>8356</v>
      </c>
      <c r="R3083" t="s">
        <v>8321</v>
      </c>
      <c r="S3083" s="15">
        <v>84534.363217592589</v>
      </c>
      <c r="T3083" s="15">
        <v>42267.181608796294</v>
      </c>
    </row>
    <row r="3084" spans="1:20" x14ac:dyDescent="0.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0">
        <v>0</v>
      </c>
      <c r="P3084" s="27" t="e">
        <v>#DIV/0!</v>
      </c>
      <c r="Q3084" t="s">
        <v>8356</v>
      </c>
      <c r="R3084" t="s">
        <v>8321</v>
      </c>
      <c r="S3084" s="15">
        <v>84647.929305555561</v>
      </c>
      <c r="T3084" s="15">
        <v>42323.96465277778</v>
      </c>
    </row>
    <row r="3085" spans="1:20" x14ac:dyDescent="0.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0">
        <v>0.27999999999999997</v>
      </c>
      <c r="P3085" s="27">
        <v>18.666666666666668</v>
      </c>
      <c r="Q3085" t="s">
        <v>8356</v>
      </c>
      <c r="R3085" t="s">
        <v>8321</v>
      </c>
      <c r="S3085" s="15">
        <v>83766.416666666672</v>
      </c>
      <c r="T3085" s="15">
        <v>41883.208333333336</v>
      </c>
    </row>
    <row r="3086" spans="1:20" x14ac:dyDescent="0.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0">
        <v>11.57920670115792</v>
      </c>
      <c r="P3086" s="27">
        <v>78.333333333333329</v>
      </c>
      <c r="Q3086" t="s">
        <v>8356</v>
      </c>
      <c r="R3086" t="s">
        <v>8321</v>
      </c>
      <c r="S3086" s="15">
        <v>84259.566666666666</v>
      </c>
      <c r="T3086" s="15">
        <v>42129.783333333333</v>
      </c>
    </row>
    <row r="3087" spans="1:20" x14ac:dyDescent="0.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0">
        <v>2.44</v>
      </c>
      <c r="P3087" s="27">
        <v>67.777777777777771</v>
      </c>
      <c r="Q3087" t="s">
        <v>8356</v>
      </c>
      <c r="R3087" t="s">
        <v>8321</v>
      </c>
      <c r="S3087" s="15">
        <v>84553.767569444433</v>
      </c>
      <c r="T3087" s="15">
        <v>42276.883784722217</v>
      </c>
    </row>
    <row r="3088" spans="1:20" x14ac:dyDescent="0.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0">
        <v>0.25</v>
      </c>
      <c r="P3088" s="27">
        <v>16.666666666666668</v>
      </c>
      <c r="Q3088" t="s">
        <v>8356</v>
      </c>
      <c r="R3088" t="s">
        <v>8321</v>
      </c>
      <c r="S3088" s="15">
        <v>84467.341643518521</v>
      </c>
      <c r="T3088" s="15">
        <v>42233.67082175926</v>
      </c>
    </row>
    <row r="3089" spans="1:20" x14ac:dyDescent="0.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0">
        <v>0.625</v>
      </c>
      <c r="P3089" s="27">
        <v>62.5</v>
      </c>
      <c r="Q3089" t="s">
        <v>8356</v>
      </c>
      <c r="R3089" t="s">
        <v>8321</v>
      </c>
      <c r="S3089" s="15">
        <v>85450.384027777778</v>
      </c>
      <c r="T3089" s="15">
        <v>42725.192013888889</v>
      </c>
    </row>
    <row r="3090" spans="1:20" x14ac:dyDescent="0.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0">
        <v>0.19384615384615383</v>
      </c>
      <c r="P3090" s="27">
        <v>42</v>
      </c>
      <c r="Q3090" t="s">
        <v>8356</v>
      </c>
      <c r="R3090" t="s">
        <v>8321</v>
      </c>
      <c r="S3090" s="15">
        <v>84025.140277777769</v>
      </c>
      <c r="T3090" s="15">
        <v>42012.570138888885</v>
      </c>
    </row>
    <row r="3091" spans="1:20" x14ac:dyDescent="0.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0">
        <v>23.416</v>
      </c>
      <c r="P3091" s="27">
        <v>130.0888888888889</v>
      </c>
      <c r="Q3091" t="s">
        <v>8356</v>
      </c>
      <c r="R3091" t="s">
        <v>8321</v>
      </c>
      <c r="S3091" s="15">
        <v>85120.165277777778</v>
      </c>
      <c r="T3091" s="15">
        <v>42560.082638888889</v>
      </c>
    </row>
    <row r="3092" spans="1:20" x14ac:dyDescent="0.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0">
        <v>5.0808888888888886</v>
      </c>
      <c r="P3092" s="27">
        <v>1270.2222222222222</v>
      </c>
      <c r="Q3092" t="s">
        <v>8356</v>
      </c>
      <c r="R3092" t="s">
        <v>8321</v>
      </c>
      <c r="S3092" s="15">
        <v>84251.554282407407</v>
      </c>
      <c r="T3092" s="15">
        <v>42125.777141203704</v>
      </c>
    </row>
    <row r="3093" spans="1:20" x14ac:dyDescent="0.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0">
        <v>15.920000000000002</v>
      </c>
      <c r="P3093" s="27">
        <v>88.444444444444443</v>
      </c>
      <c r="Q3093" t="s">
        <v>8356</v>
      </c>
      <c r="R3093" t="s">
        <v>8321</v>
      </c>
      <c r="S3093" s="15">
        <v>85193.896828703699</v>
      </c>
      <c r="T3093" s="15">
        <v>42596.948414351849</v>
      </c>
    </row>
    <row r="3094" spans="1:20" x14ac:dyDescent="0.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0">
        <v>1.1831900000000002</v>
      </c>
      <c r="P3094" s="27">
        <v>56.342380952380957</v>
      </c>
      <c r="Q3094" t="s">
        <v>8356</v>
      </c>
      <c r="R3094" t="s">
        <v>8321</v>
      </c>
      <c r="S3094" s="15">
        <v>84585.833333333343</v>
      </c>
      <c r="T3094" s="15">
        <v>42292.916666666672</v>
      </c>
    </row>
    <row r="3095" spans="1:20" x14ac:dyDescent="0.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0">
        <v>22.75</v>
      </c>
      <c r="P3095" s="27">
        <v>53.529411764705884</v>
      </c>
      <c r="Q3095" t="s">
        <v>8356</v>
      </c>
      <c r="R3095" t="s">
        <v>8321</v>
      </c>
      <c r="S3095" s="15">
        <v>83582.33194444445</v>
      </c>
      <c r="T3095" s="15">
        <v>41791.165972222225</v>
      </c>
    </row>
    <row r="3096" spans="1:20" x14ac:dyDescent="0.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0">
        <v>2.5000000000000001E-2</v>
      </c>
      <c r="P3096" s="27">
        <v>25</v>
      </c>
      <c r="Q3096" t="s">
        <v>8356</v>
      </c>
      <c r="R3096" t="s">
        <v>8321</v>
      </c>
      <c r="S3096" s="15">
        <v>84535.591574074075</v>
      </c>
      <c r="T3096" s="15">
        <v>42267.795787037037</v>
      </c>
    </row>
    <row r="3097" spans="1:20" x14ac:dyDescent="0.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0">
        <v>0.33512064343163539</v>
      </c>
      <c r="P3097" s="27">
        <v>50</v>
      </c>
      <c r="Q3097" t="s">
        <v>8356</v>
      </c>
      <c r="R3097" t="s">
        <v>8321</v>
      </c>
      <c r="S3097" s="15">
        <v>85166.050462962972</v>
      </c>
      <c r="T3097" s="15">
        <v>42583.025231481486</v>
      </c>
    </row>
    <row r="3098" spans="1:20" x14ac:dyDescent="0.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0">
        <v>3.9750000000000001</v>
      </c>
      <c r="P3098" s="27">
        <v>56.785714285714285</v>
      </c>
      <c r="Q3098" t="s">
        <v>8356</v>
      </c>
      <c r="R3098" t="s">
        <v>8321</v>
      </c>
      <c r="S3098" s="15">
        <v>84289.651064814825</v>
      </c>
      <c r="T3098" s="15">
        <v>42144.825532407413</v>
      </c>
    </row>
    <row r="3099" spans="1:20" x14ac:dyDescent="0.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0">
        <v>17.150000000000002</v>
      </c>
      <c r="P3099" s="27">
        <v>40.833333333333336</v>
      </c>
      <c r="Q3099" t="s">
        <v>8356</v>
      </c>
      <c r="R3099" t="s">
        <v>8321</v>
      </c>
      <c r="S3099" s="15">
        <v>85301.166666666657</v>
      </c>
      <c r="T3099" s="15">
        <v>42650.583333333328</v>
      </c>
    </row>
    <row r="3100" spans="1:20" x14ac:dyDescent="0.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0">
        <v>3.6080041046690612</v>
      </c>
      <c r="P3100" s="27">
        <v>65.111111111111114</v>
      </c>
      <c r="Q3100" t="s">
        <v>8356</v>
      </c>
      <c r="R3100" t="s">
        <v>8321</v>
      </c>
      <c r="S3100" s="15">
        <v>84816.023611111101</v>
      </c>
      <c r="T3100" s="15">
        <v>42408.01180555555</v>
      </c>
    </row>
    <row r="3101" spans="1:20" x14ac:dyDescent="0.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0">
        <v>13.900000000000002</v>
      </c>
      <c r="P3101" s="27">
        <v>55.6</v>
      </c>
      <c r="Q3101" t="s">
        <v>8356</v>
      </c>
      <c r="R3101" t="s">
        <v>8321</v>
      </c>
      <c r="S3101" s="15">
        <v>84824.379421296297</v>
      </c>
      <c r="T3101" s="15">
        <v>42412.189710648148</v>
      </c>
    </row>
    <row r="3102" spans="1:20" x14ac:dyDescent="0.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0">
        <v>15.225</v>
      </c>
      <c r="P3102" s="27">
        <v>140.53846153846155</v>
      </c>
      <c r="Q3102" t="s">
        <v>8356</v>
      </c>
      <c r="R3102" t="s">
        <v>8321</v>
      </c>
      <c r="S3102" s="15">
        <v>83865.244791666672</v>
      </c>
      <c r="T3102" s="15">
        <v>41932.622395833336</v>
      </c>
    </row>
    <row r="3103" spans="1:20" x14ac:dyDescent="0.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0">
        <v>12</v>
      </c>
      <c r="P3103" s="27">
        <v>25</v>
      </c>
      <c r="Q3103" t="s">
        <v>8356</v>
      </c>
      <c r="R3103" t="s">
        <v>8321</v>
      </c>
      <c r="S3103" s="15">
        <v>84402.661111111112</v>
      </c>
      <c r="T3103" s="15">
        <v>42201.330555555556</v>
      </c>
    </row>
    <row r="3104" spans="1:20" x14ac:dyDescent="0.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0">
        <v>39.112499999999997</v>
      </c>
      <c r="P3104" s="27">
        <v>69.533333333333331</v>
      </c>
      <c r="Q3104" t="s">
        <v>8356</v>
      </c>
      <c r="R3104" t="s">
        <v>8321</v>
      </c>
      <c r="S3104" s="15">
        <v>85210.680972222224</v>
      </c>
      <c r="T3104" s="15">
        <v>42605.340486111112</v>
      </c>
    </row>
    <row r="3105" spans="1:20" x14ac:dyDescent="0.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0">
        <v>0.26829268292682928</v>
      </c>
      <c r="P3105" s="27">
        <v>5.5</v>
      </c>
      <c r="Q3105" t="s">
        <v>8356</v>
      </c>
      <c r="R3105" t="s">
        <v>8321</v>
      </c>
      <c r="S3105" s="15">
        <v>84334.312638888892</v>
      </c>
      <c r="T3105" s="15">
        <v>42167.156319444446</v>
      </c>
    </row>
    <row r="3106" spans="1:20" x14ac:dyDescent="0.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0">
        <v>29.625</v>
      </c>
      <c r="P3106" s="27">
        <v>237</v>
      </c>
      <c r="Q3106" t="s">
        <v>8356</v>
      </c>
      <c r="R3106" t="s">
        <v>8321</v>
      </c>
      <c r="S3106" s="15">
        <v>84076.166666666657</v>
      </c>
      <c r="T3106" s="15">
        <v>42038.083333333328</v>
      </c>
    </row>
    <row r="3107" spans="1:20" x14ac:dyDescent="0.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0">
        <v>42.360992301112063</v>
      </c>
      <c r="P3107" s="27">
        <v>79.870967741935488</v>
      </c>
      <c r="Q3107" t="s">
        <v>8356</v>
      </c>
      <c r="R3107" t="s">
        <v>8321</v>
      </c>
      <c r="S3107" s="15">
        <v>83862.416666666672</v>
      </c>
      <c r="T3107" s="15">
        <v>41931.208333333336</v>
      </c>
    </row>
    <row r="3108" spans="1:20" x14ac:dyDescent="0.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0">
        <v>4.1000000000000005</v>
      </c>
      <c r="P3108" s="27">
        <v>10.25</v>
      </c>
      <c r="Q3108" t="s">
        <v>8356</v>
      </c>
      <c r="R3108" t="s">
        <v>8321</v>
      </c>
      <c r="S3108" s="15">
        <v>84527.833333333343</v>
      </c>
      <c r="T3108" s="15">
        <v>42263.916666666672</v>
      </c>
    </row>
    <row r="3109" spans="1:20" x14ac:dyDescent="0.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0">
        <v>19.762499999999999</v>
      </c>
      <c r="P3109" s="27">
        <v>272.58620689655174</v>
      </c>
      <c r="Q3109" t="s">
        <v>8356</v>
      </c>
      <c r="R3109" t="s">
        <v>8321</v>
      </c>
      <c r="S3109" s="15">
        <v>84271.628495370358</v>
      </c>
      <c r="T3109" s="15">
        <v>42135.814247685179</v>
      </c>
    </row>
    <row r="3110" spans="1:20" x14ac:dyDescent="0.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0">
        <v>5.1999999999999998E-2</v>
      </c>
      <c r="P3110" s="27">
        <v>13</v>
      </c>
      <c r="Q3110" t="s">
        <v>8356</v>
      </c>
      <c r="R3110" t="s">
        <v>8321</v>
      </c>
      <c r="S3110" s="15">
        <v>84245.277638888889</v>
      </c>
      <c r="T3110" s="15">
        <v>42122.638819444444</v>
      </c>
    </row>
    <row r="3111" spans="1:20" x14ac:dyDescent="0.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0">
        <v>25.030188679245285</v>
      </c>
      <c r="P3111" s="27">
        <v>58.184210526315788</v>
      </c>
      <c r="Q3111" t="s">
        <v>8356</v>
      </c>
      <c r="R3111" t="s">
        <v>8321</v>
      </c>
      <c r="S3111" s="15">
        <v>83758.250231481477</v>
      </c>
      <c r="T3111" s="15">
        <v>41879.125115740739</v>
      </c>
    </row>
    <row r="3112" spans="1:20" x14ac:dyDescent="0.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0">
        <v>0.04</v>
      </c>
      <c r="P3112" s="27">
        <v>10</v>
      </c>
      <c r="Q3112" t="s">
        <v>8356</v>
      </c>
      <c r="R3112" t="s">
        <v>8321</v>
      </c>
      <c r="S3112" s="15">
        <v>85570.062939814816</v>
      </c>
      <c r="T3112" s="15">
        <v>42785.031469907408</v>
      </c>
    </row>
    <row r="3113" spans="1:20" x14ac:dyDescent="0.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0">
        <v>26.640000000000004</v>
      </c>
      <c r="P3113" s="27">
        <v>70.10526315789474</v>
      </c>
      <c r="Q3113" t="s">
        <v>8356</v>
      </c>
      <c r="R3113" t="s">
        <v>8321</v>
      </c>
      <c r="S3113" s="15">
        <v>83833.190277777772</v>
      </c>
      <c r="T3113" s="15">
        <v>41916.595138888886</v>
      </c>
    </row>
    <row r="3114" spans="1:20" x14ac:dyDescent="0.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0">
        <v>4.7363636363636363</v>
      </c>
      <c r="P3114" s="27">
        <v>57.888888888888886</v>
      </c>
      <c r="Q3114" t="s">
        <v>8356</v>
      </c>
      <c r="R3114" t="s">
        <v>8321</v>
      </c>
      <c r="S3114" s="15">
        <v>85350.243842592594</v>
      </c>
      <c r="T3114" s="15">
        <v>42675.121921296297</v>
      </c>
    </row>
    <row r="3115" spans="1:20" x14ac:dyDescent="0.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0">
        <v>4.2435339894712749</v>
      </c>
      <c r="P3115" s="27">
        <v>125.27027027027027</v>
      </c>
      <c r="Q3115" t="s">
        <v>8356</v>
      </c>
      <c r="R3115" t="s">
        <v>8321</v>
      </c>
      <c r="S3115" s="15">
        <v>84223.462546296301</v>
      </c>
      <c r="T3115" s="15">
        <v>42111.731273148151</v>
      </c>
    </row>
    <row r="3116" spans="1:20" x14ac:dyDescent="0.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0">
        <v>0</v>
      </c>
      <c r="P3116" s="27" t="e">
        <v>#DIV/0!</v>
      </c>
      <c r="Q3116" t="s">
        <v>8356</v>
      </c>
      <c r="R3116" t="s">
        <v>8321</v>
      </c>
      <c r="S3116" s="15">
        <v>83807.265046296292</v>
      </c>
      <c r="T3116" s="15">
        <v>41903.632523148146</v>
      </c>
    </row>
    <row r="3117" spans="1:20" x14ac:dyDescent="0.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0">
        <v>3</v>
      </c>
      <c r="P3117" s="27">
        <v>300</v>
      </c>
      <c r="Q3117" t="s">
        <v>8356</v>
      </c>
      <c r="R3117" t="s">
        <v>8321</v>
      </c>
      <c r="S3117" s="15">
        <v>85052.894143518526</v>
      </c>
      <c r="T3117" s="15">
        <v>42526.447071759263</v>
      </c>
    </row>
    <row r="3118" spans="1:20" x14ac:dyDescent="0.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0">
        <v>57.333333333333336</v>
      </c>
      <c r="P3118" s="27">
        <v>43</v>
      </c>
      <c r="Q3118" t="s">
        <v>8356</v>
      </c>
      <c r="R3118" t="s">
        <v>8321</v>
      </c>
      <c r="S3118" s="15">
        <v>84191.030671296292</v>
      </c>
      <c r="T3118" s="15">
        <v>42095.515335648146</v>
      </c>
    </row>
    <row r="3119" spans="1:20" x14ac:dyDescent="0.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0">
        <v>0.1</v>
      </c>
      <c r="P3119" s="27">
        <v>1</v>
      </c>
      <c r="Q3119" t="s">
        <v>8356</v>
      </c>
      <c r="R3119" t="s">
        <v>8321</v>
      </c>
      <c r="S3119" s="15">
        <v>85035.1</v>
      </c>
      <c r="T3119" s="15">
        <v>42517.55</v>
      </c>
    </row>
    <row r="3120" spans="1:20" x14ac:dyDescent="0.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0">
        <v>0.31</v>
      </c>
      <c r="P3120" s="27">
        <v>775</v>
      </c>
      <c r="Q3120" t="s">
        <v>8356</v>
      </c>
      <c r="R3120" t="s">
        <v>8321</v>
      </c>
      <c r="S3120" s="15">
        <v>85107.299143518525</v>
      </c>
      <c r="T3120" s="15">
        <v>42553.649571759262</v>
      </c>
    </row>
    <row r="3121" spans="1:20" x14ac:dyDescent="0.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0">
        <v>0.05</v>
      </c>
      <c r="P3121" s="27">
        <v>5</v>
      </c>
      <c r="Q3121" t="s">
        <v>8356</v>
      </c>
      <c r="R3121" t="s">
        <v>8321</v>
      </c>
      <c r="S3121" s="15">
        <v>84180.007685185177</v>
      </c>
      <c r="T3121" s="15">
        <v>42090.003842592589</v>
      </c>
    </row>
    <row r="3122" spans="1:20" x14ac:dyDescent="0.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0">
        <v>9.8461538461538465E-3</v>
      </c>
      <c r="P3122" s="27">
        <v>12.8</v>
      </c>
      <c r="Q3122" t="s">
        <v>8356</v>
      </c>
      <c r="R3122" t="s">
        <v>8321</v>
      </c>
      <c r="S3122" s="15">
        <v>84991.800833333342</v>
      </c>
      <c r="T3122" s="15">
        <v>42495.900416666671</v>
      </c>
    </row>
    <row r="3123" spans="1:20" x14ac:dyDescent="0.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0">
        <v>0.66666666666666674</v>
      </c>
      <c r="P3123" s="27">
        <v>10</v>
      </c>
      <c r="Q3123" t="s">
        <v>8356</v>
      </c>
      <c r="R3123" t="s">
        <v>8321</v>
      </c>
      <c r="S3123" s="15">
        <v>83817.359606481477</v>
      </c>
      <c r="T3123" s="15">
        <v>41908.679803240739</v>
      </c>
    </row>
    <row r="3124" spans="1:20" x14ac:dyDescent="0.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0">
        <v>58.291457286432156</v>
      </c>
      <c r="P3124" s="27">
        <v>58</v>
      </c>
      <c r="Q3124" t="s">
        <v>8356</v>
      </c>
      <c r="R3124" t="s">
        <v>8321</v>
      </c>
      <c r="S3124" s="15">
        <v>85367.947500000009</v>
      </c>
      <c r="T3124" s="15">
        <v>42683.973750000005</v>
      </c>
    </row>
    <row r="3125" spans="1:20" x14ac:dyDescent="0.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0">
        <v>68.153599999999997</v>
      </c>
      <c r="P3125" s="27">
        <v>244.80459770114942</v>
      </c>
      <c r="Q3125" t="s">
        <v>8356</v>
      </c>
      <c r="R3125" t="s">
        <v>8321</v>
      </c>
      <c r="S3125" s="15">
        <v>85121.986064814817</v>
      </c>
      <c r="T3125" s="15">
        <v>42560.993032407408</v>
      </c>
    </row>
    <row r="3126" spans="1:20" x14ac:dyDescent="0.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0">
        <v>3.2499999999999999E-3</v>
      </c>
      <c r="P3126" s="27">
        <v>6.5</v>
      </c>
      <c r="Q3126" t="s">
        <v>8356</v>
      </c>
      <c r="R3126" t="s">
        <v>8321</v>
      </c>
      <c r="S3126" s="15">
        <v>84075.560208333336</v>
      </c>
      <c r="T3126" s="15">
        <v>42037.780104166668</v>
      </c>
    </row>
    <row r="3127" spans="1:20" x14ac:dyDescent="0.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0">
        <v>0</v>
      </c>
      <c r="P3127" s="27" t="e">
        <v>#DIV/0!</v>
      </c>
      <c r="Q3127" t="s">
        <v>8356</v>
      </c>
      <c r="R3127" t="s">
        <v>8321</v>
      </c>
      <c r="S3127" s="15">
        <v>84752.4137037037</v>
      </c>
      <c r="T3127" s="15">
        <v>42376.20685185185</v>
      </c>
    </row>
    <row r="3128" spans="1:20" x14ac:dyDescent="0.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0">
        <v>4.16</v>
      </c>
      <c r="P3128" s="27">
        <v>61.176470588235297</v>
      </c>
      <c r="Q3128" t="s">
        <v>8356</v>
      </c>
      <c r="R3128" t="s">
        <v>8321</v>
      </c>
      <c r="S3128" s="15">
        <v>84913.952824074076</v>
      </c>
      <c r="T3128" s="15">
        <v>42456.976412037038</v>
      </c>
    </row>
    <row r="3129" spans="1:20" x14ac:dyDescent="0.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0">
        <v>0</v>
      </c>
      <c r="P3129" s="27" t="e">
        <v>#DIV/0!</v>
      </c>
      <c r="Q3129" t="s">
        <v>8356</v>
      </c>
      <c r="R3129" t="s">
        <v>8321</v>
      </c>
      <c r="S3129" s="15">
        <v>84129.713634259257</v>
      </c>
      <c r="T3129" s="15">
        <v>42064.856817129628</v>
      </c>
    </row>
    <row r="3130" spans="1:20" x14ac:dyDescent="0.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0">
        <v>108.60666666666667</v>
      </c>
      <c r="P3130" s="27">
        <v>139.23931623931625</v>
      </c>
      <c r="Q3130" t="s">
        <v>8355</v>
      </c>
      <c r="R3130" t="s">
        <v>8321</v>
      </c>
      <c r="S3130" s="15">
        <v>85621.568078703713</v>
      </c>
      <c r="T3130" s="15">
        <v>42810.784039351856</v>
      </c>
    </row>
    <row r="3131" spans="1:20" x14ac:dyDescent="0.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0">
        <v>0.8</v>
      </c>
      <c r="P3131" s="27">
        <v>10</v>
      </c>
      <c r="Q3131" t="s">
        <v>8355</v>
      </c>
      <c r="R3131" t="s">
        <v>8321</v>
      </c>
      <c r="S3131" s="15">
        <v>85687.60229166667</v>
      </c>
      <c r="T3131" s="15">
        <v>42843.801145833335</v>
      </c>
    </row>
    <row r="3132" spans="1:20" x14ac:dyDescent="0.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0">
        <v>3.75</v>
      </c>
      <c r="P3132" s="27">
        <v>93.75</v>
      </c>
      <c r="Q3132" t="s">
        <v>8355</v>
      </c>
      <c r="R3132" t="s">
        <v>8321</v>
      </c>
      <c r="S3132" s="15">
        <v>85678.415277777778</v>
      </c>
      <c r="T3132" s="15">
        <v>42839.207638888889</v>
      </c>
    </row>
    <row r="3133" spans="1:20" x14ac:dyDescent="0.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0">
        <v>15.731707317073171</v>
      </c>
      <c r="P3133" s="27">
        <v>53.75</v>
      </c>
      <c r="Q3133" t="s">
        <v>8355</v>
      </c>
      <c r="R3133" t="s">
        <v>8321</v>
      </c>
      <c r="S3133" s="15">
        <v>85667.075115740736</v>
      </c>
      <c r="T3133" s="15">
        <v>42833.537557870368</v>
      </c>
    </row>
    <row r="3134" spans="1:20" x14ac:dyDescent="0.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0">
        <v>3.3333333333333333E-2</v>
      </c>
      <c r="P3134" s="27">
        <v>10</v>
      </c>
      <c r="Q3134" t="s">
        <v>8355</v>
      </c>
      <c r="R3134" t="s">
        <v>8321</v>
      </c>
      <c r="S3134" s="15">
        <v>85692.617129629623</v>
      </c>
      <c r="T3134" s="15">
        <v>42846.308564814812</v>
      </c>
    </row>
    <row r="3135" spans="1:20" x14ac:dyDescent="0.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0">
        <v>108</v>
      </c>
      <c r="P3135" s="27">
        <v>33.75</v>
      </c>
      <c r="Q3135" t="s">
        <v>8355</v>
      </c>
      <c r="R3135" t="s">
        <v>8321</v>
      </c>
      <c r="S3135" s="15">
        <v>85637.047083333338</v>
      </c>
      <c r="T3135" s="15">
        <v>42818.523541666669</v>
      </c>
    </row>
    <row r="3136" spans="1:20" x14ac:dyDescent="0.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0">
        <v>22.5</v>
      </c>
      <c r="P3136" s="27">
        <v>18.75</v>
      </c>
      <c r="Q3136" t="s">
        <v>8355</v>
      </c>
      <c r="R3136" t="s">
        <v>8321</v>
      </c>
      <c r="S3136" s="15">
        <v>85643.356921296305</v>
      </c>
      <c r="T3136" s="15">
        <v>42821.678460648152</v>
      </c>
    </row>
    <row r="3137" spans="1:20" x14ac:dyDescent="0.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0">
        <v>20.849420849420849</v>
      </c>
      <c r="P3137" s="27">
        <v>23.142857142857142</v>
      </c>
      <c r="Q3137" t="s">
        <v>8355</v>
      </c>
      <c r="R3137" t="s">
        <v>8321</v>
      </c>
      <c r="S3137" s="15">
        <v>85658.303726851853</v>
      </c>
      <c r="T3137" s="15">
        <v>42829.151863425926</v>
      </c>
    </row>
    <row r="3138" spans="1:20" x14ac:dyDescent="0.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0">
        <v>127.8</v>
      </c>
      <c r="P3138" s="27">
        <v>29.045454545454547</v>
      </c>
      <c r="Q3138" t="s">
        <v>8355</v>
      </c>
      <c r="R3138" t="s">
        <v>8321</v>
      </c>
      <c r="S3138" s="15">
        <v>85651.915277777778</v>
      </c>
      <c r="T3138" s="15">
        <v>42825.957638888889</v>
      </c>
    </row>
    <row r="3139" spans="1:20" x14ac:dyDescent="0.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0">
        <v>3.3333333333333335</v>
      </c>
      <c r="P3139" s="27">
        <v>50</v>
      </c>
      <c r="Q3139" t="s">
        <v>8355</v>
      </c>
      <c r="R3139" t="s">
        <v>8321</v>
      </c>
      <c r="S3139" s="15">
        <v>85717.6</v>
      </c>
      <c r="T3139" s="15">
        <v>42858.8</v>
      </c>
    </row>
    <row r="3140" spans="1:20" x14ac:dyDescent="0.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0">
        <v>0</v>
      </c>
      <c r="P3140" s="27" t="e">
        <v>#DIV/0!</v>
      </c>
      <c r="Q3140" t="s">
        <v>8355</v>
      </c>
      <c r="R3140" t="s">
        <v>8321</v>
      </c>
      <c r="S3140" s="15">
        <v>85657.291828703703</v>
      </c>
      <c r="T3140" s="15">
        <v>42828.645914351851</v>
      </c>
    </row>
    <row r="3141" spans="1:20" x14ac:dyDescent="0.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0">
        <v>5.4</v>
      </c>
      <c r="P3141" s="27">
        <v>450</v>
      </c>
      <c r="Q3141" t="s">
        <v>8355</v>
      </c>
      <c r="R3141" t="s">
        <v>8321</v>
      </c>
      <c r="S3141" s="15">
        <v>85638.379166666666</v>
      </c>
      <c r="T3141" s="15">
        <v>42819.189583333333</v>
      </c>
    </row>
    <row r="3142" spans="1:20" x14ac:dyDescent="0.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0">
        <v>0.96</v>
      </c>
      <c r="P3142" s="27">
        <v>24</v>
      </c>
      <c r="Q3142" t="s">
        <v>8355</v>
      </c>
      <c r="R3142" t="s">
        <v>8321</v>
      </c>
      <c r="S3142" s="15">
        <v>85665.354236111103</v>
      </c>
      <c r="T3142" s="15">
        <v>42832.677118055552</v>
      </c>
    </row>
    <row r="3143" spans="1:20" x14ac:dyDescent="0.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0">
        <v>51.6</v>
      </c>
      <c r="P3143" s="27">
        <v>32.25</v>
      </c>
      <c r="Q3143" t="s">
        <v>8355</v>
      </c>
      <c r="R3143" t="s">
        <v>8321</v>
      </c>
      <c r="S3143" s="15">
        <v>85683.666666666657</v>
      </c>
      <c r="T3143" s="15">
        <v>42841.833333333328</v>
      </c>
    </row>
    <row r="3144" spans="1:20" x14ac:dyDescent="0.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0">
        <v>1.6363636363636365</v>
      </c>
      <c r="P3144" s="27">
        <v>15</v>
      </c>
      <c r="Q3144" t="s">
        <v>8355</v>
      </c>
      <c r="R3144" t="s">
        <v>8321</v>
      </c>
      <c r="S3144" s="15">
        <v>85626.943032407406</v>
      </c>
      <c r="T3144" s="15">
        <v>42813.471516203703</v>
      </c>
    </row>
    <row r="3145" spans="1:20" x14ac:dyDescent="0.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0">
        <v>0</v>
      </c>
      <c r="P3145" s="27" t="e">
        <v>#DIV/0!</v>
      </c>
      <c r="Q3145" t="s">
        <v>8355</v>
      </c>
      <c r="R3145" t="s">
        <v>8321</v>
      </c>
      <c r="S3145" s="15">
        <v>85668.716574074075</v>
      </c>
      <c r="T3145" s="15">
        <v>42834.358287037037</v>
      </c>
    </row>
    <row r="3146" spans="1:20" x14ac:dyDescent="0.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0">
        <v>75.400000000000006</v>
      </c>
      <c r="P3146" s="27">
        <v>251.33333333333334</v>
      </c>
      <c r="Q3146" t="s">
        <v>8355</v>
      </c>
      <c r="R3146" t="s">
        <v>8321</v>
      </c>
      <c r="S3146" s="15">
        <v>85626.5</v>
      </c>
      <c r="T3146" s="15">
        <v>42813.25</v>
      </c>
    </row>
    <row r="3147" spans="1:20" x14ac:dyDescent="0.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0">
        <v>0</v>
      </c>
      <c r="P3147" s="27" t="e">
        <v>#DIV/0!</v>
      </c>
      <c r="Q3147" t="s">
        <v>8355</v>
      </c>
      <c r="R3147" t="s">
        <v>8321</v>
      </c>
      <c r="S3147" s="15">
        <v>85643.998472222214</v>
      </c>
      <c r="T3147" s="15">
        <v>42821.999236111107</v>
      </c>
    </row>
    <row r="3148" spans="1:20" x14ac:dyDescent="0.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0">
        <v>10.5</v>
      </c>
      <c r="P3148" s="27">
        <v>437.5</v>
      </c>
      <c r="Q3148" t="s">
        <v>8355</v>
      </c>
      <c r="R3148" t="s">
        <v>8321</v>
      </c>
      <c r="S3148" s="15">
        <v>85683.28162037037</v>
      </c>
      <c r="T3148" s="15">
        <v>42841.640810185185</v>
      </c>
    </row>
    <row r="3149" spans="1:20" x14ac:dyDescent="0.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0">
        <v>117.52499999999999</v>
      </c>
      <c r="P3149" s="27">
        <v>110.35211267605634</v>
      </c>
      <c r="Q3149" t="s">
        <v>8355</v>
      </c>
      <c r="R3149" t="s">
        <v>8321</v>
      </c>
      <c r="S3149" s="15">
        <v>83900.022106481483</v>
      </c>
      <c r="T3149" s="15">
        <v>41950.011053240742</v>
      </c>
    </row>
    <row r="3150" spans="1:20" x14ac:dyDescent="0.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0">
        <v>131.16666666666669</v>
      </c>
      <c r="P3150" s="27">
        <v>41.421052631578945</v>
      </c>
      <c r="Q3150" t="s">
        <v>8355</v>
      </c>
      <c r="R3150" t="s">
        <v>8321</v>
      </c>
      <c r="S3150" s="15">
        <v>83826.333333333328</v>
      </c>
      <c r="T3150" s="15">
        <v>41913.166666666664</v>
      </c>
    </row>
    <row r="3151" spans="1:20" x14ac:dyDescent="0.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0">
        <v>104</v>
      </c>
      <c r="P3151" s="27">
        <v>52</v>
      </c>
      <c r="Q3151" t="s">
        <v>8355</v>
      </c>
      <c r="R3151" t="s">
        <v>8321</v>
      </c>
      <c r="S3151" s="15">
        <v>82500.166666666672</v>
      </c>
      <c r="T3151" s="15">
        <v>41250.083333333336</v>
      </c>
    </row>
    <row r="3152" spans="1:20" x14ac:dyDescent="0.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0">
        <v>101</v>
      </c>
      <c r="P3152" s="27">
        <v>33.990384615384613</v>
      </c>
      <c r="Q3152" t="s">
        <v>8355</v>
      </c>
      <c r="R3152" t="s">
        <v>8321</v>
      </c>
      <c r="S3152" s="15">
        <v>81136.333333333328</v>
      </c>
      <c r="T3152" s="15">
        <v>40568.166666666664</v>
      </c>
    </row>
    <row r="3153" spans="1:20" x14ac:dyDescent="0.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0">
        <v>100.4</v>
      </c>
      <c r="P3153" s="27">
        <v>103.35294117647059</v>
      </c>
      <c r="Q3153" t="s">
        <v>8355</v>
      </c>
      <c r="R3153" t="s">
        <v>8321</v>
      </c>
      <c r="S3153" s="15">
        <v>83785.6799537037</v>
      </c>
      <c r="T3153" s="15">
        <v>41892.83997685185</v>
      </c>
    </row>
    <row r="3154" spans="1:20" x14ac:dyDescent="0.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0">
        <v>105.95454545454545</v>
      </c>
      <c r="P3154" s="27">
        <v>34.791044776119406</v>
      </c>
      <c r="Q3154" t="s">
        <v>8355</v>
      </c>
      <c r="R3154" t="s">
        <v>8321</v>
      </c>
      <c r="S3154" s="15">
        <v>83161.735347222217</v>
      </c>
      <c r="T3154" s="15">
        <v>41580.867673611108</v>
      </c>
    </row>
    <row r="3155" spans="1:20" x14ac:dyDescent="0.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0">
        <v>335.58333333333337</v>
      </c>
      <c r="P3155" s="27">
        <v>41.773858921161825</v>
      </c>
      <c r="Q3155" t="s">
        <v>8355</v>
      </c>
      <c r="R3155" t="s">
        <v>8321</v>
      </c>
      <c r="S3155" s="15">
        <v>81328.415277777778</v>
      </c>
      <c r="T3155" s="15">
        <v>40664.207638888889</v>
      </c>
    </row>
    <row r="3156" spans="1:20" x14ac:dyDescent="0.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0">
        <v>112.92857142857142</v>
      </c>
      <c r="P3156" s="27">
        <v>64.268292682926827</v>
      </c>
      <c r="Q3156" t="s">
        <v>8355</v>
      </c>
      <c r="R3156" t="s">
        <v>8321</v>
      </c>
      <c r="S3156" s="15">
        <v>82001.668009259258</v>
      </c>
      <c r="T3156" s="15">
        <v>41000.834004629629</v>
      </c>
    </row>
    <row r="3157" spans="1:20" x14ac:dyDescent="0.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0">
        <v>188.50460000000001</v>
      </c>
      <c r="P3157" s="27">
        <v>31.209370860927152</v>
      </c>
      <c r="Q3157" t="s">
        <v>8355</v>
      </c>
      <c r="R3157" t="s">
        <v>8321</v>
      </c>
      <c r="S3157" s="15">
        <v>82526.998263888891</v>
      </c>
      <c r="T3157" s="15">
        <v>41263.499131944445</v>
      </c>
    </row>
    <row r="3158" spans="1:20" x14ac:dyDescent="0.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0">
        <v>101.81818181818181</v>
      </c>
      <c r="P3158" s="27">
        <v>62.921348314606739</v>
      </c>
      <c r="Q3158" t="s">
        <v>8355</v>
      </c>
      <c r="R3158" t="s">
        <v>8321</v>
      </c>
      <c r="S3158" s="15">
        <v>82123.906111111108</v>
      </c>
      <c r="T3158" s="15">
        <v>41061.953055555554</v>
      </c>
    </row>
    <row r="3159" spans="1:20" x14ac:dyDescent="0.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0">
        <v>101</v>
      </c>
      <c r="P3159" s="27">
        <v>98.536585365853654</v>
      </c>
      <c r="Q3159" t="s">
        <v>8355</v>
      </c>
      <c r="R3159" t="s">
        <v>8321</v>
      </c>
      <c r="S3159" s="15">
        <v>83678.416666666672</v>
      </c>
      <c r="T3159" s="15">
        <v>41839.208333333336</v>
      </c>
    </row>
    <row r="3160" spans="1:20" x14ac:dyDescent="0.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0">
        <v>113.99999999999999</v>
      </c>
      <c r="P3160" s="27">
        <v>82.608695652173907</v>
      </c>
      <c r="Q3160" t="s">
        <v>8355</v>
      </c>
      <c r="R3160" t="s">
        <v>8321</v>
      </c>
      <c r="S3160" s="15">
        <v>82955.679444444439</v>
      </c>
      <c r="T3160" s="15">
        <v>41477.839722222219</v>
      </c>
    </row>
    <row r="3161" spans="1:20" x14ac:dyDescent="0.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0">
        <v>133.48133333333334</v>
      </c>
      <c r="P3161" s="27">
        <v>38.504230769230773</v>
      </c>
      <c r="Q3161" t="s">
        <v>8355</v>
      </c>
      <c r="R3161" t="s">
        <v>8321</v>
      </c>
      <c r="S3161" s="15">
        <v>81853.916666666672</v>
      </c>
      <c r="T3161" s="15">
        <v>40926.958333333336</v>
      </c>
    </row>
    <row r="3162" spans="1:20" x14ac:dyDescent="0.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0">
        <v>101.53333333333335</v>
      </c>
      <c r="P3162" s="27">
        <v>80.15789473684211</v>
      </c>
      <c r="Q3162" t="s">
        <v>8355</v>
      </c>
      <c r="R3162" t="s">
        <v>8321</v>
      </c>
      <c r="S3162" s="15">
        <v>83728.415277777778</v>
      </c>
      <c r="T3162" s="15">
        <v>41864.207638888889</v>
      </c>
    </row>
    <row r="3163" spans="1:20" x14ac:dyDescent="0.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0">
        <v>105.1</v>
      </c>
      <c r="P3163" s="27">
        <v>28.405405405405407</v>
      </c>
      <c r="Q3163" t="s">
        <v>8355</v>
      </c>
      <c r="R3163" t="s">
        <v>8321</v>
      </c>
      <c r="S3163" s="15">
        <v>83855.072268518517</v>
      </c>
      <c r="T3163" s="15">
        <v>41927.536134259259</v>
      </c>
    </row>
    <row r="3164" spans="1:20" x14ac:dyDescent="0.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0">
        <v>127.15</v>
      </c>
      <c r="P3164" s="27">
        <v>80.730158730158735</v>
      </c>
      <c r="Q3164" t="s">
        <v>8355</v>
      </c>
      <c r="R3164" t="s">
        <v>8321</v>
      </c>
      <c r="S3164" s="15">
        <v>83654.166666666672</v>
      </c>
      <c r="T3164" s="15">
        <v>41827.083333333336</v>
      </c>
    </row>
    <row r="3165" spans="1:20" x14ac:dyDescent="0.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0">
        <v>111.15384615384616</v>
      </c>
      <c r="P3165" s="27">
        <v>200.69444444444446</v>
      </c>
      <c r="Q3165" t="s">
        <v>8355</v>
      </c>
      <c r="R3165" t="s">
        <v>8321</v>
      </c>
      <c r="S3165" s="15">
        <v>83611.507523148146</v>
      </c>
      <c r="T3165" s="15">
        <v>41805.753761574073</v>
      </c>
    </row>
    <row r="3166" spans="1:20" x14ac:dyDescent="0.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0">
        <v>106.76</v>
      </c>
      <c r="P3166" s="27">
        <v>37.591549295774648</v>
      </c>
      <c r="Q3166" t="s">
        <v>8355</v>
      </c>
      <c r="R3166" t="s">
        <v>8321</v>
      </c>
      <c r="S3166" s="15">
        <v>83599.61145833334</v>
      </c>
      <c r="T3166" s="15">
        <v>41799.80572916667</v>
      </c>
    </row>
    <row r="3167" spans="1:20" x14ac:dyDescent="0.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0">
        <v>162.66666666666666</v>
      </c>
      <c r="P3167" s="27">
        <v>58.095238095238095</v>
      </c>
      <c r="Q3167" t="s">
        <v>8355</v>
      </c>
      <c r="R3167" t="s">
        <v>8321</v>
      </c>
      <c r="S3167" s="15">
        <v>81332.33194444445</v>
      </c>
      <c r="T3167" s="15">
        <v>40666.165972222225</v>
      </c>
    </row>
    <row r="3168" spans="1:20" x14ac:dyDescent="0.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0">
        <v>160.22808571428573</v>
      </c>
      <c r="P3168" s="27">
        <v>60.300892473118282</v>
      </c>
      <c r="Q3168" t="s">
        <v>8355</v>
      </c>
      <c r="R3168" t="s">
        <v>8321</v>
      </c>
      <c r="S3168" s="15">
        <v>83938.665277777778</v>
      </c>
      <c r="T3168" s="15">
        <v>41969.332638888889</v>
      </c>
    </row>
    <row r="3169" spans="1:20" x14ac:dyDescent="0.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0">
        <v>116.16666666666666</v>
      </c>
      <c r="P3169" s="27">
        <v>63.363636363636367</v>
      </c>
      <c r="Q3169" t="s">
        <v>8355</v>
      </c>
      <c r="R3169" t="s">
        <v>8321</v>
      </c>
      <c r="S3169" s="15">
        <v>83706.351412037038</v>
      </c>
      <c r="T3169" s="15">
        <v>41853.175706018519</v>
      </c>
    </row>
    <row r="3170" spans="1:20" x14ac:dyDescent="0.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0">
        <v>124.2</v>
      </c>
      <c r="P3170" s="27">
        <v>50.901639344262293</v>
      </c>
      <c r="Q3170" t="s">
        <v>8355</v>
      </c>
      <c r="R3170" t="s">
        <v>8321</v>
      </c>
      <c r="S3170" s="15">
        <v>83607.833333333328</v>
      </c>
      <c r="T3170" s="15">
        <v>41803.916666666664</v>
      </c>
    </row>
    <row r="3171" spans="1:20" x14ac:dyDescent="0.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0">
        <v>103.01249999999999</v>
      </c>
      <c r="P3171" s="27">
        <v>100.5</v>
      </c>
      <c r="Q3171" t="s">
        <v>8355</v>
      </c>
      <c r="R3171" t="s">
        <v>8321</v>
      </c>
      <c r="S3171" s="15">
        <v>83242.415277777778</v>
      </c>
      <c r="T3171" s="15">
        <v>41621.207638888889</v>
      </c>
    </row>
    <row r="3172" spans="1:20" x14ac:dyDescent="0.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0">
        <v>112.25</v>
      </c>
      <c r="P3172" s="27">
        <v>31.619718309859156</v>
      </c>
      <c r="Q3172" t="s">
        <v>8355</v>
      </c>
      <c r="R3172" t="s">
        <v>8321</v>
      </c>
      <c r="S3172" s="15">
        <v>83644.333333333328</v>
      </c>
      <c r="T3172" s="15">
        <v>41822.166666666664</v>
      </c>
    </row>
    <row r="3173" spans="1:20" x14ac:dyDescent="0.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0">
        <v>108.8142857142857</v>
      </c>
      <c r="P3173" s="27">
        <v>65.102564102564102</v>
      </c>
      <c r="Q3173" t="s">
        <v>8355</v>
      </c>
      <c r="R3173" t="s">
        <v>8321</v>
      </c>
      <c r="S3173" s="15">
        <v>84993.216620370367</v>
      </c>
      <c r="T3173" s="15">
        <v>42496.608310185184</v>
      </c>
    </row>
    <row r="3174" spans="1:20" x14ac:dyDescent="0.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0">
        <v>114.99999999999999</v>
      </c>
      <c r="P3174" s="27">
        <v>79.310344827586206</v>
      </c>
      <c r="Q3174" t="s">
        <v>8355</v>
      </c>
      <c r="R3174" t="s">
        <v>8321</v>
      </c>
      <c r="S3174" s="15">
        <v>81907.459907407407</v>
      </c>
      <c r="T3174" s="15">
        <v>40953.729953703703</v>
      </c>
    </row>
    <row r="3175" spans="1:20" x14ac:dyDescent="0.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0">
        <v>103</v>
      </c>
      <c r="P3175" s="27">
        <v>139.18918918918919</v>
      </c>
      <c r="Q3175" t="s">
        <v>8355</v>
      </c>
      <c r="R3175" t="s">
        <v>8321</v>
      </c>
      <c r="S3175" s="15">
        <v>83817.756759259253</v>
      </c>
      <c r="T3175" s="15">
        <v>41908.878379629627</v>
      </c>
    </row>
    <row r="3176" spans="1:20" x14ac:dyDescent="0.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0">
        <v>101.13333333333334</v>
      </c>
      <c r="P3176" s="27">
        <v>131.91304347826087</v>
      </c>
      <c r="Q3176" t="s">
        <v>8355</v>
      </c>
      <c r="R3176" t="s">
        <v>8321</v>
      </c>
      <c r="S3176" s="15">
        <v>83753.729351851856</v>
      </c>
      <c r="T3176" s="15">
        <v>41876.864675925928</v>
      </c>
    </row>
    <row r="3177" spans="1:20" x14ac:dyDescent="0.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0">
        <v>109.55999999999999</v>
      </c>
      <c r="P3177" s="27">
        <v>91.3</v>
      </c>
      <c r="Q3177" t="s">
        <v>8355</v>
      </c>
      <c r="R3177" t="s">
        <v>8321</v>
      </c>
      <c r="S3177" s="15">
        <v>81183.773773148147</v>
      </c>
      <c r="T3177" s="15">
        <v>40591.886886574073</v>
      </c>
    </row>
    <row r="3178" spans="1:20" x14ac:dyDescent="0.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0">
        <v>114.8421052631579</v>
      </c>
      <c r="P3178" s="27">
        <v>39.672727272727272</v>
      </c>
      <c r="Q3178" t="s">
        <v>8355</v>
      </c>
      <c r="R3178" t="s">
        <v>8321</v>
      </c>
      <c r="S3178" s="15">
        <v>83009.25</v>
      </c>
      <c r="T3178" s="15">
        <v>41504.625</v>
      </c>
    </row>
    <row r="3179" spans="1:20" x14ac:dyDescent="0.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0">
        <v>117.39999999999999</v>
      </c>
      <c r="P3179" s="27">
        <v>57.549019607843135</v>
      </c>
      <c r="Q3179" t="s">
        <v>8355</v>
      </c>
      <c r="R3179" t="s">
        <v>8321</v>
      </c>
      <c r="S3179" s="15">
        <v>83623.333541666667</v>
      </c>
      <c r="T3179" s="15">
        <v>41811.666770833333</v>
      </c>
    </row>
    <row r="3180" spans="1:20" x14ac:dyDescent="0.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0">
        <v>171.73333333333335</v>
      </c>
      <c r="P3180" s="27">
        <v>33.025641025641029</v>
      </c>
      <c r="Q3180" t="s">
        <v>8355</v>
      </c>
      <c r="R3180" t="s">
        <v>8321</v>
      </c>
      <c r="S3180" s="15">
        <v>83673.210069444438</v>
      </c>
      <c r="T3180" s="15">
        <v>41836.605034722219</v>
      </c>
    </row>
    <row r="3181" spans="1:20" x14ac:dyDescent="0.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0">
        <v>114.16238095238094</v>
      </c>
      <c r="P3181" s="27">
        <v>77.335806451612896</v>
      </c>
      <c r="Q3181" t="s">
        <v>8355</v>
      </c>
      <c r="R3181" t="s">
        <v>8321</v>
      </c>
      <c r="S3181" s="15">
        <v>82801.404421296291</v>
      </c>
      <c r="T3181" s="15">
        <v>41400.702210648145</v>
      </c>
    </row>
    <row r="3182" spans="1:20" x14ac:dyDescent="0.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0">
        <v>119.75</v>
      </c>
      <c r="P3182" s="27">
        <v>31.933333333333334</v>
      </c>
      <c r="Q3182" t="s">
        <v>8355</v>
      </c>
      <c r="R3182" t="s">
        <v>8321</v>
      </c>
      <c r="S3182" s="15">
        <v>83620.825208333335</v>
      </c>
      <c r="T3182" s="15">
        <v>41810.412604166668</v>
      </c>
    </row>
    <row r="3183" spans="1:20" x14ac:dyDescent="0.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0">
        <v>109.00000000000001</v>
      </c>
      <c r="P3183" s="27">
        <v>36.333333333333336</v>
      </c>
      <c r="Q3183" t="s">
        <v>8355</v>
      </c>
      <c r="R3183" t="s">
        <v>8321</v>
      </c>
      <c r="S3183" s="15">
        <v>83611.333333333328</v>
      </c>
      <c r="T3183" s="15">
        <v>41805.666666666664</v>
      </c>
    </row>
    <row r="3184" spans="1:20" x14ac:dyDescent="0.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0">
        <v>100.88571428571429</v>
      </c>
      <c r="P3184" s="27">
        <v>46.768211920529801</v>
      </c>
      <c r="Q3184" t="s">
        <v>8355</v>
      </c>
      <c r="R3184" t="s">
        <v>8321</v>
      </c>
      <c r="S3184" s="15">
        <v>81879.416666666672</v>
      </c>
      <c r="T3184" s="15">
        <v>40939.708333333336</v>
      </c>
    </row>
    <row r="3185" spans="1:20" x14ac:dyDescent="0.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0">
        <v>109.00000000000001</v>
      </c>
      <c r="P3185" s="27">
        <v>40.073529411764703</v>
      </c>
      <c r="Q3185" t="s">
        <v>8355</v>
      </c>
      <c r="R3185" t="s">
        <v>8321</v>
      </c>
      <c r="S3185" s="15">
        <v>83019.589560185181</v>
      </c>
      <c r="T3185" s="15">
        <v>41509.79478009259</v>
      </c>
    </row>
    <row r="3186" spans="1:20" x14ac:dyDescent="0.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0">
        <v>107.20930232558139</v>
      </c>
      <c r="P3186" s="27">
        <v>100.21739130434783</v>
      </c>
      <c r="Q3186" t="s">
        <v>8355</v>
      </c>
      <c r="R3186" t="s">
        <v>8321</v>
      </c>
      <c r="S3186" s="15">
        <v>83643.986828703695</v>
      </c>
      <c r="T3186" s="15">
        <v>41821.993414351848</v>
      </c>
    </row>
    <row r="3187" spans="1:20" x14ac:dyDescent="0.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0">
        <v>100</v>
      </c>
      <c r="P3187" s="27">
        <v>41.666666666666664</v>
      </c>
      <c r="Q3187" t="s">
        <v>8355</v>
      </c>
      <c r="R3187" t="s">
        <v>8321</v>
      </c>
      <c r="S3187" s="15">
        <v>83673.954652777786</v>
      </c>
      <c r="T3187" s="15">
        <v>41836.977326388893</v>
      </c>
    </row>
    <row r="3188" spans="1:20" x14ac:dyDescent="0.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0">
        <v>102.18750000000001</v>
      </c>
      <c r="P3188" s="27">
        <v>46.714285714285715</v>
      </c>
      <c r="Q3188" t="s">
        <v>8355</v>
      </c>
      <c r="R3188" t="s">
        <v>8321</v>
      </c>
      <c r="S3188" s="15">
        <v>83797.75</v>
      </c>
      <c r="T3188" s="15">
        <v>41898.875</v>
      </c>
    </row>
    <row r="3189" spans="1:20" x14ac:dyDescent="0.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0">
        <v>116.29333333333334</v>
      </c>
      <c r="P3189" s="27">
        <v>71.491803278688522</v>
      </c>
      <c r="Q3189" t="s">
        <v>8355</v>
      </c>
      <c r="R3189" t="s">
        <v>8321</v>
      </c>
      <c r="S3189" s="15">
        <v>83711.332708333328</v>
      </c>
      <c r="T3189" s="15">
        <v>41855.666354166664</v>
      </c>
    </row>
    <row r="3190" spans="1:20" x14ac:dyDescent="0.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0">
        <v>65</v>
      </c>
      <c r="P3190" s="27">
        <v>14.444444444444445</v>
      </c>
      <c r="Q3190" t="s">
        <v>8354</v>
      </c>
      <c r="R3190" t="s">
        <v>8321</v>
      </c>
      <c r="S3190" s="15">
        <v>84330.831064814818</v>
      </c>
      <c r="T3190" s="15">
        <v>42165.415532407409</v>
      </c>
    </row>
    <row r="3191" spans="1:20" x14ac:dyDescent="0.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0">
        <v>12.327272727272726</v>
      </c>
      <c r="P3191" s="27">
        <v>356.84210526315792</v>
      </c>
      <c r="Q3191" t="s">
        <v>8354</v>
      </c>
      <c r="R3191" t="s">
        <v>8321</v>
      </c>
      <c r="S3191" s="15">
        <v>84296.692870370374</v>
      </c>
      <c r="T3191" s="15">
        <v>42148.346435185187</v>
      </c>
    </row>
    <row r="3192" spans="1:20" x14ac:dyDescent="0.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0">
        <v>0</v>
      </c>
      <c r="P3192" s="27" t="e">
        <v>#DIV/0!</v>
      </c>
      <c r="Q3192" t="s">
        <v>8354</v>
      </c>
      <c r="R3192" t="s">
        <v>8321</v>
      </c>
      <c r="S3192" s="15">
        <v>85426.385995370365</v>
      </c>
      <c r="T3192" s="15">
        <v>42713.192997685182</v>
      </c>
    </row>
    <row r="3193" spans="1:20" x14ac:dyDescent="0.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0">
        <v>4.0266666666666664</v>
      </c>
      <c r="P3193" s="27">
        <v>37.75</v>
      </c>
      <c r="Q3193" t="s">
        <v>8354</v>
      </c>
      <c r="R3193" t="s">
        <v>8321</v>
      </c>
      <c r="S3193" s="15">
        <v>85197.510856481473</v>
      </c>
      <c r="T3193" s="15">
        <v>42598.755428240736</v>
      </c>
    </row>
    <row r="3194" spans="1:20" x14ac:dyDescent="0.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0">
        <v>1.02</v>
      </c>
      <c r="P3194" s="27">
        <v>12.75</v>
      </c>
      <c r="Q3194" t="s">
        <v>8354</v>
      </c>
      <c r="R3194" t="s">
        <v>8321</v>
      </c>
      <c r="S3194" s="15">
        <v>84127.833333333343</v>
      </c>
      <c r="T3194" s="15">
        <v>42063.916666666672</v>
      </c>
    </row>
    <row r="3195" spans="1:20" x14ac:dyDescent="0.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0">
        <v>11.74</v>
      </c>
      <c r="P3195" s="27">
        <v>24.458333333333332</v>
      </c>
      <c r="Q3195" t="s">
        <v>8354</v>
      </c>
      <c r="R3195" t="s">
        <v>8321</v>
      </c>
      <c r="S3195" s="15">
        <v>84111.936481481476</v>
      </c>
      <c r="T3195" s="15">
        <v>42055.968240740738</v>
      </c>
    </row>
    <row r="3196" spans="1:20" x14ac:dyDescent="0.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0">
        <v>0</v>
      </c>
      <c r="P3196" s="27" t="e">
        <v>#DIV/0!</v>
      </c>
      <c r="Q3196" t="s">
        <v>8354</v>
      </c>
      <c r="R3196" t="s">
        <v>8321</v>
      </c>
      <c r="S3196" s="15">
        <v>84424.124953703693</v>
      </c>
      <c r="T3196" s="15">
        <v>42212.062476851846</v>
      </c>
    </row>
    <row r="3197" spans="1:20" x14ac:dyDescent="0.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0">
        <v>59.142857142857139</v>
      </c>
      <c r="P3197" s="27">
        <v>53.07692307692308</v>
      </c>
      <c r="Q3197" t="s">
        <v>8354</v>
      </c>
      <c r="R3197" t="s">
        <v>8321</v>
      </c>
      <c r="S3197" s="15">
        <v>84095.188472222217</v>
      </c>
      <c r="T3197" s="15">
        <v>42047.594236111108</v>
      </c>
    </row>
    <row r="3198" spans="1:20" x14ac:dyDescent="0.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0">
        <v>0.06</v>
      </c>
      <c r="P3198" s="27">
        <v>300</v>
      </c>
      <c r="Q3198" t="s">
        <v>8354</v>
      </c>
      <c r="R3198" t="s">
        <v>8321</v>
      </c>
      <c r="S3198" s="15">
        <v>84435.166666666657</v>
      </c>
      <c r="T3198" s="15">
        <v>42217.583333333328</v>
      </c>
    </row>
    <row r="3199" spans="1:20" x14ac:dyDescent="0.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0">
        <v>11.450000000000001</v>
      </c>
      <c r="P3199" s="27">
        <v>286.25</v>
      </c>
      <c r="Q3199" t="s">
        <v>8354</v>
      </c>
      <c r="R3199" t="s">
        <v>8321</v>
      </c>
      <c r="S3199" s="15">
        <v>84078.986527777772</v>
      </c>
      <c r="T3199" s="15">
        <v>42039.493263888886</v>
      </c>
    </row>
    <row r="3200" spans="1:20" x14ac:dyDescent="0.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0">
        <v>0.36666666666666664</v>
      </c>
      <c r="P3200" s="27">
        <v>36.666666666666664</v>
      </c>
      <c r="Q3200" t="s">
        <v>8354</v>
      </c>
      <c r="R3200" t="s">
        <v>8321</v>
      </c>
      <c r="S3200" s="15">
        <v>84102.849004629621</v>
      </c>
      <c r="T3200" s="15">
        <v>42051.424502314811</v>
      </c>
    </row>
    <row r="3201" spans="1:20" x14ac:dyDescent="0.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0">
        <v>52.16</v>
      </c>
      <c r="P3201" s="27">
        <v>49.20754716981132</v>
      </c>
      <c r="Q3201" t="s">
        <v>8354</v>
      </c>
      <c r="R3201" t="s">
        <v>8321</v>
      </c>
      <c r="S3201" s="15">
        <v>83777.75</v>
      </c>
      <c r="T3201" s="15">
        <v>41888.875</v>
      </c>
    </row>
    <row r="3202" spans="1:20" x14ac:dyDescent="0.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0">
        <v>2E-3</v>
      </c>
      <c r="P3202" s="27">
        <v>1</v>
      </c>
      <c r="Q3202" t="s">
        <v>8354</v>
      </c>
      <c r="R3202" t="s">
        <v>8321</v>
      </c>
      <c r="S3202" s="15">
        <v>84980.463888888888</v>
      </c>
      <c r="T3202" s="15">
        <v>42490.231944444444</v>
      </c>
    </row>
    <row r="3203" spans="1:20" x14ac:dyDescent="0.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0">
        <v>1.25</v>
      </c>
      <c r="P3203" s="27">
        <v>12.5</v>
      </c>
      <c r="Q3203" t="s">
        <v>8354</v>
      </c>
      <c r="R3203" t="s">
        <v>8321</v>
      </c>
      <c r="S3203" s="15">
        <v>83765.534189814818</v>
      </c>
      <c r="T3203" s="15">
        <v>41882.767094907409</v>
      </c>
    </row>
    <row r="3204" spans="1:20" x14ac:dyDescent="0.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0">
        <v>54.52</v>
      </c>
      <c r="P3204" s="27">
        <v>109.04</v>
      </c>
      <c r="Q3204" t="s">
        <v>8354</v>
      </c>
      <c r="R3204" t="s">
        <v>8321</v>
      </c>
      <c r="S3204" s="15">
        <v>84704.498611111107</v>
      </c>
      <c r="T3204" s="15">
        <v>42352.249305555553</v>
      </c>
    </row>
    <row r="3205" spans="1:20" x14ac:dyDescent="0.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0">
        <v>25</v>
      </c>
      <c r="P3205" s="27">
        <v>41.666666666666664</v>
      </c>
      <c r="Q3205" t="s">
        <v>8354</v>
      </c>
      <c r="R3205" t="s">
        <v>8321</v>
      </c>
      <c r="S3205" s="15">
        <v>84545.977361111116</v>
      </c>
      <c r="T3205" s="15">
        <v>42272.988680555558</v>
      </c>
    </row>
    <row r="3206" spans="1:20" x14ac:dyDescent="0.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0">
        <v>0</v>
      </c>
      <c r="P3206" s="27" t="e">
        <v>#DIV/0!</v>
      </c>
      <c r="Q3206" t="s">
        <v>8354</v>
      </c>
      <c r="R3206" t="s">
        <v>8321</v>
      </c>
      <c r="S3206" s="15">
        <v>84405.352777777778</v>
      </c>
      <c r="T3206" s="15">
        <v>42202.676388888889</v>
      </c>
    </row>
    <row r="3207" spans="1:20" x14ac:dyDescent="0.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0">
        <v>3.4125000000000001</v>
      </c>
      <c r="P3207" s="27">
        <v>22.75</v>
      </c>
      <c r="Q3207" t="s">
        <v>8354</v>
      </c>
      <c r="R3207" t="s">
        <v>8321</v>
      </c>
      <c r="S3207" s="15">
        <v>84250.749351851846</v>
      </c>
      <c r="T3207" s="15">
        <v>42125.374675925923</v>
      </c>
    </row>
    <row r="3208" spans="1:20" x14ac:dyDescent="0.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0">
        <v>0</v>
      </c>
      <c r="P3208" s="27" t="e">
        <v>#DIV/0!</v>
      </c>
      <c r="Q3208" t="s">
        <v>8354</v>
      </c>
      <c r="R3208" t="s">
        <v>8321</v>
      </c>
      <c r="S3208" s="15">
        <v>84532.552106481482</v>
      </c>
      <c r="T3208" s="15">
        <v>42266.276053240741</v>
      </c>
    </row>
    <row r="3209" spans="1:20" x14ac:dyDescent="0.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0">
        <v>46.36363636363636</v>
      </c>
      <c r="P3209" s="27">
        <v>70.833333333333329</v>
      </c>
      <c r="Q3209" t="s">
        <v>8354</v>
      </c>
      <c r="R3209" t="s">
        <v>8321</v>
      </c>
      <c r="S3209" s="15">
        <v>84234.47238425925</v>
      </c>
      <c r="T3209" s="15">
        <v>42117.236192129625</v>
      </c>
    </row>
    <row r="3210" spans="1:20" x14ac:dyDescent="0.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0">
        <v>103.49999999999999</v>
      </c>
      <c r="P3210" s="27">
        <v>63.109756097560975</v>
      </c>
      <c r="Q3210" t="s">
        <v>8355</v>
      </c>
      <c r="R3210" t="s">
        <v>8321</v>
      </c>
      <c r="S3210" s="15">
        <v>83697.210115740745</v>
      </c>
      <c r="T3210" s="15">
        <v>41848.605057870373</v>
      </c>
    </row>
    <row r="3211" spans="1:20" x14ac:dyDescent="0.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0">
        <v>119.32315789473684</v>
      </c>
      <c r="P3211" s="27">
        <v>50.157964601769912</v>
      </c>
      <c r="Q3211" t="s">
        <v>8355</v>
      </c>
      <c r="R3211" t="s">
        <v>8321</v>
      </c>
      <c r="S3211" s="15">
        <v>83621.916666666672</v>
      </c>
      <c r="T3211" s="15">
        <v>41810.958333333336</v>
      </c>
    </row>
    <row r="3212" spans="1:20" x14ac:dyDescent="0.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0">
        <v>125.76666666666667</v>
      </c>
      <c r="P3212" s="27">
        <v>62.883333333333333</v>
      </c>
      <c r="Q3212" t="s">
        <v>8355</v>
      </c>
      <c r="R3212" t="s">
        <v>8321</v>
      </c>
      <c r="S3212" s="15">
        <v>82122.33194444445</v>
      </c>
      <c r="T3212" s="15">
        <v>41061.165972222225</v>
      </c>
    </row>
    <row r="3213" spans="1:20" x14ac:dyDescent="0.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0">
        <v>119.74347826086958</v>
      </c>
      <c r="P3213" s="27">
        <v>85.531055900621112</v>
      </c>
      <c r="Q3213" t="s">
        <v>8355</v>
      </c>
      <c r="R3213" t="s">
        <v>8321</v>
      </c>
      <c r="S3213" s="15">
        <v>83732.166666666672</v>
      </c>
      <c r="T3213" s="15">
        <v>41866.083333333336</v>
      </c>
    </row>
    <row r="3214" spans="1:20" x14ac:dyDescent="0.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0">
        <v>126.25</v>
      </c>
      <c r="P3214" s="27">
        <v>53.723404255319146</v>
      </c>
      <c r="Q3214" t="s">
        <v>8355</v>
      </c>
      <c r="R3214" t="s">
        <v>8321</v>
      </c>
      <c r="S3214" s="15">
        <v>83719.591458333336</v>
      </c>
      <c r="T3214" s="15">
        <v>41859.795729166668</v>
      </c>
    </row>
    <row r="3215" spans="1:20" x14ac:dyDescent="0.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0">
        <v>100.11666666666667</v>
      </c>
      <c r="P3215" s="27">
        <v>127.80851063829788</v>
      </c>
      <c r="Q3215" t="s">
        <v>8355</v>
      </c>
      <c r="R3215" t="s">
        <v>8321</v>
      </c>
      <c r="S3215" s="15">
        <v>84423.526828703703</v>
      </c>
      <c r="T3215" s="15">
        <v>42211.763414351852</v>
      </c>
    </row>
    <row r="3216" spans="1:20" x14ac:dyDescent="0.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0">
        <v>102.13333333333334</v>
      </c>
      <c r="P3216" s="27">
        <v>106.57391304347826</v>
      </c>
      <c r="Q3216" t="s">
        <v>8355</v>
      </c>
      <c r="R3216" t="s">
        <v>8321</v>
      </c>
      <c r="S3216" s="15">
        <v>84749.993055555562</v>
      </c>
      <c r="T3216" s="15">
        <v>42374.996527777781</v>
      </c>
    </row>
    <row r="3217" spans="1:20" x14ac:dyDescent="0.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0">
        <v>100.35142857142858</v>
      </c>
      <c r="P3217" s="27">
        <v>262.11194029850748</v>
      </c>
      <c r="Q3217" t="s">
        <v>8355</v>
      </c>
      <c r="R3217" t="s">
        <v>8321</v>
      </c>
      <c r="S3217" s="15">
        <v>84514.33194444445</v>
      </c>
      <c r="T3217" s="15">
        <v>42257.165972222225</v>
      </c>
    </row>
    <row r="3218" spans="1:20" x14ac:dyDescent="0.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0">
        <v>100.05</v>
      </c>
      <c r="P3218" s="27">
        <v>57.171428571428571</v>
      </c>
      <c r="Q3218" t="s">
        <v>8355</v>
      </c>
      <c r="R3218" t="s">
        <v>8321</v>
      </c>
      <c r="S3218" s="15">
        <v>84393.208333333343</v>
      </c>
      <c r="T3218" s="15">
        <v>42196.604166666672</v>
      </c>
    </row>
    <row r="3219" spans="1:20" x14ac:dyDescent="0.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0">
        <v>116.02222222222223</v>
      </c>
      <c r="P3219" s="27">
        <v>50.20192307692308</v>
      </c>
      <c r="Q3219" t="s">
        <v>8355</v>
      </c>
      <c r="R3219" t="s">
        <v>8321</v>
      </c>
      <c r="S3219" s="15">
        <v>85357.092222222214</v>
      </c>
      <c r="T3219" s="15">
        <v>42678.546111111107</v>
      </c>
    </row>
    <row r="3220" spans="1:20" x14ac:dyDescent="0.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0">
        <v>102.1</v>
      </c>
      <c r="P3220" s="27">
        <v>66.586956521739125</v>
      </c>
      <c r="Q3220" t="s">
        <v>8355</v>
      </c>
      <c r="R3220" t="s">
        <v>8321</v>
      </c>
      <c r="S3220" s="15">
        <v>84008</v>
      </c>
      <c r="T3220" s="15">
        <v>42004</v>
      </c>
    </row>
    <row r="3221" spans="1:20" x14ac:dyDescent="0.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0">
        <v>100.11000000000001</v>
      </c>
      <c r="P3221" s="27">
        <v>168.25210084033614</v>
      </c>
      <c r="Q3221" t="s">
        <v>8355</v>
      </c>
      <c r="R3221" t="s">
        <v>8321</v>
      </c>
      <c r="S3221" s="15">
        <v>84171.883032407408</v>
      </c>
      <c r="T3221" s="15">
        <v>42085.941516203704</v>
      </c>
    </row>
    <row r="3222" spans="1:20" x14ac:dyDescent="0.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0">
        <v>100.84</v>
      </c>
      <c r="P3222" s="27">
        <v>256.37288135593218</v>
      </c>
      <c r="Q3222" t="s">
        <v>8355</v>
      </c>
      <c r="R3222" t="s">
        <v>8321</v>
      </c>
      <c r="S3222" s="15">
        <v>85613.75</v>
      </c>
      <c r="T3222" s="15">
        <v>42806.875</v>
      </c>
    </row>
    <row r="3223" spans="1:20" x14ac:dyDescent="0.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0">
        <v>103.42499999999998</v>
      </c>
      <c r="P3223" s="27">
        <v>36.610619469026545</v>
      </c>
      <c r="Q3223" t="s">
        <v>8355</v>
      </c>
      <c r="R3223" t="s">
        <v>8321</v>
      </c>
      <c r="S3223" s="15">
        <v>84381.393587962957</v>
      </c>
      <c r="T3223" s="15">
        <v>42190.696793981479</v>
      </c>
    </row>
    <row r="3224" spans="1:20" x14ac:dyDescent="0.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0">
        <v>124.8</v>
      </c>
      <c r="P3224" s="27">
        <v>37.142857142857146</v>
      </c>
      <c r="Q3224" t="s">
        <v>8355</v>
      </c>
      <c r="R3224" t="s">
        <v>8321</v>
      </c>
      <c r="S3224" s="15">
        <v>84603.790277777778</v>
      </c>
      <c r="T3224" s="15">
        <v>42301.895138888889</v>
      </c>
    </row>
    <row r="3225" spans="1:20" x14ac:dyDescent="0.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0">
        <v>109.51612903225806</v>
      </c>
      <c r="P3225" s="27">
        <v>45.878378378378379</v>
      </c>
      <c r="Q3225" t="s">
        <v>8355</v>
      </c>
      <c r="R3225" t="s">
        <v>8321</v>
      </c>
      <c r="S3225" s="15">
        <v>84473.670740740752</v>
      </c>
      <c r="T3225" s="15">
        <v>42236.835370370376</v>
      </c>
    </row>
    <row r="3226" spans="1:20" x14ac:dyDescent="0.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0">
        <v>102.03333333333333</v>
      </c>
      <c r="P3226" s="27">
        <v>141.71296296296296</v>
      </c>
      <c r="Q3226" t="s">
        <v>8355</v>
      </c>
      <c r="R3226" t="s">
        <v>8321</v>
      </c>
      <c r="S3226" s="15">
        <v>85490.416666666657</v>
      </c>
      <c r="T3226" s="15">
        <v>42745.208333333328</v>
      </c>
    </row>
    <row r="3227" spans="1:20" x14ac:dyDescent="0.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0">
        <v>102.35000000000001</v>
      </c>
      <c r="P3227" s="27">
        <v>52.487179487179489</v>
      </c>
      <c r="Q3227" t="s">
        <v>8355</v>
      </c>
      <c r="R3227" t="s">
        <v>8321</v>
      </c>
      <c r="S3227" s="15">
        <v>85049.75</v>
      </c>
      <c r="T3227" s="15">
        <v>42524.875</v>
      </c>
    </row>
    <row r="3228" spans="1:20" x14ac:dyDescent="0.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0">
        <v>104.16666666666667</v>
      </c>
      <c r="P3228" s="27">
        <v>59.523809523809526</v>
      </c>
      <c r="Q3228" t="s">
        <v>8355</v>
      </c>
      <c r="R3228" t="s">
        <v>8321</v>
      </c>
      <c r="S3228" s="15">
        <v>84615.166944444441</v>
      </c>
      <c r="T3228" s="15">
        <v>42307.583472222221</v>
      </c>
    </row>
    <row r="3229" spans="1:20" x14ac:dyDescent="0.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0">
        <v>125</v>
      </c>
      <c r="P3229" s="27">
        <v>50</v>
      </c>
      <c r="Q3229" t="s">
        <v>8355</v>
      </c>
      <c r="R3229" t="s">
        <v>8321</v>
      </c>
      <c r="S3229" s="15">
        <v>85505.764722222229</v>
      </c>
      <c r="T3229" s="15">
        <v>42752.882361111115</v>
      </c>
    </row>
    <row r="3230" spans="1:20" x14ac:dyDescent="0.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0">
        <v>102.34285714285714</v>
      </c>
      <c r="P3230" s="27">
        <v>193.62162162162161</v>
      </c>
      <c r="Q3230" t="s">
        <v>8355</v>
      </c>
      <c r="R3230" t="s">
        <v>8321</v>
      </c>
      <c r="S3230" s="15">
        <v>84710.415277777778</v>
      </c>
      <c r="T3230" s="15">
        <v>42355.207638888889</v>
      </c>
    </row>
    <row r="3231" spans="1:20" x14ac:dyDescent="0.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0">
        <v>107.86500000000001</v>
      </c>
      <c r="P3231" s="27">
        <v>106.79702970297029</v>
      </c>
      <c r="Q3231" t="s">
        <v>8355</v>
      </c>
      <c r="R3231" t="s">
        <v>8321</v>
      </c>
      <c r="S3231" s="15">
        <v>83926.666620370379</v>
      </c>
      <c r="T3231" s="15">
        <v>41963.333310185189</v>
      </c>
    </row>
    <row r="3232" spans="1:20" x14ac:dyDescent="0.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0">
        <v>109.88461538461539</v>
      </c>
      <c r="P3232" s="27">
        <v>77.21621621621621</v>
      </c>
      <c r="Q3232" t="s">
        <v>8355</v>
      </c>
      <c r="R3232" t="s">
        <v>8321</v>
      </c>
      <c r="S3232" s="15">
        <v>83826.33194444445</v>
      </c>
      <c r="T3232" s="15">
        <v>41913.165972222225</v>
      </c>
    </row>
    <row r="3233" spans="1:20" x14ac:dyDescent="0.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0">
        <v>161</v>
      </c>
      <c r="P3233" s="27">
        <v>57.5</v>
      </c>
      <c r="Q3233" t="s">
        <v>8355</v>
      </c>
      <c r="R3233" t="s">
        <v>8321</v>
      </c>
      <c r="S3233" s="15">
        <v>84953.887662037043</v>
      </c>
      <c r="T3233" s="15">
        <v>42476.943831018521</v>
      </c>
    </row>
    <row r="3234" spans="1:20" x14ac:dyDescent="0.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0">
        <v>131.20000000000002</v>
      </c>
      <c r="P3234" s="27">
        <v>50.46153846153846</v>
      </c>
      <c r="Q3234" t="s">
        <v>8355</v>
      </c>
      <c r="R3234" t="s">
        <v>8321</v>
      </c>
      <c r="S3234" s="15">
        <v>84988.33194444445</v>
      </c>
      <c r="T3234" s="15">
        <v>42494.165972222225</v>
      </c>
    </row>
    <row r="3235" spans="1:20" x14ac:dyDescent="0.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0">
        <v>118.8</v>
      </c>
      <c r="P3235" s="27">
        <v>97.377049180327873</v>
      </c>
      <c r="Q3235" t="s">
        <v>8355</v>
      </c>
      <c r="R3235" t="s">
        <v>8321</v>
      </c>
      <c r="S3235" s="15">
        <v>85593.610069444447</v>
      </c>
      <c r="T3235" s="15">
        <v>42796.805034722223</v>
      </c>
    </row>
    <row r="3236" spans="1:20" x14ac:dyDescent="0.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0">
        <v>100.39275000000001</v>
      </c>
      <c r="P3236" s="27">
        <v>34.91921739130435</v>
      </c>
      <c r="Q3236" t="s">
        <v>8355</v>
      </c>
      <c r="R3236" t="s">
        <v>8321</v>
      </c>
      <c r="S3236" s="15">
        <v>85535.959722222222</v>
      </c>
      <c r="T3236" s="15">
        <v>42767.979861111111</v>
      </c>
    </row>
    <row r="3237" spans="1:20" x14ac:dyDescent="0.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0">
        <v>103.20666666666666</v>
      </c>
      <c r="P3237" s="27">
        <v>85.530386740331494</v>
      </c>
      <c r="Q3237" t="s">
        <v>8355</v>
      </c>
      <c r="R3237" t="s">
        <v>8321</v>
      </c>
      <c r="S3237" s="15">
        <v>85104.695624999993</v>
      </c>
      <c r="T3237" s="15">
        <v>42552.347812499997</v>
      </c>
    </row>
    <row r="3238" spans="1:20" x14ac:dyDescent="0.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0">
        <v>100.6</v>
      </c>
      <c r="P3238" s="27">
        <v>182.90909090909091</v>
      </c>
      <c r="Q3238" t="s">
        <v>8355</v>
      </c>
      <c r="R3238" t="s">
        <v>8321</v>
      </c>
      <c r="S3238" s="15">
        <v>85465.834097222221</v>
      </c>
      <c r="T3238" s="15">
        <v>42732.917048611111</v>
      </c>
    </row>
    <row r="3239" spans="1:20" x14ac:dyDescent="0.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0">
        <v>100.78754285714287</v>
      </c>
      <c r="P3239" s="27">
        <v>131.13620817843866</v>
      </c>
      <c r="Q3239" t="s">
        <v>8355</v>
      </c>
      <c r="R3239" t="s">
        <v>8321</v>
      </c>
      <c r="S3239" s="15">
        <v>84552.33194444445</v>
      </c>
      <c r="T3239" s="15">
        <v>42276.165972222225</v>
      </c>
    </row>
    <row r="3240" spans="1:20" x14ac:dyDescent="0.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0">
        <v>112.32142857142857</v>
      </c>
      <c r="P3240" s="27">
        <v>39.810126582278478</v>
      </c>
      <c r="Q3240" t="s">
        <v>8355</v>
      </c>
      <c r="R3240" t="s">
        <v>8321</v>
      </c>
      <c r="S3240" s="15">
        <v>84373.020787037036</v>
      </c>
      <c r="T3240" s="15">
        <v>42186.510393518518</v>
      </c>
    </row>
    <row r="3241" spans="1:20" x14ac:dyDescent="0.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0">
        <v>105.91914022517912</v>
      </c>
      <c r="P3241" s="27">
        <v>59.701730769230764</v>
      </c>
      <c r="Q3241" t="s">
        <v>8355</v>
      </c>
      <c r="R3241" t="s">
        <v>8321</v>
      </c>
      <c r="S3241" s="15">
        <v>84605.998611111107</v>
      </c>
      <c r="T3241" s="15">
        <v>42302.999305555553</v>
      </c>
    </row>
    <row r="3242" spans="1:20" x14ac:dyDescent="0.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0">
        <v>100.56666666666668</v>
      </c>
      <c r="P3242" s="27">
        <v>88.735294117647058</v>
      </c>
      <c r="Q3242" t="s">
        <v>8355</v>
      </c>
      <c r="R3242" t="s">
        <v>8321</v>
      </c>
      <c r="S3242" s="15">
        <v>85565.916666666657</v>
      </c>
      <c r="T3242" s="15">
        <v>42782.958333333328</v>
      </c>
    </row>
    <row r="3243" spans="1:20" x14ac:dyDescent="0.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0">
        <v>115.30588235294117</v>
      </c>
      <c r="P3243" s="27">
        <v>58.688622754491021</v>
      </c>
      <c r="Q3243" t="s">
        <v>8355</v>
      </c>
      <c r="R3243" t="s">
        <v>8321</v>
      </c>
      <c r="S3243" s="15">
        <v>83852.58194444445</v>
      </c>
      <c r="T3243" s="15">
        <v>41926.290972222225</v>
      </c>
    </row>
    <row r="3244" spans="1:20" x14ac:dyDescent="0.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0">
        <v>127.30419999999999</v>
      </c>
      <c r="P3244" s="27">
        <v>69.56513661202186</v>
      </c>
      <c r="Q3244" t="s">
        <v>8355</v>
      </c>
      <c r="R3244" t="s">
        <v>8321</v>
      </c>
      <c r="S3244" s="15">
        <v>83803.511388888888</v>
      </c>
      <c r="T3244" s="15">
        <v>41901.755694444444</v>
      </c>
    </row>
    <row r="3245" spans="1:20" x14ac:dyDescent="0.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0">
        <v>102.83750000000001</v>
      </c>
      <c r="P3245" s="27">
        <v>115.87323943661971</v>
      </c>
      <c r="Q3245" t="s">
        <v>8355</v>
      </c>
      <c r="R3245" t="s">
        <v>8321</v>
      </c>
      <c r="S3245" s="15">
        <v>84572</v>
      </c>
      <c r="T3245" s="15">
        <v>42286</v>
      </c>
    </row>
    <row r="3246" spans="1:20" x14ac:dyDescent="0.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0">
        <v>102.9375</v>
      </c>
      <c r="P3246" s="27">
        <v>23.869565217391305</v>
      </c>
      <c r="Q3246" t="s">
        <v>8355</v>
      </c>
      <c r="R3246" t="s">
        <v>8321</v>
      </c>
      <c r="S3246" s="15">
        <v>85411.471805555557</v>
      </c>
      <c r="T3246" s="15">
        <v>42705.735902777778</v>
      </c>
    </row>
    <row r="3247" spans="1:20" x14ac:dyDescent="0.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0">
        <v>104.3047619047619</v>
      </c>
      <c r="P3247" s="27">
        <v>81.125925925925927</v>
      </c>
      <c r="Q3247" t="s">
        <v>8355</v>
      </c>
      <c r="R3247" t="s">
        <v>8321</v>
      </c>
      <c r="S3247" s="15">
        <v>84334.166666666657</v>
      </c>
      <c r="T3247" s="15">
        <v>42167.083333333328</v>
      </c>
    </row>
    <row r="3248" spans="1:20" x14ac:dyDescent="0.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0">
        <v>111.22000000000001</v>
      </c>
      <c r="P3248" s="27">
        <v>57.626943005181346</v>
      </c>
      <c r="Q3248" t="s">
        <v>8355</v>
      </c>
      <c r="R3248" t="s">
        <v>8321</v>
      </c>
      <c r="S3248" s="15">
        <v>84518.33194444445</v>
      </c>
      <c r="T3248" s="15">
        <v>42259.165972222225</v>
      </c>
    </row>
    <row r="3249" spans="1:20" x14ac:dyDescent="0.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0">
        <v>105.86</v>
      </c>
      <c r="P3249" s="27">
        <v>46.429824561403507</v>
      </c>
      <c r="Q3249" t="s">
        <v>8355</v>
      </c>
      <c r="R3249" t="s">
        <v>8321</v>
      </c>
      <c r="S3249" s="15">
        <v>84394.868333333332</v>
      </c>
      <c r="T3249" s="15">
        <v>42197.434166666666</v>
      </c>
    </row>
    <row r="3250" spans="1:20" x14ac:dyDescent="0.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0">
        <v>100.79166666666666</v>
      </c>
      <c r="P3250" s="27">
        <v>60.475000000000001</v>
      </c>
      <c r="Q3250" t="s">
        <v>8355</v>
      </c>
      <c r="R3250" t="s">
        <v>8321</v>
      </c>
      <c r="S3250" s="15">
        <v>84197.693449074082</v>
      </c>
      <c r="T3250" s="15">
        <v>42098.846724537041</v>
      </c>
    </row>
    <row r="3251" spans="1:20" x14ac:dyDescent="0.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0">
        <v>104.92727272727274</v>
      </c>
      <c r="P3251" s="27">
        <v>65.579545454545453</v>
      </c>
      <c r="Q3251" t="s">
        <v>8355</v>
      </c>
      <c r="R3251" t="s">
        <v>8321</v>
      </c>
      <c r="S3251" s="15">
        <v>84351.493379629625</v>
      </c>
      <c r="T3251" s="15">
        <v>42175.746689814812</v>
      </c>
    </row>
    <row r="3252" spans="1:20" x14ac:dyDescent="0.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0">
        <v>101.55199999999999</v>
      </c>
      <c r="P3252" s="27">
        <v>119.1924882629108</v>
      </c>
      <c r="Q3252" t="s">
        <v>8355</v>
      </c>
      <c r="R3252" t="s">
        <v>8321</v>
      </c>
      <c r="S3252" s="15">
        <v>83897.567685185189</v>
      </c>
      <c r="T3252" s="15">
        <v>41948.783842592595</v>
      </c>
    </row>
    <row r="3253" spans="1:20" x14ac:dyDescent="0.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0">
        <v>110.73333333333333</v>
      </c>
      <c r="P3253" s="27">
        <v>83.05</v>
      </c>
      <c r="Q3253" t="s">
        <v>8355</v>
      </c>
      <c r="R3253" t="s">
        <v>8321</v>
      </c>
      <c r="S3253" s="15">
        <v>84353.462175925932</v>
      </c>
      <c r="T3253" s="15">
        <v>42176.731087962966</v>
      </c>
    </row>
    <row r="3254" spans="1:20" x14ac:dyDescent="0.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0">
        <v>127.82222222222221</v>
      </c>
      <c r="P3254" s="27">
        <v>57.52</v>
      </c>
      <c r="Q3254" t="s">
        <v>8355</v>
      </c>
      <c r="R3254" t="s">
        <v>8321</v>
      </c>
      <c r="S3254" s="15">
        <v>85240.945370370377</v>
      </c>
      <c r="T3254" s="15">
        <v>42620.472685185188</v>
      </c>
    </row>
    <row r="3255" spans="1:20" x14ac:dyDescent="0.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0">
        <v>101.82500000000002</v>
      </c>
      <c r="P3255" s="27">
        <v>177.08695652173913</v>
      </c>
      <c r="Q3255" t="s">
        <v>8355</v>
      </c>
      <c r="R3255" t="s">
        <v>8321</v>
      </c>
      <c r="S3255" s="15">
        <v>85242.3125</v>
      </c>
      <c r="T3255" s="15">
        <v>42621.15625</v>
      </c>
    </row>
    <row r="3256" spans="1:20" x14ac:dyDescent="0.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0">
        <v>101.25769230769231</v>
      </c>
      <c r="P3256" s="27">
        <v>70.771505376344081</v>
      </c>
      <c r="Q3256" t="s">
        <v>8355</v>
      </c>
      <c r="R3256" t="s">
        <v>8321</v>
      </c>
      <c r="S3256" s="15">
        <v>84178.088171296287</v>
      </c>
      <c r="T3256" s="15">
        <v>42089.044085648144</v>
      </c>
    </row>
    <row r="3257" spans="1:20" x14ac:dyDescent="0.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0">
        <v>175</v>
      </c>
      <c r="P3257" s="27">
        <v>29.166666666666668</v>
      </c>
      <c r="Q3257" t="s">
        <v>8355</v>
      </c>
      <c r="R3257" t="s">
        <v>8321</v>
      </c>
      <c r="S3257" s="15">
        <v>83839.536458333328</v>
      </c>
      <c r="T3257" s="15">
        <v>41919.768229166664</v>
      </c>
    </row>
    <row r="3258" spans="1:20" x14ac:dyDescent="0.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0">
        <v>128.06</v>
      </c>
      <c r="P3258" s="27">
        <v>72.76136363636364</v>
      </c>
      <c r="Q3258" t="s">
        <v>8355</v>
      </c>
      <c r="R3258" t="s">
        <v>8321</v>
      </c>
      <c r="S3258" s="15">
        <v>84332.33194444445</v>
      </c>
      <c r="T3258" s="15">
        <v>42166.165972222225</v>
      </c>
    </row>
    <row r="3259" spans="1:20" x14ac:dyDescent="0.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0">
        <v>106.29949999999999</v>
      </c>
      <c r="P3259" s="27">
        <v>51.853414634146333</v>
      </c>
      <c r="Q3259" t="s">
        <v>8355</v>
      </c>
      <c r="R3259" t="s">
        <v>8321</v>
      </c>
      <c r="S3259" s="15">
        <v>85577.119259259256</v>
      </c>
      <c r="T3259" s="15">
        <v>42788.559629629628</v>
      </c>
    </row>
    <row r="3260" spans="1:20" x14ac:dyDescent="0.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0">
        <v>105.21428571428571</v>
      </c>
      <c r="P3260" s="27">
        <v>98.2</v>
      </c>
      <c r="Q3260" t="s">
        <v>8355</v>
      </c>
      <c r="R3260" t="s">
        <v>8321</v>
      </c>
      <c r="S3260" s="15">
        <v>84025.774560185178</v>
      </c>
      <c r="T3260" s="15">
        <v>42012.887280092589</v>
      </c>
    </row>
    <row r="3261" spans="1:20" x14ac:dyDescent="0.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0">
        <v>106.16782608695652</v>
      </c>
      <c r="P3261" s="27">
        <v>251.7381443298969</v>
      </c>
      <c r="Q3261" t="s">
        <v>8355</v>
      </c>
      <c r="R3261" t="s">
        <v>8321</v>
      </c>
      <c r="S3261" s="15">
        <v>85288.33194444445</v>
      </c>
      <c r="T3261" s="15">
        <v>42644.165972222225</v>
      </c>
    </row>
    <row r="3262" spans="1:20" x14ac:dyDescent="0.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0">
        <v>109.24000000000001</v>
      </c>
      <c r="P3262" s="27">
        <v>74.821917808219183</v>
      </c>
      <c r="Q3262" t="s">
        <v>8355</v>
      </c>
      <c r="R3262" t="s">
        <v>8321</v>
      </c>
      <c r="S3262" s="15">
        <v>84677.428657407407</v>
      </c>
      <c r="T3262" s="15">
        <v>42338.714328703703</v>
      </c>
    </row>
    <row r="3263" spans="1:20" x14ac:dyDescent="0.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0">
        <v>100.45454545454547</v>
      </c>
      <c r="P3263" s="27">
        <v>67.65306122448979</v>
      </c>
      <c r="Q3263" t="s">
        <v>8355</v>
      </c>
      <c r="R3263" t="s">
        <v>8321</v>
      </c>
      <c r="S3263" s="15">
        <v>84403.450833333336</v>
      </c>
      <c r="T3263" s="15">
        <v>42201.725416666668</v>
      </c>
    </row>
    <row r="3264" spans="1:20" x14ac:dyDescent="0.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0">
        <v>103.04098360655738</v>
      </c>
      <c r="P3264" s="27">
        <v>93.81343283582089</v>
      </c>
      <c r="Q3264" t="s">
        <v>8355</v>
      </c>
      <c r="R3264" t="s">
        <v>8321</v>
      </c>
      <c r="S3264" s="15">
        <v>83990.333333333343</v>
      </c>
      <c r="T3264" s="15">
        <v>41995.166666666672</v>
      </c>
    </row>
    <row r="3265" spans="1:20" x14ac:dyDescent="0.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0">
        <v>112.1664</v>
      </c>
      <c r="P3265" s="27">
        <v>41.237647058823526</v>
      </c>
      <c r="Q3265" t="s">
        <v>8355</v>
      </c>
      <c r="R3265" t="s">
        <v>8321</v>
      </c>
      <c r="S3265" s="15">
        <v>84615.75</v>
      </c>
      <c r="T3265" s="15">
        <v>42307.875</v>
      </c>
    </row>
    <row r="3266" spans="1:20" x14ac:dyDescent="0.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0">
        <v>103</v>
      </c>
      <c r="P3266" s="27">
        <v>52.551020408163268</v>
      </c>
      <c r="Q3266" t="s">
        <v>8355</v>
      </c>
      <c r="R3266" t="s">
        <v>8321</v>
      </c>
      <c r="S3266" s="15">
        <v>84065.833333333343</v>
      </c>
      <c r="T3266" s="15">
        <v>42032.916666666672</v>
      </c>
    </row>
    <row r="3267" spans="1:20" x14ac:dyDescent="0.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0">
        <v>164</v>
      </c>
      <c r="P3267" s="27">
        <v>70.285714285714292</v>
      </c>
      <c r="Q3267" t="s">
        <v>8355</v>
      </c>
      <c r="R3267" t="s">
        <v>8321</v>
      </c>
      <c r="S3267" s="15">
        <v>84683.416666666657</v>
      </c>
      <c r="T3267" s="15">
        <v>42341.708333333328</v>
      </c>
    </row>
    <row r="3268" spans="1:20" x14ac:dyDescent="0.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0">
        <v>131.28333333333333</v>
      </c>
      <c r="P3268" s="27">
        <v>48.325153374233132</v>
      </c>
      <c r="Q3268" t="s">
        <v>8355</v>
      </c>
      <c r="R3268" t="s">
        <v>8321</v>
      </c>
      <c r="S3268" s="15">
        <v>84335.75</v>
      </c>
      <c r="T3268" s="15">
        <v>42167.875</v>
      </c>
    </row>
    <row r="3269" spans="1:20" x14ac:dyDescent="0.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0">
        <v>102.1</v>
      </c>
      <c r="P3269" s="27">
        <v>53.177083333333336</v>
      </c>
      <c r="Q3269" t="s">
        <v>8355</v>
      </c>
      <c r="R3269" t="s">
        <v>8321</v>
      </c>
      <c r="S3269" s="15">
        <v>84405.515277777769</v>
      </c>
      <c r="T3269" s="15">
        <v>42202.757638888885</v>
      </c>
    </row>
    <row r="3270" spans="1:20" x14ac:dyDescent="0.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0">
        <v>128</v>
      </c>
      <c r="P3270" s="27">
        <v>60.952380952380949</v>
      </c>
      <c r="Q3270" t="s">
        <v>8355</v>
      </c>
      <c r="R3270" t="s">
        <v>8321</v>
      </c>
      <c r="S3270" s="15">
        <v>85213.808518518519</v>
      </c>
      <c r="T3270" s="15">
        <v>42606.90425925926</v>
      </c>
    </row>
    <row r="3271" spans="1:20" x14ac:dyDescent="0.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0">
        <v>101.49999999999999</v>
      </c>
      <c r="P3271" s="27">
        <v>116</v>
      </c>
      <c r="Q3271" t="s">
        <v>8355</v>
      </c>
      <c r="R3271" t="s">
        <v>8321</v>
      </c>
      <c r="S3271" s="15">
        <v>84342.916666666657</v>
      </c>
      <c r="T3271" s="15">
        <v>42171.458333333328</v>
      </c>
    </row>
    <row r="3272" spans="1:20" x14ac:dyDescent="0.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0">
        <v>101.66666666666666</v>
      </c>
      <c r="P3272" s="27">
        <v>61</v>
      </c>
      <c r="Q3272" t="s">
        <v>8355</v>
      </c>
      <c r="R3272" t="s">
        <v>8321</v>
      </c>
      <c r="S3272" s="15">
        <v>84395.06631944445</v>
      </c>
      <c r="T3272" s="15">
        <v>42197.533159722225</v>
      </c>
    </row>
    <row r="3273" spans="1:20" x14ac:dyDescent="0.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0">
        <v>130</v>
      </c>
      <c r="P3273" s="27">
        <v>38.235294117647058</v>
      </c>
      <c r="Q3273" t="s">
        <v>8355</v>
      </c>
      <c r="R3273" t="s">
        <v>8321</v>
      </c>
      <c r="S3273" s="15">
        <v>83890.957754629635</v>
      </c>
      <c r="T3273" s="15">
        <v>41945.478877314818</v>
      </c>
    </row>
    <row r="3274" spans="1:20" x14ac:dyDescent="0.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0">
        <v>154.43</v>
      </c>
      <c r="P3274" s="27">
        <v>106.50344827586207</v>
      </c>
      <c r="Q3274" t="s">
        <v>8355</v>
      </c>
      <c r="R3274" t="s">
        <v>8321</v>
      </c>
      <c r="S3274" s="15">
        <v>84629.083541666667</v>
      </c>
      <c r="T3274" s="15">
        <v>42314.541770833333</v>
      </c>
    </row>
    <row r="3275" spans="1:20" x14ac:dyDescent="0.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0">
        <v>107.4</v>
      </c>
      <c r="P3275" s="27">
        <v>204.57142857142858</v>
      </c>
      <c r="Q3275" t="s">
        <v>8355</v>
      </c>
      <c r="R3275" t="s">
        <v>8321</v>
      </c>
      <c r="S3275" s="15">
        <v>85255.583333333343</v>
      </c>
      <c r="T3275" s="15">
        <v>42627.791666666672</v>
      </c>
    </row>
    <row r="3276" spans="1:20" x14ac:dyDescent="0.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0">
        <v>101.32258064516128</v>
      </c>
      <c r="P3276" s="27">
        <v>54.912587412587413</v>
      </c>
      <c r="Q3276" t="s">
        <v>8355</v>
      </c>
      <c r="R3276" t="s">
        <v>8321</v>
      </c>
      <c r="S3276" s="15">
        <v>84889.75</v>
      </c>
      <c r="T3276" s="15">
        <v>42444.875</v>
      </c>
    </row>
    <row r="3277" spans="1:20" x14ac:dyDescent="0.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0">
        <v>100.27777777777777</v>
      </c>
      <c r="P3277" s="27">
        <v>150.41666666666666</v>
      </c>
      <c r="Q3277" t="s">
        <v>8355</v>
      </c>
      <c r="R3277" t="s">
        <v>8321</v>
      </c>
      <c r="S3277" s="15">
        <v>84088.375</v>
      </c>
      <c r="T3277" s="15">
        <v>42044.1875</v>
      </c>
    </row>
    <row r="3278" spans="1:20" x14ac:dyDescent="0.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0">
        <v>116.84444444444443</v>
      </c>
      <c r="P3278" s="27">
        <v>52.58</v>
      </c>
      <c r="Q3278" t="s">
        <v>8355</v>
      </c>
      <c r="R3278" t="s">
        <v>8321</v>
      </c>
      <c r="S3278" s="15">
        <v>84922.33194444445</v>
      </c>
      <c r="T3278" s="15">
        <v>42461.165972222225</v>
      </c>
    </row>
    <row r="3279" spans="1:20" x14ac:dyDescent="0.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0">
        <v>108.60000000000001</v>
      </c>
      <c r="P3279" s="27">
        <v>54.3</v>
      </c>
      <c r="Q3279" t="s">
        <v>8355</v>
      </c>
      <c r="R3279" t="s">
        <v>8321</v>
      </c>
      <c r="S3279" s="15">
        <v>83923.449212962965</v>
      </c>
      <c r="T3279" s="15">
        <v>41961.724606481483</v>
      </c>
    </row>
    <row r="3280" spans="1:20" x14ac:dyDescent="0.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0">
        <v>103.4</v>
      </c>
      <c r="P3280" s="27">
        <v>76.029411764705884</v>
      </c>
      <c r="Q3280" t="s">
        <v>8355</v>
      </c>
      <c r="R3280" t="s">
        <v>8321</v>
      </c>
      <c r="S3280" s="15">
        <v>84309.696828703702</v>
      </c>
      <c r="T3280" s="15">
        <v>42154.848414351851</v>
      </c>
    </row>
    <row r="3281" spans="1:20" x14ac:dyDescent="0.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0">
        <v>114.27586206896552</v>
      </c>
      <c r="P3281" s="27">
        <v>105.2063492063492</v>
      </c>
      <c r="Q3281" t="s">
        <v>8355</v>
      </c>
      <c r="R3281" t="s">
        <v>8321</v>
      </c>
      <c r="S3281" s="15">
        <v>84922.121736111119</v>
      </c>
      <c r="T3281" s="15">
        <v>42461.06086805556</v>
      </c>
    </row>
    <row r="3282" spans="1:20" x14ac:dyDescent="0.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0">
        <v>103</v>
      </c>
      <c r="P3282" s="27">
        <v>68.666666666666671</v>
      </c>
      <c r="Q3282" t="s">
        <v>8355</v>
      </c>
      <c r="R3282" t="s">
        <v>8321</v>
      </c>
      <c r="S3282" s="15">
        <v>84312.416666666657</v>
      </c>
      <c r="T3282" s="15">
        <v>42156.208333333328</v>
      </c>
    </row>
    <row r="3283" spans="1:20" x14ac:dyDescent="0.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0">
        <v>121.6</v>
      </c>
      <c r="P3283" s="27">
        <v>129.36170212765958</v>
      </c>
      <c r="Q3283" t="s">
        <v>8355</v>
      </c>
      <c r="R3283" t="s">
        <v>8321</v>
      </c>
      <c r="S3283" s="15">
        <v>84498.039467592593</v>
      </c>
      <c r="T3283" s="15">
        <v>42249.019733796296</v>
      </c>
    </row>
    <row r="3284" spans="1:20" x14ac:dyDescent="0.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0">
        <v>102.6467741935484</v>
      </c>
      <c r="P3284" s="27">
        <v>134.26371308016877</v>
      </c>
      <c r="Q3284" t="s">
        <v>8355</v>
      </c>
      <c r="R3284" t="s">
        <v>8321</v>
      </c>
      <c r="S3284" s="15">
        <v>84978.388611111121</v>
      </c>
      <c r="T3284" s="15">
        <v>42489.19430555556</v>
      </c>
    </row>
    <row r="3285" spans="1:20" x14ac:dyDescent="0.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0">
        <v>104.75000000000001</v>
      </c>
      <c r="P3285" s="27">
        <v>17.829787234042552</v>
      </c>
      <c r="Q3285" t="s">
        <v>8355</v>
      </c>
      <c r="R3285" t="s">
        <v>8321</v>
      </c>
      <c r="S3285" s="15">
        <v>84821.75</v>
      </c>
      <c r="T3285" s="15">
        <v>42410.875</v>
      </c>
    </row>
    <row r="3286" spans="1:20" x14ac:dyDescent="0.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0">
        <v>101.6</v>
      </c>
      <c r="P3286" s="27">
        <v>203.2</v>
      </c>
      <c r="Q3286" t="s">
        <v>8355</v>
      </c>
      <c r="R3286" t="s">
        <v>8321</v>
      </c>
      <c r="S3286" s="15">
        <v>84796.498611111107</v>
      </c>
      <c r="T3286" s="15">
        <v>42398.249305555553</v>
      </c>
    </row>
    <row r="3287" spans="1:20" x14ac:dyDescent="0.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0">
        <v>112.10242048409683</v>
      </c>
      <c r="P3287" s="27">
        <v>69.18518518518519</v>
      </c>
      <c r="Q3287" t="s">
        <v>8355</v>
      </c>
      <c r="R3287" t="s">
        <v>8321</v>
      </c>
      <c r="S3287" s="15">
        <v>85588.416666666657</v>
      </c>
      <c r="T3287" s="15">
        <v>42794.208333333328</v>
      </c>
    </row>
    <row r="3288" spans="1:20" x14ac:dyDescent="0.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0">
        <v>101.76666666666667</v>
      </c>
      <c r="P3288" s="27">
        <v>125.12295081967213</v>
      </c>
      <c r="Q3288" t="s">
        <v>8355</v>
      </c>
      <c r="R3288" t="s">
        <v>8321</v>
      </c>
      <c r="S3288" s="15">
        <v>85195.680138888885</v>
      </c>
      <c r="T3288" s="15">
        <v>42597.840069444443</v>
      </c>
    </row>
    <row r="3289" spans="1:20" x14ac:dyDescent="0.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0">
        <v>100</v>
      </c>
      <c r="P3289" s="27">
        <v>73.529411764705884</v>
      </c>
      <c r="Q3289" t="s">
        <v>8355</v>
      </c>
      <c r="R3289" t="s">
        <v>8321</v>
      </c>
      <c r="S3289" s="15">
        <v>84673.500648148154</v>
      </c>
      <c r="T3289" s="15">
        <v>42336.750324074077</v>
      </c>
    </row>
    <row r="3290" spans="1:20" x14ac:dyDescent="0.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0">
        <v>100.26489999999998</v>
      </c>
      <c r="P3290" s="27">
        <v>48.437149758454105</v>
      </c>
      <c r="Q3290" t="s">
        <v>8355</v>
      </c>
      <c r="R3290" t="s">
        <v>8321</v>
      </c>
      <c r="S3290" s="15">
        <v>85083.916666666657</v>
      </c>
      <c r="T3290" s="15">
        <v>42541.958333333328</v>
      </c>
    </row>
    <row r="3291" spans="1:20" x14ac:dyDescent="0.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0">
        <v>133.04200000000003</v>
      </c>
      <c r="P3291" s="27">
        <v>26.608400000000003</v>
      </c>
      <c r="Q3291" t="s">
        <v>8355</v>
      </c>
      <c r="R3291" t="s">
        <v>8321</v>
      </c>
      <c r="S3291" s="15">
        <v>85572.736157407402</v>
      </c>
      <c r="T3291" s="15">
        <v>42786.368078703701</v>
      </c>
    </row>
    <row r="3292" spans="1:20" x14ac:dyDescent="0.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0">
        <v>121.2</v>
      </c>
      <c r="P3292" s="27">
        <v>33.666666666666664</v>
      </c>
      <c r="Q3292" t="s">
        <v>8355</v>
      </c>
      <c r="R3292" t="s">
        <v>8321</v>
      </c>
      <c r="S3292" s="15">
        <v>85611.02988425926</v>
      </c>
      <c r="T3292" s="15">
        <v>42805.51494212963</v>
      </c>
    </row>
    <row r="3293" spans="1:20" x14ac:dyDescent="0.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0">
        <v>113.99999999999999</v>
      </c>
      <c r="P3293" s="27">
        <v>40.714285714285715</v>
      </c>
      <c r="Q3293" t="s">
        <v>8355</v>
      </c>
      <c r="R3293" t="s">
        <v>8321</v>
      </c>
      <c r="S3293" s="15">
        <v>84528.33194444445</v>
      </c>
      <c r="T3293" s="15">
        <v>42264.165972222225</v>
      </c>
    </row>
    <row r="3294" spans="1:20" x14ac:dyDescent="0.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0">
        <v>286.13861386138615</v>
      </c>
      <c r="P3294" s="27">
        <v>19.266666666666666</v>
      </c>
      <c r="Q3294" t="s">
        <v>8355</v>
      </c>
      <c r="R3294" t="s">
        <v>8321</v>
      </c>
      <c r="S3294" s="15">
        <v>84685.623796296306</v>
      </c>
      <c r="T3294" s="15">
        <v>42342.811898148153</v>
      </c>
    </row>
    <row r="3295" spans="1:20" x14ac:dyDescent="0.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0">
        <v>170.44444444444446</v>
      </c>
      <c r="P3295" s="27">
        <v>84.285714285714292</v>
      </c>
      <c r="Q3295" t="s">
        <v>8355</v>
      </c>
      <c r="R3295" t="s">
        <v>8321</v>
      </c>
      <c r="S3295" s="15">
        <v>85596.850740740745</v>
      </c>
      <c r="T3295" s="15">
        <v>42798.425370370373</v>
      </c>
    </row>
    <row r="3296" spans="1:20" x14ac:dyDescent="0.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0">
        <v>118.33333333333333</v>
      </c>
      <c r="P3296" s="27">
        <v>29.583333333333332</v>
      </c>
      <c r="Q3296" t="s">
        <v>8355</v>
      </c>
      <c r="R3296" t="s">
        <v>8321</v>
      </c>
      <c r="S3296" s="15">
        <v>84343.082268518512</v>
      </c>
      <c r="T3296" s="15">
        <v>42171.541134259256</v>
      </c>
    </row>
    <row r="3297" spans="1:20" x14ac:dyDescent="0.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0">
        <v>102.85857142857142</v>
      </c>
      <c r="P3297" s="27">
        <v>26.667037037037037</v>
      </c>
      <c r="Q3297" t="s">
        <v>8355</v>
      </c>
      <c r="R3297" t="s">
        <v>8321</v>
      </c>
      <c r="S3297" s="15">
        <v>85278.884930555563</v>
      </c>
      <c r="T3297" s="15">
        <v>42639.442465277782</v>
      </c>
    </row>
    <row r="3298" spans="1:20" x14ac:dyDescent="0.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0">
        <v>144.06666666666666</v>
      </c>
      <c r="P3298" s="27">
        <v>45.978723404255319</v>
      </c>
      <c r="Q3298" t="s">
        <v>8355</v>
      </c>
      <c r="R3298" t="s">
        <v>8321</v>
      </c>
      <c r="S3298" s="15">
        <v>84661.833333333343</v>
      </c>
      <c r="T3298" s="15">
        <v>42330.916666666672</v>
      </c>
    </row>
    <row r="3299" spans="1:20" x14ac:dyDescent="0.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0">
        <v>100.07272727272726</v>
      </c>
      <c r="P3299" s="27">
        <v>125.09090909090909</v>
      </c>
      <c r="Q3299" t="s">
        <v>8355</v>
      </c>
      <c r="R3299" t="s">
        <v>8321</v>
      </c>
      <c r="S3299" s="15">
        <v>84425.915277777778</v>
      </c>
      <c r="T3299" s="15">
        <v>42212.957638888889</v>
      </c>
    </row>
    <row r="3300" spans="1:20" x14ac:dyDescent="0.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0">
        <v>101.73</v>
      </c>
      <c r="P3300" s="27">
        <v>141.29166666666666</v>
      </c>
      <c r="Q3300" t="s">
        <v>8355</v>
      </c>
      <c r="R3300" t="s">
        <v>8321</v>
      </c>
      <c r="S3300" s="15">
        <v>84520</v>
      </c>
      <c r="T3300" s="15">
        <v>42260</v>
      </c>
    </row>
    <row r="3301" spans="1:20" x14ac:dyDescent="0.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0">
        <v>116.19999999999999</v>
      </c>
      <c r="P3301" s="27">
        <v>55.333333333333336</v>
      </c>
      <c r="Q3301" t="s">
        <v>8355</v>
      </c>
      <c r="R3301" t="s">
        <v>8321</v>
      </c>
      <c r="S3301" s="15">
        <v>84583.834791666668</v>
      </c>
      <c r="T3301" s="15">
        <v>42291.917395833334</v>
      </c>
    </row>
    <row r="3302" spans="1:20" x14ac:dyDescent="0.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0">
        <v>136.16666666666666</v>
      </c>
      <c r="P3302" s="27">
        <v>46.420454545454547</v>
      </c>
      <c r="Q3302" t="s">
        <v>8355</v>
      </c>
      <c r="R3302" t="s">
        <v>8321</v>
      </c>
      <c r="S3302" s="15">
        <v>84247.487546296295</v>
      </c>
      <c r="T3302" s="15">
        <v>42123.743773148148</v>
      </c>
    </row>
    <row r="3303" spans="1:20" x14ac:dyDescent="0.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0">
        <v>133.46666666666667</v>
      </c>
      <c r="P3303" s="27">
        <v>57.2</v>
      </c>
      <c r="Q3303" t="s">
        <v>8355</v>
      </c>
      <c r="R3303" t="s">
        <v>8321</v>
      </c>
      <c r="S3303" s="15">
        <v>85166.58194444445</v>
      </c>
      <c r="T3303" s="15">
        <v>42583.290972222225</v>
      </c>
    </row>
    <row r="3304" spans="1:20" x14ac:dyDescent="0.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0">
        <v>103.39285714285715</v>
      </c>
      <c r="P3304" s="27">
        <v>173.7</v>
      </c>
      <c r="Q3304" t="s">
        <v>8355</v>
      </c>
      <c r="R3304" t="s">
        <v>8321</v>
      </c>
      <c r="S3304" s="15">
        <v>85422.703148148139</v>
      </c>
      <c r="T3304" s="15">
        <v>42711.35157407407</v>
      </c>
    </row>
    <row r="3305" spans="1:20" x14ac:dyDescent="0.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0">
        <v>115.88888888888889</v>
      </c>
      <c r="P3305" s="27">
        <v>59.6</v>
      </c>
      <c r="Q3305" t="s">
        <v>8355</v>
      </c>
      <c r="R3305" t="s">
        <v>8321</v>
      </c>
      <c r="S3305" s="15">
        <v>84183.219537037046</v>
      </c>
      <c r="T3305" s="15">
        <v>42091.609768518523</v>
      </c>
    </row>
    <row r="3306" spans="1:20" x14ac:dyDescent="0.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0">
        <v>104.51666666666665</v>
      </c>
      <c r="P3306" s="27">
        <v>89.585714285714289</v>
      </c>
      <c r="Q3306" t="s">
        <v>8355</v>
      </c>
      <c r="R3306" t="s">
        <v>8321</v>
      </c>
      <c r="S3306" s="15">
        <v>85453.248888888891</v>
      </c>
      <c r="T3306" s="15">
        <v>42726.624444444446</v>
      </c>
    </row>
    <row r="3307" spans="1:20" x14ac:dyDescent="0.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0">
        <v>102.02500000000001</v>
      </c>
      <c r="P3307" s="27">
        <v>204.05</v>
      </c>
      <c r="Q3307" t="s">
        <v>8355</v>
      </c>
      <c r="R3307" t="s">
        <v>8321</v>
      </c>
      <c r="S3307" s="15">
        <v>84433.711759259255</v>
      </c>
      <c r="T3307" s="15">
        <v>42216.855879629627</v>
      </c>
    </row>
    <row r="3308" spans="1:20" x14ac:dyDescent="0.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0">
        <v>175.33333333333334</v>
      </c>
      <c r="P3308" s="27">
        <v>48.703703703703702</v>
      </c>
      <c r="Q3308" t="s">
        <v>8355</v>
      </c>
      <c r="R3308" t="s">
        <v>8321</v>
      </c>
      <c r="S3308" s="15">
        <v>85062.25</v>
      </c>
      <c r="T3308" s="15">
        <v>42531.125</v>
      </c>
    </row>
    <row r="3309" spans="1:20" x14ac:dyDescent="0.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0">
        <v>106.67999999999999</v>
      </c>
      <c r="P3309" s="27">
        <v>53.339999999999996</v>
      </c>
      <c r="Q3309" t="s">
        <v>8355</v>
      </c>
      <c r="R3309" t="s">
        <v>8321</v>
      </c>
      <c r="S3309" s="15">
        <v>85010.114328703698</v>
      </c>
      <c r="T3309" s="15">
        <v>42505.057164351849</v>
      </c>
    </row>
    <row r="3310" spans="1:20" x14ac:dyDescent="0.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0">
        <v>122.28571428571429</v>
      </c>
      <c r="P3310" s="27">
        <v>75.087719298245617</v>
      </c>
      <c r="Q3310" t="s">
        <v>8355</v>
      </c>
      <c r="R3310" t="s">
        <v>8321</v>
      </c>
      <c r="S3310" s="15">
        <v>84947.75381944445</v>
      </c>
      <c r="T3310" s="15">
        <v>42473.876909722225</v>
      </c>
    </row>
    <row r="3311" spans="1:20" x14ac:dyDescent="0.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0">
        <v>159.42857142857144</v>
      </c>
      <c r="P3311" s="27">
        <v>18</v>
      </c>
      <c r="Q3311" t="s">
        <v>8355</v>
      </c>
      <c r="R3311" t="s">
        <v>8321</v>
      </c>
      <c r="S3311" s="15">
        <v>85319.300416666665</v>
      </c>
      <c r="T3311" s="15">
        <v>42659.650208333333</v>
      </c>
    </row>
    <row r="3312" spans="1:20" x14ac:dyDescent="0.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0">
        <v>100.07692307692308</v>
      </c>
      <c r="P3312" s="27">
        <v>209.83870967741936</v>
      </c>
      <c r="Q3312" t="s">
        <v>8355</v>
      </c>
      <c r="R3312" t="s">
        <v>8321</v>
      </c>
      <c r="S3312" s="15">
        <v>84567.857060185182</v>
      </c>
      <c r="T3312" s="15">
        <v>42283.928530092591</v>
      </c>
    </row>
    <row r="3313" spans="1:20" x14ac:dyDescent="0.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0">
        <v>109.84</v>
      </c>
      <c r="P3313" s="27">
        <v>61.022222222222226</v>
      </c>
      <c r="Q3313" t="s">
        <v>8355</v>
      </c>
      <c r="R3313" t="s">
        <v>8321</v>
      </c>
      <c r="S3313" s="15">
        <v>84588.58356481482</v>
      </c>
      <c r="T3313" s="15">
        <v>42294.29178240741</v>
      </c>
    </row>
    <row r="3314" spans="1:20" x14ac:dyDescent="0.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0">
        <v>100.03999999999999</v>
      </c>
      <c r="P3314" s="27">
        <v>61</v>
      </c>
      <c r="Q3314" t="s">
        <v>8355</v>
      </c>
      <c r="R3314" t="s">
        <v>8321</v>
      </c>
      <c r="S3314" s="15">
        <v>85371.833333333343</v>
      </c>
      <c r="T3314" s="15">
        <v>42685.916666666672</v>
      </c>
    </row>
    <row r="3315" spans="1:20" x14ac:dyDescent="0.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0">
        <v>116.05000000000001</v>
      </c>
      <c r="P3315" s="27">
        <v>80.034482758620683</v>
      </c>
      <c r="Q3315" t="s">
        <v>8355</v>
      </c>
      <c r="R3315" t="s">
        <v>8321</v>
      </c>
      <c r="S3315" s="15">
        <v>84792.083333333343</v>
      </c>
      <c r="T3315" s="15">
        <v>42396.041666666672</v>
      </c>
    </row>
    <row r="3316" spans="1:20" x14ac:dyDescent="0.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0">
        <v>210.75</v>
      </c>
      <c r="P3316" s="27">
        <v>29.068965517241381</v>
      </c>
      <c r="Q3316" t="s">
        <v>8355</v>
      </c>
      <c r="R3316" t="s">
        <v>8321</v>
      </c>
      <c r="S3316" s="15">
        <v>84265.673611111109</v>
      </c>
      <c r="T3316" s="15">
        <v>42132.836805555555</v>
      </c>
    </row>
    <row r="3317" spans="1:20" x14ac:dyDescent="0.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0">
        <v>110.00000000000001</v>
      </c>
      <c r="P3317" s="27">
        <v>49.438202247191015</v>
      </c>
      <c r="Q3317" t="s">
        <v>8355</v>
      </c>
      <c r="R3317" t="s">
        <v>8321</v>
      </c>
      <c r="S3317" s="15">
        <v>84992.607430555567</v>
      </c>
      <c r="T3317" s="15">
        <v>42496.303715277783</v>
      </c>
    </row>
    <row r="3318" spans="1:20" x14ac:dyDescent="0.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0">
        <v>100.08673425918037</v>
      </c>
      <c r="P3318" s="27">
        <v>93.977440000000001</v>
      </c>
      <c r="Q3318" t="s">
        <v>8355</v>
      </c>
      <c r="R3318" t="s">
        <v>8321</v>
      </c>
      <c r="S3318" s="15">
        <v>83719.15833333334</v>
      </c>
      <c r="T3318" s="15">
        <v>41859.57916666667</v>
      </c>
    </row>
    <row r="3319" spans="1:20" x14ac:dyDescent="0.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0">
        <v>106.19047619047619</v>
      </c>
      <c r="P3319" s="27">
        <v>61.944444444444443</v>
      </c>
      <c r="Q3319" t="s">
        <v>8355</v>
      </c>
      <c r="R3319" t="s">
        <v>8321</v>
      </c>
      <c r="S3319" s="15">
        <v>85058.079259259248</v>
      </c>
      <c r="T3319" s="15">
        <v>42529.039629629624</v>
      </c>
    </row>
    <row r="3320" spans="1:20" x14ac:dyDescent="0.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0">
        <v>125.6</v>
      </c>
      <c r="P3320" s="27">
        <v>78.5</v>
      </c>
      <c r="Q3320" t="s">
        <v>8355</v>
      </c>
      <c r="R3320" t="s">
        <v>8321</v>
      </c>
      <c r="S3320" s="15">
        <v>84942.208333333343</v>
      </c>
      <c r="T3320" s="15">
        <v>42471.104166666672</v>
      </c>
    </row>
    <row r="3321" spans="1:20" x14ac:dyDescent="0.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0">
        <v>108</v>
      </c>
      <c r="P3321" s="27">
        <v>33.75</v>
      </c>
      <c r="Q3321" t="s">
        <v>8355</v>
      </c>
      <c r="R3321" t="s">
        <v>8321</v>
      </c>
      <c r="S3321" s="15">
        <v>84071.170972222229</v>
      </c>
      <c r="T3321" s="15">
        <v>42035.585486111115</v>
      </c>
    </row>
    <row r="3322" spans="1:20" x14ac:dyDescent="0.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0">
        <v>101</v>
      </c>
      <c r="P3322" s="27">
        <v>66.44736842105263</v>
      </c>
      <c r="Q3322" t="s">
        <v>8355</v>
      </c>
      <c r="R3322" t="s">
        <v>8321</v>
      </c>
      <c r="S3322" s="15">
        <v>85086.091597222228</v>
      </c>
      <c r="T3322" s="15">
        <v>42543.045798611114</v>
      </c>
    </row>
    <row r="3323" spans="1:20" x14ac:dyDescent="0.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0">
        <v>107.4</v>
      </c>
      <c r="P3323" s="27">
        <v>35.799999999999997</v>
      </c>
      <c r="Q3323" t="s">
        <v>8355</v>
      </c>
      <c r="R3323" t="s">
        <v>8321</v>
      </c>
      <c r="S3323" s="15">
        <v>83856.33194444445</v>
      </c>
      <c r="T3323" s="15">
        <v>41928.165972222225</v>
      </c>
    </row>
    <row r="3324" spans="1:20" x14ac:dyDescent="0.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0">
        <v>101.51515151515152</v>
      </c>
      <c r="P3324" s="27">
        <v>145.65217391304347</v>
      </c>
      <c r="Q3324" t="s">
        <v>8355</v>
      </c>
      <c r="R3324" t="s">
        <v>8321</v>
      </c>
      <c r="S3324" s="15">
        <v>85086.326388888891</v>
      </c>
      <c r="T3324" s="15">
        <v>42543.163194444445</v>
      </c>
    </row>
    <row r="3325" spans="1:20" x14ac:dyDescent="0.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0">
        <v>125.89999999999999</v>
      </c>
      <c r="P3325" s="27">
        <v>25.693877551020407</v>
      </c>
      <c r="Q3325" t="s">
        <v>8355</v>
      </c>
      <c r="R3325" t="s">
        <v>8321</v>
      </c>
      <c r="S3325" s="15">
        <v>85276.731666666659</v>
      </c>
      <c r="T3325" s="15">
        <v>42638.36583333333</v>
      </c>
    </row>
    <row r="3326" spans="1:20" x14ac:dyDescent="0.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0">
        <v>101.66666666666666</v>
      </c>
      <c r="P3326" s="27">
        <v>152.5</v>
      </c>
      <c r="Q3326" t="s">
        <v>8355</v>
      </c>
      <c r="R3326" t="s">
        <v>8321</v>
      </c>
      <c r="S3326" s="15">
        <v>85053.16643518518</v>
      </c>
      <c r="T3326" s="15">
        <v>42526.58321759259</v>
      </c>
    </row>
    <row r="3327" spans="1:20" x14ac:dyDescent="0.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0">
        <v>112.5</v>
      </c>
      <c r="P3327" s="27">
        <v>30</v>
      </c>
      <c r="Q3327" t="s">
        <v>8355</v>
      </c>
      <c r="R3327" t="s">
        <v>8321</v>
      </c>
      <c r="S3327" s="15">
        <v>84199.487893518526</v>
      </c>
      <c r="T3327" s="15">
        <v>42099.743946759263</v>
      </c>
    </row>
    <row r="3328" spans="1:20" x14ac:dyDescent="0.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0">
        <v>101.375</v>
      </c>
      <c r="P3328" s="27">
        <v>142.28070175438597</v>
      </c>
      <c r="Q3328" t="s">
        <v>8355</v>
      </c>
      <c r="R3328" t="s">
        <v>8321</v>
      </c>
      <c r="S3328" s="15">
        <v>84143.34502314814</v>
      </c>
      <c r="T3328" s="15">
        <v>42071.67251157407</v>
      </c>
    </row>
    <row r="3329" spans="1:20" x14ac:dyDescent="0.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0">
        <v>101.25</v>
      </c>
      <c r="P3329" s="27">
        <v>24.545454545454547</v>
      </c>
      <c r="Q3329" t="s">
        <v>8355</v>
      </c>
      <c r="R3329" t="s">
        <v>8321</v>
      </c>
      <c r="S3329" s="15">
        <v>84996.749212962954</v>
      </c>
      <c r="T3329" s="15">
        <v>42498.374606481477</v>
      </c>
    </row>
    <row r="3330" spans="1:20" x14ac:dyDescent="0.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0">
        <v>146.38888888888889</v>
      </c>
      <c r="P3330" s="27">
        <v>292.77777777777777</v>
      </c>
      <c r="Q3330" t="s">
        <v>8355</v>
      </c>
      <c r="R3330" t="s">
        <v>8321</v>
      </c>
      <c r="S3330" s="15">
        <v>83650.083333333328</v>
      </c>
      <c r="T3330" s="15">
        <v>41825.041666666664</v>
      </c>
    </row>
    <row r="3331" spans="1:20" x14ac:dyDescent="0.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0">
        <v>116.8</v>
      </c>
      <c r="P3331" s="27">
        <v>44.92307692307692</v>
      </c>
      <c r="Q3331" t="s">
        <v>8355</v>
      </c>
      <c r="R3331" t="s">
        <v>8321</v>
      </c>
      <c r="S3331" s="15">
        <v>83695.916666666672</v>
      </c>
      <c r="T3331" s="15">
        <v>41847.958333333336</v>
      </c>
    </row>
    <row r="3332" spans="1:20" x14ac:dyDescent="0.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0">
        <v>106.26666666666667</v>
      </c>
      <c r="P3332" s="27">
        <v>23.10144927536232</v>
      </c>
      <c r="Q3332" t="s">
        <v>8355</v>
      </c>
      <c r="R3332" t="s">
        <v>8321</v>
      </c>
      <c r="S3332" s="15">
        <v>84191.691388888896</v>
      </c>
      <c r="T3332" s="15">
        <v>42095.845694444448</v>
      </c>
    </row>
    <row r="3333" spans="1:20" x14ac:dyDescent="0.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0">
        <v>104.52</v>
      </c>
      <c r="P3333" s="27">
        <v>80.400000000000006</v>
      </c>
      <c r="Q3333" t="s">
        <v>8355</v>
      </c>
      <c r="R3333" t="s">
        <v>8321</v>
      </c>
      <c r="S3333" s="15">
        <v>84567.395509259251</v>
      </c>
      <c r="T3333" s="15">
        <v>42283.697754629626</v>
      </c>
    </row>
    <row r="3334" spans="1:20" x14ac:dyDescent="0.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0">
        <v>100</v>
      </c>
      <c r="P3334" s="27">
        <v>72.289156626506028</v>
      </c>
      <c r="Q3334" t="s">
        <v>8355</v>
      </c>
      <c r="R3334" t="s">
        <v>8321</v>
      </c>
      <c r="S3334" s="15">
        <v>83679.720601851848</v>
      </c>
      <c r="T3334" s="15">
        <v>41839.860300925924</v>
      </c>
    </row>
    <row r="3335" spans="1:20" x14ac:dyDescent="0.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0">
        <v>104.57142857142858</v>
      </c>
      <c r="P3335" s="27">
        <v>32.972972972972975</v>
      </c>
      <c r="Q3335" t="s">
        <v>8355</v>
      </c>
      <c r="R3335" t="s">
        <v>8321</v>
      </c>
      <c r="S3335" s="15">
        <v>84341.353703703702</v>
      </c>
      <c r="T3335" s="15">
        <v>42170.676851851851</v>
      </c>
    </row>
    <row r="3336" spans="1:20" x14ac:dyDescent="0.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0">
        <v>138.62051149573753</v>
      </c>
      <c r="P3336" s="27">
        <v>116.65217391304348</v>
      </c>
      <c r="Q3336" t="s">
        <v>8355</v>
      </c>
      <c r="R3336" t="s">
        <v>8321</v>
      </c>
      <c r="S3336" s="15">
        <v>84431.042175925919</v>
      </c>
      <c r="T3336" s="15">
        <v>42215.521087962959</v>
      </c>
    </row>
    <row r="3337" spans="1:20" x14ac:dyDescent="0.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0">
        <v>100.32000000000001</v>
      </c>
      <c r="P3337" s="27">
        <v>79.61904761904762</v>
      </c>
      <c r="Q3337" t="s">
        <v>8355</v>
      </c>
      <c r="R3337" t="s">
        <v>8321</v>
      </c>
      <c r="S3337" s="15">
        <v>83709.916666666672</v>
      </c>
      <c r="T3337" s="15">
        <v>41854.958333333336</v>
      </c>
    </row>
    <row r="3338" spans="1:20" x14ac:dyDescent="0.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0">
        <v>100</v>
      </c>
      <c r="P3338" s="27">
        <v>27.777777777777779</v>
      </c>
      <c r="Q3338" t="s">
        <v>8355</v>
      </c>
      <c r="R3338" t="s">
        <v>8321</v>
      </c>
      <c r="S3338" s="15">
        <v>84930.71402777778</v>
      </c>
      <c r="T3338" s="15">
        <v>42465.35701388889</v>
      </c>
    </row>
    <row r="3339" spans="1:20" x14ac:dyDescent="0.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0">
        <v>110.2</v>
      </c>
      <c r="P3339" s="27">
        <v>81.029411764705884</v>
      </c>
      <c r="Q3339" t="s">
        <v>8355</v>
      </c>
      <c r="R3339" t="s">
        <v>8321</v>
      </c>
      <c r="S3339" s="15">
        <v>83845.75</v>
      </c>
      <c r="T3339" s="15">
        <v>41922.875</v>
      </c>
    </row>
    <row r="3340" spans="1:20" x14ac:dyDescent="0.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0">
        <v>102.18</v>
      </c>
      <c r="P3340" s="27">
        <v>136.84821428571428</v>
      </c>
      <c r="Q3340" t="s">
        <v>8355</v>
      </c>
      <c r="R3340" t="s">
        <v>8321</v>
      </c>
      <c r="S3340" s="15">
        <v>85581.15</v>
      </c>
      <c r="T3340" s="15">
        <v>42790.574999999997</v>
      </c>
    </row>
    <row r="3341" spans="1:20" x14ac:dyDescent="0.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0">
        <v>104.35000000000001</v>
      </c>
      <c r="P3341" s="27">
        <v>177.61702127659575</v>
      </c>
      <c r="Q3341" t="s">
        <v>8355</v>
      </c>
      <c r="R3341" t="s">
        <v>8321</v>
      </c>
      <c r="S3341" s="15">
        <v>85159.331435185188</v>
      </c>
      <c r="T3341" s="15">
        <v>42579.665717592594</v>
      </c>
    </row>
    <row r="3342" spans="1:20" x14ac:dyDescent="0.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0">
        <v>138.16666666666666</v>
      </c>
      <c r="P3342" s="27">
        <v>109.07894736842105</v>
      </c>
      <c r="Q3342" t="s">
        <v>8355</v>
      </c>
      <c r="R3342" t="s">
        <v>8321</v>
      </c>
      <c r="S3342" s="15">
        <v>85421.948009259257</v>
      </c>
      <c r="T3342" s="15">
        <v>42710.974004629628</v>
      </c>
    </row>
    <row r="3343" spans="1:20" x14ac:dyDescent="0.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0">
        <v>100</v>
      </c>
      <c r="P3343" s="27">
        <v>119.64285714285714</v>
      </c>
      <c r="Q3343" t="s">
        <v>8355</v>
      </c>
      <c r="R3343" t="s">
        <v>8321</v>
      </c>
      <c r="S3343" s="15">
        <v>85067.416666666657</v>
      </c>
      <c r="T3343" s="15">
        <v>42533.708333333328</v>
      </c>
    </row>
    <row r="3344" spans="1:20" x14ac:dyDescent="0.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0">
        <v>101.66666666666666</v>
      </c>
      <c r="P3344" s="27">
        <v>78.205128205128204</v>
      </c>
      <c r="Q3344" t="s">
        <v>8355</v>
      </c>
      <c r="R3344" t="s">
        <v>8321</v>
      </c>
      <c r="S3344" s="15">
        <v>84190.415277777778</v>
      </c>
      <c r="T3344" s="15">
        <v>42095.207638888889</v>
      </c>
    </row>
    <row r="3345" spans="1:20" x14ac:dyDescent="0.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0">
        <v>171.42857142857142</v>
      </c>
      <c r="P3345" s="27">
        <v>52.173913043478258</v>
      </c>
      <c r="Q3345" t="s">
        <v>8355</v>
      </c>
      <c r="R3345" t="s">
        <v>8321</v>
      </c>
      <c r="S3345" s="15">
        <v>84947.108333333337</v>
      </c>
      <c r="T3345" s="15">
        <v>42473.554166666669</v>
      </c>
    </row>
    <row r="3346" spans="1:20" x14ac:dyDescent="0.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0">
        <v>101.44444444444444</v>
      </c>
      <c r="P3346" s="27">
        <v>114.125</v>
      </c>
      <c r="Q3346" t="s">
        <v>8355</v>
      </c>
      <c r="R3346" t="s">
        <v>8321</v>
      </c>
      <c r="S3346" s="15">
        <v>83762.400300925918</v>
      </c>
      <c r="T3346" s="15">
        <v>41881.200150462959</v>
      </c>
    </row>
    <row r="3347" spans="1:20" x14ac:dyDescent="0.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0">
        <v>130</v>
      </c>
      <c r="P3347" s="27">
        <v>50</v>
      </c>
      <c r="Q3347" t="s">
        <v>8355</v>
      </c>
      <c r="R3347" t="s">
        <v>8321</v>
      </c>
      <c r="S3347" s="15">
        <v>84224.051388888882</v>
      </c>
      <c r="T3347" s="15">
        <v>42112.025694444441</v>
      </c>
    </row>
    <row r="3348" spans="1:20" x14ac:dyDescent="0.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0">
        <v>110.00000000000001</v>
      </c>
      <c r="P3348" s="27">
        <v>91.666666666666671</v>
      </c>
      <c r="Q3348" t="s">
        <v>8355</v>
      </c>
      <c r="R3348" t="s">
        <v>8321</v>
      </c>
      <c r="S3348" s="15">
        <v>84122.048842592601</v>
      </c>
      <c r="T3348" s="15">
        <v>42061.024421296301</v>
      </c>
    </row>
    <row r="3349" spans="1:20" x14ac:dyDescent="0.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0">
        <v>119.44999999999999</v>
      </c>
      <c r="P3349" s="27">
        <v>108.59090909090909</v>
      </c>
      <c r="Q3349" t="s">
        <v>8355</v>
      </c>
      <c r="R3349" t="s">
        <v>8321</v>
      </c>
      <c r="S3349" s="15">
        <v>84997.75</v>
      </c>
      <c r="T3349" s="15">
        <v>42498.875</v>
      </c>
    </row>
    <row r="3350" spans="1:20" x14ac:dyDescent="0.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0">
        <v>100.2909090909091</v>
      </c>
      <c r="P3350" s="27">
        <v>69.822784810126578</v>
      </c>
      <c r="Q3350" t="s">
        <v>8355</v>
      </c>
      <c r="R3350" t="s">
        <v>8321</v>
      </c>
      <c r="S3350" s="15">
        <v>84980.33194444445</v>
      </c>
      <c r="T3350" s="15">
        <v>42490.165972222225</v>
      </c>
    </row>
    <row r="3351" spans="1:20" x14ac:dyDescent="0.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0">
        <v>153.4</v>
      </c>
      <c r="P3351" s="27">
        <v>109.57142857142857</v>
      </c>
      <c r="Q3351" t="s">
        <v>8355</v>
      </c>
      <c r="R3351" t="s">
        <v>8321</v>
      </c>
      <c r="S3351" s="15">
        <v>85069.416666666657</v>
      </c>
      <c r="T3351" s="15">
        <v>42534.708333333328</v>
      </c>
    </row>
    <row r="3352" spans="1:20" x14ac:dyDescent="0.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0">
        <v>104.42857142857143</v>
      </c>
      <c r="P3352" s="27">
        <v>71.666666666666671</v>
      </c>
      <c r="Q3352" t="s">
        <v>8355</v>
      </c>
      <c r="R3352" t="s">
        <v>8321</v>
      </c>
      <c r="S3352" s="15">
        <v>84675.916666666657</v>
      </c>
      <c r="T3352" s="15">
        <v>42337.958333333328</v>
      </c>
    </row>
    <row r="3353" spans="1:20" x14ac:dyDescent="0.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0">
        <v>101.1</v>
      </c>
      <c r="P3353" s="27">
        <v>93.611111111111114</v>
      </c>
      <c r="Q3353" t="s">
        <v>8355</v>
      </c>
      <c r="R3353" t="s">
        <v>8321</v>
      </c>
      <c r="S3353" s="15">
        <v>83686.916666666672</v>
      </c>
      <c r="T3353" s="15">
        <v>41843.458333333336</v>
      </c>
    </row>
    <row r="3354" spans="1:20" x14ac:dyDescent="0.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0">
        <v>107.52</v>
      </c>
      <c r="P3354" s="27">
        <v>76.8</v>
      </c>
      <c r="Q3354" t="s">
        <v>8355</v>
      </c>
      <c r="R3354" t="s">
        <v>8321</v>
      </c>
      <c r="S3354" s="15">
        <v>85105.916666666657</v>
      </c>
      <c r="T3354" s="15">
        <v>42552.958333333328</v>
      </c>
    </row>
    <row r="3355" spans="1:20" x14ac:dyDescent="0.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0">
        <v>315</v>
      </c>
      <c r="P3355" s="27">
        <v>35.795454545454547</v>
      </c>
      <c r="Q3355" t="s">
        <v>8355</v>
      </c>
      <c r="R3355" t="s">
        <v>8321</v>
      </c>
      <c r="S3355" s="15">
        <v>84985.916666666657</v>
      </c>
      <c r="T3355" s="15">
        <v>42492.958333333328</v>
      </c>
    </row>
    <row r="3356" spans="1:20" x14ac:dyDescent="0.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0">
        <v>101.93333333333334</v>
      </c>
      <c r="P3356" s="27">
        <v>55.6</v>
      </c>
      <c r="Q3356" t="s">
        <v>8355</v>
      </c>
      <c r="R3356" t="s">
        <v>8321</v>
      </c>
      <c r="S3356" s="15">
        <v>84612.334722222222</v>
      </c>
      <c r="T3356" s="15">
        <v>42306.167361111111</v>
      </c>
    </row>
    <row r="3357" spans="1:20" x14ac:dyDescent="0.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0">
        <v>126.28571428571429</v>
      </c>
      <c r="P3357" s="27">
        <v>147.33333333333334</v>
      </c>
      <c r="Q3357" t="s">
        <v>8355</v>
      </c>
      <c r="R3357" t="s">
        <v>8321</v>
      </c>
      <c r="S3357" s="15">
        <v>85000.940277777787</v>
      </c>
      <c r="T3357" s="15">
        <v>42500.470138888893</v>
      </c>
    </row>
    <row r="3358" spans="1:20" x14ac:dyDescent="0.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0">
        <v>101.4</v>
      </c>
      <c r="P3358" s="27">
        <v>56.333333333333336</v>
      </c>
      <c r="Q3358" t="s">
        <v>8355</v>
      </c>
      <c r="R3358" t="s">
        <v>8321</v>
      </c>
      <c r="S3358" s="15">
        <v>85133.631296296298</v>
      </c>
      <c r="T3358" s="15">
        <v>42566.815648148149</v>
      </c>
    </row>
    <row r="3359" spans="1:20" x14ac:dyDescent="0.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0">
        <v>101</v>
      </c>
      <c r="P3359" s="27">
        <v>96.19047619047619</v>
      </c>
      <c r="Q3359" t="s">
        <v>8355</v>
      </c>
      <c r="R3359" t="s">
        <v>8321</v>
      </c>
      <c r="S3359" s="15">
        <v>83704.835879629623</v>
      </c>
      <c r="T3359" s="15">
        <v>41852.417939814812</v>
      </c>
    </row>
    <row r="3360" spans="1:20" x14ac:dyDescent="0.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0">
        <v>102.99000000000001</v>
      </c>
      <c r="P3360" s="27">
        <v>63.574074074074076</v>
      </c>
      <c r="Q3360" t="s">
        <v>8355</v>
      </c>
      <c r="R3360" t="s">
        <v>8321</v>
      </c>
      <c r="S3360" s="15">
        <v>83924.705532407417</v>
      </c>
      <c r="T3360" s="15">
        <v>41962.352766203709</v>
      </c>
    </row>
    <row r="3361" spans="1:20" x14ac:dyDescent="0.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0">
        <v>106.25</v>
      </c>
      <c r="P3361" s="27">
        <v>184.78260869565219</v>
      </c>
      <c r="Q3361" t="s">
        <v>8355</v>
      </c>
      <c r="R3361" t="s">
        <v>8321</v>
      </c>
      <c r="S3361" s="15">
        <v>85582.114212962973</v>
      </c>
      <c r="T3361" s="15">
        <v>42791.057106481487</v>
      </c>
    </row>
    <row r="3362" spans="1:20" x14ac:dyDescent="0.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0">
        <v>101.37777777777779</v>
      </c>
      <c r="P3362" s="27">
        <v>126.72222222222223</v>
      </c>
      <c r="Q3362" t="s">
        <v>8355</v>
      </c>
      <c r="R3362" t="s">
        <v>8321</v>
      </c>
      <c r="S3362" s="15">
        <v>85437.33194444445</v>
      </c>
      <c r="T3362" s="15">
        <v>42718.665972222225</v>
      </c>
    </row>
    <row r="3363" spans="1:20" x14ac:dyDescent="0.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0">
        <v>113.46000000000001</v>
      </c>
      <c r="P3363" s="27">
        <v>83.42647058823529</v>
      </c>
      <c r="Q3363" t="s">
        <v>8355</v>
      </c>
      <c r="R3363" t="s">
        <v>8321</v>
      </c>
      <c r="S3363" s="15">
        <v>83767.33194444445</v>
      </c>
      <c r="T3363" s="15">
        <v>41883.665972222225</v>
      </c>
    </row>
    <row r="3364" spans="1:20" x14ac:dyDescent="0.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0">
        <v>218.00000000000003</v>
      </c>
      <c r="P3364" s="27">
        <v>54.5</v>
      </c>
      <c r="Q3364" t="s">
        <v>8355</v>
      </c>
      <c r="R3364" t="s">
        <v>8321</v>
      </c>
      <c r="S3364" s="15">
        <v>84140.409722222219</v>
      </c>
      <c r="T3364" s="15">
        <v>42070.204861111109</v>
      </c>
    </row>
    <row r="3365" spans="1:20" x14ac:dyDescent="0.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0">
        <v>101.41935483870968</v>
      </c>
      <c r="P3365" s="27">
        <v>302.30769230769232</v>
      </c>
      <c r="Q3365" t="s">
        <v>8355</v>
      </c>
      <c r="R3365" t="s">
        <v>8321</v>
      </c>
      <c r="S3365" s="15">
        <v>83741.333333333328</v>
      </c>
      <c r="T3365" s="15">
        <v>41870.666666666664</v>
      </c>
    </row>
    <row r="3366" spans="1:20" x14ac:dyDescent="0.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0">
        <v>105.93333333333332</v>
      </c>
      <c r="P3366" s="27">
        <v>44.138888888888886</v>
      </c>
      <c r="Q3366" t="s">
        <v>8355</v>
      </c>
      <c r="R3366" t="s">
        <v>8321</v>
      </c>
      <c r="S3366" s="15">
        <v>84889.75</v>
      </c>
      <c r="T3366" s="15">
        <v>42444.875</v>
      </c>
    </row>
    <row r="3367" spans="1:20" x14ac:dyDescent="0.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0">
        <v>104</v>
      </c>
      <c r="P3367" s="27">
        <v>866.66666666666663</v>
      </c>
      <c r="Q3367" t="s">
        <v>8355</v>
      </c>
      <c r="R3367" t="s">
        <v>8321</v>
      </c>
      <c r="S3367" s="15">
        <v>84702.203518518523</v>
      </c>
      <c r="T3367" s="15">
        <v>42351.101759259262</v>
      </c>
    </row>
    <row r="3368" spans="1:20" x14ac:dyDescent="0.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0">
        <v>221</v>
      </c>
      <c r="P3368" s="27">
        <v>61.388888888888886</v>
      </c>
      <c r="Q3368" t="s">
        <v>8355</v>
      </c>
      <c r="R3368" t="s">
        <v>8321</v>
      </c>
      <c r="S3368" s="15">
        <v>84274.135115740733</v>
      </c>
      <c r="T3368" s="15">
        <v>42137.067557870367</v>
      </c>
    </row>
    <row r="3369" spans="1:20" x14ac:dyDescent="0.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0">
        <v>118.66666666666667</v>
      </c>
      <c r="P3369" s="27">
        <v>29.666666666666668</v>
      </c>
      <c r="Q3369" t="s">
        <v>8355</v>
      </c>
      <c r="R3369" t="s">
        <v>8321</v>
      </c>
      <c r="S3369" s="15">
        <v>84435.86791666667</v>
      </c>
      <c r="T3369" s="15">
        <v>42217.933958333335</v>
      </c>
    </row>
    <row r="3370" spans="1:20" x14ac:dyDescent="0.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0">
        <v>104.60000000000001</v>
      </c>
      <c r="P3370" s="27">
        <v>45.478260869565219</v>
      </c>
      <c r="Q3370" t="s">
        <v>8355</v>
      </c>
      <c r="R3370" t="s">
        <v>8321</v>
      </c>
      <c r="S3370" s="15">
        <v>84010.416666666657</v>
      </c>
      <c r="T3370" s="15">
        <v>42005.208333333328</v>
      </c>
    </row>
    <row r="3371" spans="1:20" x14ac:dyDescent="0.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0">
        <v>103.89999999999999</v>
      </c>
      <c r="P3371" s="27">
        <v>96.203703703703709</v>
      </c>
      <c r="Q3371" t="s">
        <v>8355</v>
      </c>
      <c r="R3371" t="s">
        <v>8321</v>
      </c>
      <c r="S3371" s="15">
        <v>85500.082870370374</v>
      </c>
      <c r="T3371" s="15">
        <v>42750.041435185187</v>
      </c>
    </row>
    <row r="3372" spans="1:20" x14ac:dyDescent="0.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0">
        <v>117.73333333333333</v>
      </c>
      <c r="P3372" s="27">
        <v>67.92307692307692</v>
      </c>
      <c r="Q3372" t="s">
        <v>8355</v>
      </c>
      <c r="R3372" t="s">
        <v>8321</v>
      </c>
      <c r="S3372" s="15">
        <v>85442.666666666657</v>
      </c>
      <c r="T3372" s="15">
        <v>42721.333333333328</v>
      </c>
    </row>
    <row r="3373" spans="1:20" x14ac:dyDescent="0.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0">
        <v>138.5</v>
      </c>
      <c r="P3373" s="27">
        <v>30.777777777777779</v>
      </c>
      <c r="Q3373" t="s">
        <v>8355</v>
      </c>
      <c r="R3373" t="s">
        <v>8321</v>
      </c>
      <c r="S3373" s="15">
        <v>84681.749189814815</v>
      </c>
      <c r="T3373" s="15">
        <v>42340.874594907407</v>
      </c>
    </row>
    <row r="3374" spans="1:20" x14ac:dyDescent="0.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0">
        <v>103.49999999999999</v>
      </c>
      <c r="P3374" s="27">
        <v>38.333333333333336</v>
      </c>
      <c r="Q3374" t="s">
        <v>8355</v>
      </c>
      <c r="R3374" t="s">
        <v>8321</v>
      </c>
      <c r="S3374" s="15">
        <v>83752.415277777778</v>
      </c>
      <c r="T3374" s="15">
        <v>41876.207638888889</v>
      </c>
    </row>
    <row r="3375" spans="1:20" x14ac:dyDescent="0.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0">
        <v>100.25</v>
      </c>
      <c r="P3375" s="27">
        <v>66.833333333333329</v>
      </c>
      <c r="Q3375" t="s">
        <v>8355</v>
      </c>
      <c r="R3375" t="s">
        <v>8321</v>
      </c>
      <c r="S3375" s="15">
        <v>84407.333333333343</v>
      </c>
      <c r="T3375" s="15">
        <v>42203.666666666672</v>
      </c>
    </row>
    <row r="3376" spans="1:20" x14ac:dyDescent="0.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0">
        <v>106.57142857142856</v>
      </c>
      <c r="P3376" s="27">
        <v>71.730769230769226</v>
      </c>
      <c r="Q3376" t="s">
        <v>8355</v>
      </c>
      <c r="R3376" t="s">
        <v>8321</v>
      </c>
      <c r="S3376" s="15">
        <v>84611.463333333333</v>
      </c>
      <c r="T3376" s="15">
        <v>42305.731666666667</v>
      </c>
    </row>
    <row r="3377" spans="1:20" x14ac:dyDescent="0.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0">
        <v>100</v>
      </c>
      <c r="P3377" s="27">
        <v>176.47058823529412</v>
      </c>
      <c r="Q3377" t="s">
        <v>8355</v>
      </c>
      <c r="R3377" t="s">
        <v>8321</v>
      </c>
      <c r="S3377" s="15">
        <v>83555.221597222218</v>
      </c>
      <c r="T3377" s="15">
        <v>41777.610798611109</v>
      </c>
    </row>
    <row r="3378" spans="1:20" x14ac:dyDescent="0.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0">
        <v>100.01249999999999</v>
      </c>
      <c r="P3378" s="27">
        <v>421.10526315789474</v>
      </c>
      <c r="Q3378" t="s">
        <v>8355</v>
      </c>
      <c r="R3378" t="s">
        <v>8321</v>
      </c>
      <c r="S3378" s="15">
        <v>84239.319305555546</v>
      </c>
      <c r="T3378" s="15">
        <v>42119.659652777773</v>
      </c>
    </row>
    <row r="3379" spans="1:20" x14ac:dyDescent="0.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0">
        <v>101.05</v>
      </c>
      <c r="P3379" s="27">
        <v>104.98701298701299</v>
      </c>
      <c r="Q3379" t="s">
        <v>8355</v>
      </c>
      <c r="R3379" t="s">
        <v>8321</v>
      </c>
      <c r="S3379" s="15">
        <v>84167.411111111112</v>
      </c>
      <c r="T3379" s="15">
        <v>42083.705555555556</v>
      </c>
    </row>
    <row r="3380" spans="1:20" x14ac:dyDescent="0.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0">
        <v>107.63636363636364</v>
      </c>
      <c r="P3380" s="27">
        <v>28.19047619047619</v>
      </c>
      <c r="Q3380" t="s">
        <v>8355</v>
      </c>
      <c r="R3380" t="s">
        <v>8321</v>
      </c>
      <c r="S3380" s="15">
        <v>83765.094444444447</v>
      </c>
      <c r="T3380" s="15">
        <v>41882.547222222223</v>
      </c>
    </row>
    <row r="3381" spans="1:20" x14ac:dyDescent="0.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0">
        <v>103.64999999999999</v>
      </c>
      <c r="P3381" s="27">
        <v>54.55263157894737</v>
      </c>
      <c r="Q3381" t="s">
        <v>8355</v>
      </c>
      <c r="R3381" t="s">
        <v>8321</v>
      </c>
      <c r="S3381" s="15">
        <v>84485.916666666657</v>
      </c>
      <c r="T3381" s="15">
        <v>42242.958333333328</v>
      </c>
    </row>
    <row r="3382" spans="1:20" x14ac:dyDescent="0.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0">
        <v>104.43333333333334</v>
      </c>
      <c r="P3382" s="27">
        <v>111.89285714285714</v>
      </c>
      <c r="Q3382" t="s">
        <v>8355</v>
      </c>
      <c r="R3382" t="s">
        <v>8321</v>
      </c>
      <c r="S3382" s="15">
        <v>83945.990231481468</v>
      </c>
      <c r="T3382" s="15">
        <v>41972.995115740734</v>
      </c>
    </row>
    <row r="3383" spans="1:20" x14ac:dyDescent="0.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0">
        <v>102.25</v>
      </c>
      <c r="P3383" s="27">
        <v>85.208333333333329</v>
      </c>
      <c r="Q3383" t="s">
        <v>8355</v>
      </c>
      <c r="R3383" t="s">
        <v>8321</v>
      </c>
      <c r="S3383" s="15">
        <v>84148.286643518513</v>
      </c>
      <c r="T3383" s="15">
        <v>42074.143321759257</v>
      </c>
    </row>
    <row r="3384" spans="1:20" x14ac:dyDescent="0.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0">
        <v>100.74285714285713</v>
      </c>
      <c r="P3384" s="27">
        <v>76.652173913043484</v>
      </c>
      <c r="Q3384" t="s">
        <v>8355</v>
      </c>
      <c r="R3384" t="s">
        <v>8321</v>
      </c>
      <c r="S3384" s="15">
        <v>85167.915277777778</v>
      </c>
      <c r="T3384" s="15">
        <v>42583.957638888889</v>
      </c>
    </row>
    <row r="3385" spans="1:20" x14ac:dyDescent="0.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0">
        <v>111.71428571428572</v>
      </c>
      <c r="P3385" s="27">
        <v>65.166666666666671</v>
      </c>
      <c r="Q3385" t="s">
        <v>8355</v>
      </c>
      <c r="R3385" t="s">
        <v>8321</v>
      </c>
      <c r="S3385" s="15">
        <v>85089.565277777787</v>
      </c>
      <c r="T3385" s="15">
        <v>42544.782638888893</v>
      </c>
    </row>
    <row r="3386" spans="1:20" x14ac:dyDescent="0.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0">
        <v>100.01100000000001</v>
      </c>
      <c r="P3386" s="27">
        <v>93.760312499999998</v>
      </c>
      <c r="Q3386" t="s">
        <v>8355</v>
      </c>
      <c r="R3386" t="s">
        <v>8321</v>
      </c>
      <c r="S3386" s="15">
        <v>84658.25</v>
      </c>
      <c r="T3386" s="15">
        <v>42329.125</v>
      </c>
    </row>
    <row r="3387" spans="1:20" x14ac:dyDescent="0.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0">
        <v>100</v>
      </c>
      <c r="P3387" s="27">
        <v>133.33333333333334</v>
      </c>
      <c r="Q3387" t="s">
        <v>8355</v>
      </c>
      <c r="R3387" t="s">
        <v>8321</v>
      </c>
      <c r="S3387" s="15">
        <v>83967.735000000001</v>
      </c>
      <c r="T3387" s="15">
        <v>41983.8675</v>
      </c>
    </row>
    <row r="3388" spans="1:20" x14ac:dyDescent="0.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0">
        <v>105</v>
      </c>
      <c r="P3388" s="27">
        <v>51.219512195121951</v>
      </c>
      <c r="Q3388" t="s">
        <v>8355</v>
      </c>
      <c r="R3388" t="s">
        <v>8321</v>
      </c>
      <c r="S3388" s="15">
        <v>83953.289490740746</v>
      </c>
      <c r="T3388" s="15">
        <v>41976.644745370373</v>
      </c>
    </row>
    <row r="3389" spans="1:20" x14ac:dyDescent="0.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0">
        <v>116.86666666666667</v>
      </c>
      <c r="P3389" s="27">
        <v>100.17142857142858</v>
      </c>
      <c r="Q3389" t="s">
        <v>8355</v>
      </c>
      <c r="R3389" t="s">
        <v>8321</v>
      </c>
      <c r="S3389" s="15">
        <v>83975.525185185194</v>
      </c>
      <c r="T3389" s="15">
        <v>41987.762592592597</v>
      </c>
    </row>
    <row r="3390" spans="1:20" x14ac:dyDescent="0.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0">
        <v>103.8</v>
      </c>
      <c r="P3390" s="27">
        <v>34.6</v>
      </c>
      <c r="Q3390" t="s">
        <v>8355</v>
      </c>
      <c r="R3390" t="s">
        <v>8321</v>
      </c>
      <c r="S3390" s="15">
        <v>84346.92224537037</v>
      </c>
      <c r="T3390" s="15">
        <v>42173.461122685185</v>
      </c>
    </row>
    <row r="3391" spans="1:20" x14ac:dyDescent="0.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0">
        <v>114.5</v>
      </c>
      <c r="P3391" s="27">
        <v>184.67741935483872</v>
      </c>
      <c r="Q3391" t="s">
        <v>8355</v>
      </c>
      <c r="R3391" t="s">
        <v>8321</v>
      </c>
      <c r="S3391" s="15">
        <v>85049.126898148155</v>
      </c>
      <c r="T3391" s="15">
        <v>42524.563449074078</v>
      </c>
    </row>
    <row r="3392" spans="1:20" x14ac:dyDescent="0.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0">
        <v>102.4</v>
      </c>
      <c r="P3392" s="27">
        <v>69.818181818181813</v>
      </c>
      <c r="Q3392" t="s">
        <v>8355</v>
      </c>
      <c r="R3392" t="s">
        <v>8321</v>
      </c>
      <c r="S3392" s="15">
        <v>83661.549652777772</v>
      </c>
      <c r="T3392" s="15">
        <v>41830.774826388886</v>
      </c>
    </row>
    <row r="3393" spans="1:20" x14ac:dyDescent="0.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0">
        <v>223</v>
      </c>
      <c r="P3393" s="27">
        <v>61.944444444444443</v>
      </c>
      <c r="Q3393" t="s">
        <v>8355</v>
      </c>
      <c r="R3393" t="s">
        <v>8321</v>
      </c>
      <c r="S3393" s="15">
        <v>83719.872222222228</v>
      </c>
      <c r="T3393" s="15">
        <v>41859.936111111114</v>
      </c>
    </row>
    <row r="3394" spans="1:20" x14ac:dyDescent="0.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0">
        <v>100</v>
      </c>
      <c r="P3394" s="27">
        <v>41.666666666666664</v>
      </c>
      <c r="Q3394" t="s">
        <v>8355</v>
      </c>
      <c r="R3394" t="s">
        <v>8321</v>
      </c>
      <c r="S3394" s="15">
        <v>84993.691087962972</v>
      </c>
      <c r="T3394" s="15">
        <v>42496.845543981486</v>
      </c>
    </row>
    <row r="3395" spans="1:20" x14ac:dyDescent="0.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0">
        <v>105.80000000000001</v>
      </c>
      <c r="P3395" s="27">
        <v>36.06818181818182</v>
      </c>
      <c r="Q3395" t="s">
        <v>8355</v>
      </c>
      <c r="R3395" t="s">
        <v>8321</v>
      </c>
      <c r="S3395" s="15">
        <v>83898.063888888893</v>
      </c>
      <c r="T3395" s="15">
        <v>41949.031944444447</v>
      </c>
    </row>
    <row r="3396" spans="1:20" x14ac:dyDescent="0.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0">
        <v>142.36363636363635</v>
      </c>
      <c r="P3396" s="27">
        <v>29</v>
      </c>
      <c r="Q3396" t="s">
        <v>8355</v>
      </c>
      <c r="R3396" t="s">
        <v>8321</v>
      </c>
      <c r="S3396" s="15">
        <v>83695.19085648148</v>
      </c>
      <c r="T3396" s="15">
        <v>41847.59542824074</v>
      </c>
    </row>
    <row r="3397" spans="1:20" x14ac:dyDescent="0.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0">
        <v>184</v>
      </c>
      <c r="P3397" s="27">
        <v>24.210526315789473</v>
      </c>
      <c r="Q3397" t="s">
        <v>8355</v>
      </c>
      <c r="R3397" t="s">
        <v>8321</v>
      </c>
      <c r="S3397" s="15">
        <v>84309.513888888891</v>
      </c>
      <c r="T3397" s="15">
        <v>42154.756944444445</v>
      </c>
    </row>
    <row r="3398" spans="1:20" x14ac:dyDescent="0.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0">
        <v>104.33333333333333</v>
      </c>
      <c r="P3398" s="27">
        <v>55.892857142857146</v>
      </c>
      <c r="Q3398" t="s">
        <v>8355</v>
      </c>
      <c r="R3398" t="s">
        <v>8321</v>
      </c>
      <c r="S3398" s="15">
        <v>83582.33194444445</v>
      </c>
      <c r="T3398" s="15">
        <v>41791.165972222225</v>
      </c>
    </row>
    <row r="3399" spans="1:20" x14ac:dyDescent="0.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0">
        <v>112.00000000000001</v>
      </c>
      <c r="P3399" s="27">
        <v>11.666666666666666</v>
      </c>
      <c r="Q3399" t="s">
        <v>8355</v>
      </c>
      <c r="R3399" t="s">
        <v>8321</v>
      </c>
      <c r="S3399" s="15">
        <v>84837.833333333343</v>
      </c>
      <c r="T3399" s="15">
        <v>42418.916666666672</v>
      </c>
    </row>
    <row r="3400" spans="1:20" x14ac:dyDescent="0.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0">
        <v>111.07499999999999</v>
      </c>
      <c r="P3400" s="27">
        <v>68.353846153846149</v>
      </c>
      <c r="Q3400" t="s">
        <v>8355</v>
      </c>
      <c r="R3400" t="s">
        <v>8321</v>
      </c>
      <c r="S3400" s="15">
        <v>83929.416666666657</v>
      </c>
      <c r="T3400" s="15">
        <v>41964.708333333328</v>
      </c>
    </row>
    <row r="3401" spans="1:20" x14ac:dyDescent="0.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0">
        <v>103.75000000000001</v>
      </c>
      <c r="P3401" s="27">
        <v>27.065217391304348</v>
      </c>
      <c r="Q3401" t="s">
        <v>8355</v>
      </c>
      <c r="R3401" t="s">
        <v>8321</v>
      </c>
      <c r="S3401" s="15">
        <v>84113.840856481489</v>
      </c>
      <c r="T3401" s="15">
        <v>42056.920428240745</v>
      </c>
    </row>
    <row r="3402" spans="1:20" x14ac:dyDescent="0.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0">
        <v>100.41</v>
      </c>
      <c r="P3402" s="27">
        <v>118.12941176470588</v>
      </c>
      <c r="Q3402" t="s">
        <v>8355</v>
      </c>
      <c r="R3402" t="s">
        <v>8321</v>
      </c>
      <c r="S3402" s="15">
        <v>83759.907731481479</v>
      </c>
      <c r="T3402" s="15">
        <v>41879.953865740739</v>
      </c>
    </row>
    <row r="3403" spans="1:20" x14ac:dyDescent="0.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0">
        <v>101.86206896551724</v>
      </c>
      <c r="P3403" s="27">
        <v>44.757575757575758</v>
      </c>
      <c r="Q3403" t="s">
        <v>8355</v>
      </c>
      <c r="R3403" t="s">
        <v>8321</v>
      </c>
      <c r="S3403" s="15">
        <v>84447.447824074072</v>
      </c>
      <c r="T3403" s="15">
        <v>42223.723912037036</v>
      </c>
    </row>
    <row r="3404" spans="1:20" x14ac:dyDescent="0.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0">
        <v>109.76666666666665</v>
      </c>
      <c r="P3404" s="27">
        <v>99.787878787878782</v>
      </c>
      <c r="Q3404" t="s">
        <v>8355</v>
      </c>
      <c r="R3404" t="s">
        <v>8321</v>
      </c>
      <c r="S3404" s="15">
        <v>84640.209722222222</v>
      </c>
      <c r="T3404" s="15">
        <v>42320.104861111111</v>
      </c>
    </row>
    <row r="3405" spans="1:20" x14ac:dyDescent="0.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0">
        <v>100</v>
      </c>
      <c r="P3405" s="27">
        <v>117.64705882352941</v>
      </c>
      <c r="Q3405" t="s">
        <v>8355</v>
      </c>
      <c r="R3405" t="s">
        <v>8321</v>
      </c>
      <c r="S3405" s="15">
        <v>84360.924166666664</v>
      </c>
      <c r="T3405" s="15">
        <v>42180.462083333332</v>
      </c>
    </row>
    <row r="3406" spans="1:20" x14ac:dyDescent="0.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0">
        <v>122</v>
      </c>
      <c r="P3406" s="27">
        <v>203.33333333333334</v>
      </c>
      <c r="Q3406" t="s">
        <v>8355</v>
      </c>
      <c r="R3406" t="s">
        <v>8321</v>
      </c>
      <c r="S3406" s="15">
        <v>84345.006990740745</v>
      </c>
      <c r="T3406" s="15">
        <v>42172.503495370373</v>
      </c>
    </row>
    <row r="3407" spans="1:20" x14ac:dyDescent="0.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0">
        <v>137.57142857142856</v>
      </c>
      <c r="P3407" s="27">
        <v>28.323529411764707</v>
      </c>
      <c r="Q3407" t="s">
        <v>8355</v>
      </c>
      <c r="R3407" t="s">
        <v>8321</v>
      </c>
      <c r="S3407" s="15">
        <v>84861.998611111107</v>
      </c>
      <c r="T3407" s="15">
        <v>42430.999305555553</v>
      </c>
    </row>
    <row r="3408" spans="1:20" x14ac:dyDescent="0.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0">
        <v>100.31000000000002</v>
      </c>
      <c r="P3408" s="27">
        <v>110.23076923076923</v>
      </c>
      <c r="Q3408" t="s">
        <v>8355</v>
      </c>
      <c r="R3408" t="s">
        <v>8321</v>
      </c>
      <c r="S3408" s="15">
        <v>83672.985555555555</v>
      </c>
      <c r="T3408" s="15">
        <v>41836.492777777778</v>
      </c>
    </row>
    <row r="3409" spans="1:20" x14ac:dyDescent="0.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0">
        <v>107.1</v>
      </c>
      <c r="P3409" s="27">
        <v>31.970149253731343</v>
      </c>
      <c r="Q3409" t="s">
        <v>8355</v>
      </c>
      <c r="R3409" t="s">
        <v>8321</v>
      </c>
      <c r="S3409" s="15">
        <v>83652.844652777771</v>
      </c>
      <c r="T3409" s="15">
        <v>41826.422326388885</v>
      </c>
    </row>
    <row r="3410" spans="1:20" x14ac:dyDescent="0.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0">
        <v>211</v>
      </c>
      <c r="P3410" s="27">
        <v>58.611111111111114</v>
      </c>
      <c r="Q3410" t="s">
        <v>8355</v>
      </c>
      <c r="R3410" t="s">
        <v>8321</v>
      </c>
      <c r="S3410" s="15">
        <v>83677.983888888892</v>
      </c>
      <c r="T3410" s="15">
        <v>41838.991944444446</v>
      </c>
    </row>
    <row r="3411" spans="1:20" x14ac:dyDescent="0.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0">
        <v>123.6</v>
      </c>
      <c r="P3411" s="27">
        <v>29.428571428571427</v>
      </c>
      <c r="Q3411" t="s">
        <v>8355</v>
      </c>
      <c r="R3411" t="s">
        <v>8321</v>
      </c>
      <c r="S3411" s="15">
        <v>85165.747222222213</v>
      </c>
      <c r="T3411" s="15">
        <v>42582.873611111107</v>
      </c>
    </row>
    <row r="3412" spans="1:20" x14ac:dyDescent="0.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0">
        <v>108.5</v>
      </c>
      <c r="P3412" s="27">
        <v>81.375</v>
      </c>
      <c r="Q3412" t="s">
        <v>8355</v>
      </c>
      <c r="R3412" t="s">
        <v>8321</v>
      </c>
      <c r="S3412" s="15">
        <v>85054.583333333343</v>
      </c>
      <c r="T3412" s="15">
        <v>42527.291666666672</v>
      </c>
    </row>
    <row r="3413" spans="1:20" x14ac:dyDescent="0.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0">
        <v>103.56666666666668</v>
      </c>
      <c r="P3413" s="27">
        <v>199.16666666666666</v>
      </c>
      <c r="Q3413" t="s">
        <v>8355</v>
      </c>
      <c r="R3413" t="s">
        <v>8321</v>
      </c>
      <c r="S3413" s="15">
        <v>84570.045648148138</v>
      </c>
      <c r="T3413" s="15">
        <v>42285.022824074069</v>
      </c>
    </row>
    <row r="3414" spans="1:20" x14ac:dyDescent="0.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0">
        <v>100</v>
      </c>
      <c r="P3414" s="27">
        <v>115.38461538461539</v>
      </c>
      <c r="Q3414" t="s">
        <v>8355</v>
      </c>
      <c r="R3414" t="s">
        <v>8321</v>
      </c>
      <c r="S3414" s="15">
        <v>83819.918101851858</v>
      </c>
      <c r="T3414" s="15">
        <v>41909.959050925929</v>
      </c>
    </row>
    <row r="3415" spans="1:20" x14ac:dyDescent="0.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0">
        <v>130</v>
      </c>
      <c r="P3415" s="27">
        <v>46.428571428571431</v>
      </c>
      <c r="Q3415" t="s">
        <v>8355</v>
      </c>
      <c r="R3415" t="s">
        <v>8321</v>
      </c>
      <c r="S3415" s="15">
        <v>84126.415277777778</v>
      </c>
      <c r="T3415" s="15">
        <v>42063.207638888889</v>
      </c>
    </row>
    <row r="3416" spans="1:20" x14ac:dyDescent="0.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0">
        <v>103.49999999999999</v>
      </c>
      <c r="P3416" s="27">
        <v>70.568181818181813</v>
      </c>
      <c r="Q3416" t="s">
        <v>8355</v>
      </c>
      <c r="R3416" t="s">
        <v>8321</v>
      </c>
      <c r="S3416" s="15">
        <v>85410.665277777778</v>
      </c>
      <c r="T3416" s="15">
        <v>42705.332638888889</v>
      </c>
    </row>
    <row r="3417" spans="1:20" x14ac:dyDescent="0.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0">
        <v>100</v>
      </c>
      <c r="P3417" s="27">
        <v>22.222222222222221</v>
      </c>
      <c r="Q3417" t="s">
        <v>8355</v>
      </c>
      <c r="R3417" t="s">
        <v>8321</v>
      </c>
      <c r="S3417" s="15">
        <v>84955.958333333343</v>
      </c>
      <c r="T3417" s="15">
        <v>42477.979166666672</v>
      </c>
    </row>
    <row r="3418" spans="1:20" x14ac:dyDescent="0.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0">
        <v>119.6</v>
      </c>
      <c r="P3418" s="27">
        <v>159.46666666666667</v>
      </c>
      <c r="Q3418" t="s">
        <v>8355</v>
      </c>
      <c r="R3418" t="s">
        <v>8321</v>
      </c>
      <c r="S3418" s="15">
        <v>84235.541666666657</v>
      </c>
      <c r="T3418" s="15">
        <v>42117.770833333328</v>
      </c>
    </row>
    <row r="3419" spans="1:20" x14ac:dyDescent="0.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0">
        <v>100.00058823529412</v>
      </c>
      <c r="P3419" s="27">
        <v>37.777999999999999</v>
      </c>
      <c r="Q3419" t="s">
        <v>8355</v>
      </c>
      <c r="R3419" t="s">
        <v>8321</v>
      </c>
      <c r="S3419" s="15">
        <v>83876.059722222228</v>
      </c>
      <c r="T3419" s="15">
        <v>41938.029861111114</v>
      </c>
    </row>
    <row r="3420" spans="1:20" x14ac:dyDescent="0.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0">
        <v>100.875</v>
      </c>
      <c r="P3420" s="27">
        <v>72.053571428571431</v>
      </c>
      <c r="Q3420" t="s">
        <v>8355</v>
      </c>
      <c r="R3420" t="s">
        <v>8321</v>
      </c>
      <c r="S3420" s="15">
        <v>83565.66914351852</v>
      </c>
      <c r="T3420" s="15">
        <v>41782.83457175926</v>
      </c>
    </row>
    <row r="3421" spans="1:20" x14ac:dyDescent="0.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0">
        <v>106.54545454545455</v>
      </c>
      <c r="P3421" s="27">
        <v>63.695652173913047</v>
      </c>
      <c r="Q3421" t="s">
        <v>8355</v>
      </c>
      <c r="R3421" t="s">
        <v>8321</v>
      </c>
      <c r="S3421" s="15">
        <v>84933.791666666657</v>
      </c>
      <c r="T3421" s="15">
        <v>42466.895833333328</v>
      </c>
    </row>
    <row r="3422" spans="1:20" x14ac:dyDescent="0.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0">
        <v>138</v>
      </c>
      <c r="P3422" s="27">
        <v>28.411764705882351</v>
      </c>
      <c r="Q3422" t="s">
        <v>8355</v>
      </c>
      <c r="R3422" t="s">
        <v>8321</v>
      </c>
      <c r="S3422" s="15">
        <v>84828</v>
      </c>
      <c r="T3422" s="15">
        <v>42414</v>
      </c>
    </row>
    <row r="3423" spans="1:20" x14ac:dyDescent="0.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0">
        <v>101.15</v>
      </c>
      <c r="P3423" s="27">
        <v>103.21428571428571</v>
      </c>
      <c r="Q3423" t="s">
        <v>8355</v>
      </c>
      <c r="R3423" t="s">
        <v>8321</v>
      </c>
      <c r="S3423" s="15">
        <v>84135.582476851851</v>
      </c>
      <c r="T3423" s="15">
        <v>42067.791238425925</v>
      </c>
    </row>
    <row r="3424" spans="1:20" x14ac:dyDescent="0.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0">
        <v>109.1</v>
      </c>
      <c r="P3424" s="27">
        <v>71.152173913043484</v>
      </c>
      <c r="Q3424" t="s">
        <v>8355</v>
      </c>
      <c r="R3424" t="s">
        <v>8321</v>
      </c>
      <c r="S3424" s="15">
        <v>84704</v>
      </c>
      <c r="T3424" s="15">
        <v>42352</v>
      </c>
    </row>
    <row r="3425" spans="1:20" x14ac:dyDescent="0.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0">
        <v>140</v>
      </c>
      <c r="P3425" s="27">
        <v>35</v>
      </c>
      <c r="Q3425" t="s">
        <v>8355</v>
      </c>
      <c r="R3425" t="s">
        <v>8321</v>
      </c>
      <c r="S3425" s="15">
        <v>84237.822708333333</v>
      </c>
      <c r="T3425" s="15">
        <v>42118.911354166667</v>
      </c>
    </row>
    <row r="3426" spans="1:20" x14ac:dyDescent="0.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0">
        <v>103.58333333333334</v>
      </c>
      <c r="P3426" s="27">
        <v>81.776315789473685</v>
      </c>
      <c r="Q3426" t="s">
        <v>8355</v>
      </c>
      <c r="R3426" t="s">
        <v>8321</v>
      </c>
      <c r="S3426" s="15">
        <v>84080.58194444445</v>
      </c>
      <c r="T3426" s="15">
        <v>42040.290972222225</v>
      </c>
    </row>
    <row r="3427" spans="1:20" x14ac:dyDescent="0.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0">
        <v>102.97033333333331</v>
      </c>
      <c r="P3427" s="27">
        <v>297.02980769230766</v>
      </c>
      <c r="Q3427" t="s">
        <v>8355</v>
      </c>
      <c r="R3427" t="s">
        <v>8321</v>
      </c>
      <c r="S3427" s="15">
        <v>83833.234629629631</v>
      </c>
      <c r="T3427" s="15">
        <v>41916.617314814815</v>
      </c>
    </row>
    <row r="3428" spans="1:20" x14ac:dyDescent="0.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0">
        <v>108.13333333333333</v>
      </c>
      <c r="P3428" s="27">
        <v>46.609195402298852</v>
      </c>
      <c r="Q3428" t="s">
        <v>8355</v>
      </c>
      <c r="R3428" t="s">
        <v>8321</v>
      </c>
      <c r="S3428" s="15">
        <v>83806.166666666672</v>
      </c>
      <c r="T3428" s="15">
        <v>41903.083333333336</v>
      </c>
    </row>
    <row r="3429" spans="1:20" x14ac:dyDescent="0.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0">
        <v>100</v>
      </c>
      <c r="P3429" s="27">
        <v>51.724137931034484</v>
      </c>
      <c r="Q3429" t="s">
        <v>8355</v>
      </c>
      <c r="R3429" t="s">
        <v>8321</v>
      </c>
      <c r="S3429" s="15">
        <v>83645.290555555548</v>
      </c>
      <c r="T3429" s="15">
        <v>41822.645277777774</v>
      </c>
    </row>
    <row r="3430" spans="1:20" x14ac:dyDescent="0.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0">
        <v>102.75000000000001</v>
      </c>
      <c r="P3430" s="27">
        <v>40.294117647058826</v>
      </c>
      <c r="Q3430" t="s">
        <v>8355</v>
      </c>
      <c r="R3430" t="s">
        <v>8321</v>
      </c>
      <c r="S3430" s="15">
        <v>84127.416666666657</v>
      </c>
      <c r="T3430" s="15">
        <v>42063.708333333328</v>
      </c>
    </row>
    <row r="3431" spans="1:20" x14ac:dyDescent="0.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0">
        <v>130</v>
      </c>
      <c r="P3431" s="27">
        <v>16.25</v>
      </c>
      <c r="Q3431" t="s">
        <v>8355</v>
      </c>
      <c r="R3431" t="s">
        <v>8321</v>
      </c>
      <c r="S3431" s="15">
        <v>85352.043078703704</v>
      </c>
      <c r="T3431" s="15">
        <v>42676.021539351852</v>
      </c>
    </row>
    <row r="3432" spans="1:20" x14ac:dyDescent="0.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0">
        <v>108.54949999999999</v>
      </c>
      <c r="P3432" s="27">
        <v>30.152638888888887</v>
      </c>
      <c r="Q3432" t="s">
        <v>8355</v>
      </c>
      <c r="R3432" t="s">
        <v>8321</v>
      </c>
      <c r="S3432" s="15">
        <v>83701.891226851847</v>
      </c>
      <c r="T3432" s="15">
        <v>41850.945613425924</v>
      </c>
    </row>
    <row r="3433" spans="1:20" x14ac:dyDescent="0.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0">
        <v>100</v>
      </c>
      <c r="P3433" s="27">
        <v>95.238095238095241</v>
      </c>
      <c r="Q3433" t="s">
        <v>8355</v>
      </c>
      <c r="R3433" t="s">
        <v>8321</v>
      </c>
      <c r="S3433" s="15">
        <v>83739.461875000008</v>
      </c>
      <c r="T3433" s="15">
        <v>41869.730937500004</v>
      </c>
    </row>
    <row r="3434" spans="1:20" x14ac:dyDescent="0.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0">
        <v>109.65</v>
      </c>
      <c r="P3434" s="27">
        <v>52.214285714285715</v>
      </c>
      <c r="Q3434" t="s">
        <v>8355</v>
      </c>
      <c r="R3434" t="s">
        <v>8321</v>
      </c>
      <c r="S3434" s="15">
        <v>84811.833333333343</v>
      </c>
      <c r="T3434" s="15">
        <v>42405.916666666672</v>
      </c>
    </row>
    <row r="3435" spans="1:20" x14ac:dyDescent="0.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0">
        <v>100.26315789473684</v>
      </c>
      <c r="P3435" s="27">
        <v>134.1549295774648</v>
      </c>
      <c r="Q3435" t="s">
        <v>8355</v>
      </c>
      <c r="R3435" t="s">
        <v>8321</v>
      </c>
      <c r="S3435" s="15">
        <v>83614.25</v>
      </c>
      <c r="T3435" s="15">
        <v>41807.125</v>
      </c>
    </row>
    <row r="3436" spans="1:20" x14ac:dyDescent="0.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0">
        <v>105.55000000000001</v>
      </c>
      <c r="P3436" s="27">
        <v>62.827380952380949</v>
      </c>
      <c r="Q3436" t="s">
        <v>8355</v>
      </c>
      <c r="R3436" t="s">
        <v>8321</v>
      </c>
      <c r="S3436" s="15">
        <v>83660.760856481487</v>
      </c>
      <c r="T3436" s="15">
        <v>41830.380428240744</v>
      </c>
    </row>
    <row r="3437" spans="1:20" x14ac:dyDescent="0.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0">
        <v>112.00000000000001</v>
      </c>
      <c r="P3437" s="27">
        <v>58.94736842105263</v>
      </c>
      <c r="Q3437" t="s">
        <v>8355</v>
      </c>
      <c r="R3437" t="s">
        <v>8321</v>
      </c>
      <c r="S3437" s="15">
        <v>85178.25</v>
      </c>
      <c r="T3437" s="15">
        <v>42589.125</v>
      </c>
    </row>
    <row r="3438" spans="1:20" x14ac:dyDescent="0.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0">
        <v>105.89999999999999</v>
      </c>
      <c r="P3438" s="27">
        <v>143.1081081081081</v>
      </c>
      <c r="Q3438" t="s">
        <v>8355</v>
      </c>
      <c r="R3438" t="s">
        <v>8321</v>
      </c>
      <c r="S3438" s="15">
        <v>83745.372222222228</v>
      </c>
      <c r="T3438" s="15">
        <v>41872.686111111114</v>
      </c>
    </row>
    <row r="3439" spans="1:20" x14ac:dyDescent="0.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0">
        <v>101</v>
      </c>
      <c r="P3439" s="27">
        <v>84.166666666666671</v>
      </c>
      <c r="Q3439" t="s">
        <v>8355</v>
      </c>
      <c r="R3439" t="s">
        <v>8321</v>
      </c>
      <c r="S3439" s="15">
        <v>84471.421759259261</v>
      </c>
      <c r="T3439" s="15">
        <v>42235.710879629631</v>
      </c>
    </row>
    <row r="3440" spans="1:20" x14ac:dyDescent="0.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0">
        <v>104.2</v>
      </c>
      <c r="P3440" s="27">
        <v>186.07142857142858</v>
      </c>
      <c r="Q3440" t="s">
        <v>8355</v>
      </c>
      <c r="R3440" t="s">
        <v>8321</v>
      </c>
      <c r="S3440" s="15">
        <v>84253.75</v>
      </c>
      <c r="T3440" s="15">
        <v>42126.875</v>
      </c>
    </row>
    <row r="3441" spans="1:20" x14ac:dyDescent="0.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0">
        <v>134.67833333333334</v>
      </c>
      <c r="P3441" s="27">
        <v>89.785555555555561</v>
      </c>
      <c r="Q3441" t="s">
        <v>8355</v>
      </c>
      <c r="R3441" t="s">
        <v>8321</v>
      </c>
      <c r="S3441" s="15">
        <v>84776.415277777778</v>
      </c>
      <c r="T3441" s="15">
        <v>42388.207638888889</v>
      </c>
    </row>
    <row r="3442" spans="1:20" x14ac:dyDescent="0.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0">
        <v>105.2184</v>
      </c>
      <c r="P3442" s="27">
        <v>64.157560975609755</v>
      </c>
      <c r="Q3442" t="s">
        <v>8355</v>
      </c>
      <c r="R3442" t="s">
        <v>8321</v>
      </c>
      <c r="S3442" s="15">
        <v>83663.354166666672</v>
      </c>
      <c r="T3442" s="15">
        <v>41831.677083333336</v>
      </c>
    </row>
    <row r="3443" spans="1:20" x14ac:dyDescent="0.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0">
        <v>102.60000000000001</v>
      </c>
      <c r="P3443" s="27">
        <v>59.651162790697676</v>
      </c>
      <c r="Q3443" t="s">
        <v>8355</v>
      </c>
      <c r="R3443" t="s">
        <v>8321</v>
      </c>
      <c r="S3443" s="15">
        <v>84643.690277777787</v>
      </c>
      <c r="T3443" s="15">
        <v>42321.845138888893</v>
      </c>
    </row>
    <row r="3444" spans="1:20" x14ac:dyDescent="0.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0">
        <v>100</v>
      </c>
      <c r="P3444" s="27">
        <v>31.25</v>
      </c>
      <c r="Q3444" t="s">
        <v>8355</v>
      </c>
      <c r="R3444" t="s">
        <v>8321</v>
      </c>
      <c r="S3444" s="15">
        <v>84309.682222222211</v>
      </c>
      <c r="T3444" s="15">
        <v>42154.841111111105</v>
      </c>
    </row>
    <row r="3445" spans="1:20" x14ac:dyDescent="0.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0">
        <v>185.5</v>
      </c>
      <c r="P3445" s="27">
        <v>41.222222222222221</v>
      </c>
      <c r="Q3445" t="s">
        <v>8355</v>
      </c>
      <c r="R3445" t="s">
        <v>8321</v>
      </c>
      <c r="S3445" s="15">
        <v>83783.049675925926</v>
      </c>
      <c r="T3445" s="15">
        <v>41891.524837962963</v>
      </c>
    </row>
    <row r="3446" spans="1:20" x14ac:dyDescent="0.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0">
        <v>289</v>
      </c>
      <c r="P3446" s="27">
        <v>43.35</v>
      </c>
      <c r="Q3446" t="s">
        <v>8355</v>
      </c>
      <c r="R3446" t="s">
        <v>8321</v>
      </c>
      <c r="S3446" s="15">
        <v>85059.165277777778</v>
      </c>
      <c r="T3446" s="15">
        <v>42529.582638888889</v>
      </c>
    </row>
    <row r="3447" spans="1:20" x14ac:dyDescent="0.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0">
        <v>100</v>
      </c>
      <c r="P3447" s="27">
        <v>64.516129032258064</v>
      </c>
      <c r="Q3447" t="s">
        <v>8355</v>
      </c>
      <c r="R3447" t="s">
        <v>8321</v>
      </c>
      <c r="S3447" s="15">
        <v>84601.061018518521</v>
      </c>
      <c r="T3447" s="15">
        <v>42300.530509259261</v>
      </c>
    </row>
    <row r="3448" spans="1:20" x14ac:dyDescent="0.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0">
        <v>108.2</v>
      </c>
      <c r="P3448" s="27">
        <v>43.28</v>
      </c>
      <c r="Q3448" t="s">
        <v>8355</v>
      </c>
      <c r="R3448" t="s">
        <v>8321</v>
      </c>
      <c r="S3448" s="15">
        <v>84081.027777777781</v>
      </c>
      <c r="T3448" s="15">
        <v>42040.513888888891</v>
      </c>
    </row>
    <row r="3449" spans="1:20" x14ac:dyDescent="0.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0">
        <v>107.80000000000001</v>
      </c>
      <c r="P3449" s="27">
        <v>77</v>
      </c>
      <c r="Q3449" t="s">
        <v>8355</v>
      </c>
      <c r="R3449" t="s">
        <v>8321</v>
      </c>
      <c r="S3449" s="15">
        <v>84895.694722222222</v>
      </c>
      <c r="T3449" s="15">
        <v>42447.847361111111</v>
      </c>
    </row>
    <row r="3450" spans="1:20" x14ac:dyDescent="0.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0">
        <v>109.76190476190477</v>
      </c>
      <c r="P3450" s="27">
        <v>51.222222222222221</v>
      </c>
      <c r="Q3450" t="s">
        <v>8355</v>
      </c>
      <c r="R3450" t="s">
        <v>8321</v>
      </c>
      <c r="S3450" s="15">
        <v>83980.238171296296</v>
      </c>
      <c r="T3450" s="15">
        <v>41990.119085648148</v>
      </c>
    </row>
    <row r="3451" spans="1:20" x14ac:dyDescent="0.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0">
        <v>170.625</v>
      </c>
      <c r="P3451" s="27">
        <v>68.25</v>
      </c>
      <c r="Q3451" t="s">
        <v>8355</v>
      </c>
      <c r="R3451" t="s">
        <v>8321</v>
      </c>
      <c r="S3451" s="15">
        <v>85120.333333333343</v>
      </c>
      <c r="T3451" s="15">
        <v>42560.166666666672</v>
      </c>
    </row>
    <row r="3452" spans="1:20" x14ac:dyDescent="0.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0">
        <v>152</v>
      </c>
      <c r="P3452" s="27">
        <v>19.487179487179485</v>
      </c>
      <c r="Q3452" t="s">
        <v>8355</v>
      </c>
      <c r="R3452" t="s">
        <v>8321</v>
      </c>
      <c r="S3452" s="15">
        <v>84193.325717592583</v>
      </c>
      <c r="T3452" s="15">
        <v>42096.662858796291</v>
      </c>
    </row>
    <row r="3453" spans="1:20" x14ac:dyDescent="0.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0">
        <v>101.23076923076924</v>
      </c>
      <c r="P3453" s="27">
        <v>41.125</v>
      </c>
      <c r="Q3453" t="s">
        <v>8355</v>
      </c>
      <c r="R3453" t="s">
        <v>8321</v>
      </c>
      <c r="S3453" s="15">
        <v>84231.447384259256</v>
      </c>
      <c r="T3453" s="15">
        <v>42115.723692129628</v>
      </c>
    </row>
    <row r="3454" spans="1:20" x14ac:dyDescent="0.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0">
        <v>153.19999999999999</v>
      </c>
      <c r="P3454" s="27">
        <v>41.405405405405403</v>
      </c>
      <c r="Q3454" t="s">
        <v>8355</v>
      </c>
      <c r="R3454" t="s">
        <v>8321</v>
      </c>
      <c r="S3454" s="15">
        <v>83686.33194444445</v>
      </c>
      <c r="T3454" s="15">
        <v>41843.165972222225</v>
      </c>
    </row>
    <row r="3455" spans="1:20" x14ac:dyDescent="0.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0">
        <v>128.33333333333334</v>
      </c>
      <c r="P3455" s="27">
        <v>27.5</v>
      </c>
      <c r="Q3455" t="s">
        <v>8355</v>
      </c>
      <c r="R3455" t="s">
        <v>8321</v>
      </c>
      <c r="S3455" s="15">
        <v>85191.957314814819</v>
      </c>
      <c r="T3455" s="15">
        <v>42595.97865740741</v>
      </c>
    </row>
    <row r="3456" spans="1:20" x14ac:dyDescent="0.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0">
        <v>100.71428571428571</v>
      </c>
      <c r="P3456" s="27">
        <v>33.571428571428569</v>
      </c>
      <c r="Q3456" t="s">
        <v>8355</v>
      </c>
      <c r="R3456" t="s">
        <v>8321</v>
      </c>
      <c r="S3456" s="15">
        <v>83703.397199074068</v>
      </c>
      <c r="T3456" s="15">
        <v>41851.698599537034</v>
      </c>
    </row>
    <row r="3457" spans="1:20" x14ac:dyDescent="0.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0">
        <v>100.64999999999999</v>
      </c>
      <c r="P3457" s="27">
        <v>145.86956521739131</v>
      </c>
      <c r="Q3457" t="s">
        <v>8355</v>
      </c>
      <c r="R3457" t="s">
        <v>8321</v>
      </c>
      <c r="S3457" s="15">
        <v>85313.500625000001</v>
      </c>
      <c r="T3457" s="15">
        <v>42656.7503125</v>
      </c>
    </row>
    <row r="3458" spans="1:20" x14ac:dyDescent="0.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0">
        <v>191.3</v>
      </c>
      <c r="P3458" s="27">
        <v>358.6875</v>
      </c>
      <c r="Q3458" t="s">
        <v>8355</v>
      </c>
      <c r="R3458" t="s">
        <v>8321</v>
      </c>
      <c r="S3458" s="15">
        <v>83704.58194444445</v>
      </c>
      <c r="T3458" s="15">
        <v>41852.290972222225</v>
      </c>
    </row>
    <row r="3459" spans="1:20" x14ac:dyDescent="0.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0">
        <v>140.19999999999999</v>
      </c>
      <c r="P3459" s="27">
        <v>50.981818181818184</v>
      </c>
      <c r="Q3459" t="s">
        <v>8355</v>
      </c>
      <c r="R3459" t="s">
        <v>8321</v>
      </c>
      <c r="S3459" s="15">
        <v>84094.498611111107</v>
      </c>
      <c r="T3459" s="15">
        <v>42047.249305555553</v>
      </c>
    </row>
    <row r="3460" spans="1:20" x14ac:dyDescent="0.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0">
        <v>124.33537832310839</v>
      </c>
      <c r="P3460" s="27">
        <v>45.037037037037038</v>
      </c>
      <c r="Q3460" t="s">
        <v>8355</v>
      </c>
      <c r="R3460" t="s">
        <v>8321</v>
      </c>
      <c r="S3460" s="15">
        <v>84076.370833333334</v>
      </c>
      <c r="T3460" s="15">
        <v>42038.185416666667</v>
      </c>
    </row>
    <row r="3461" spans="1:20" x14ac:dyDescent="0.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0">
        <v>126.2</v>
      </c>
      <c r="P3461" s="27">
        <v>17.527777777777779</v>
      </c>
      <c r="Q3461" t="s">
        <v>8355</v>
      </c>
      <c r="R3461" t="s">
        <v>8321</v>
      </c>
      <c r="S3461" s="15">
        <v>85020.959722222222</v>
      </c>
      <c r="T3461" s="15">
        <v>42510.479861111111</v>
      </c>
    </row>
    <row r="3462" spans="1:20" x14ac:dyDescent="0.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0">
        <v>190</v>
      </c>
      <c r="P3462" s="27">
        <v>50</v>
      </c>
      <c r="Q3462" t="s">
        <v>8355</v>
      </c>
      <c r="R3462" t="s">
        <v>8321</v>
      </c>
      <c r="S3462" s="15">
        <v>83733.054444444439</v>
      </c>
      <c r="T3462" s="15">
        <v>41866.527222222219</v>
      </c>
    </row>
    <row r="3463" spans="1:20" x14ac:dyDescent="0.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0">
        <v>139</v>
      </c>
      <c r="P3463" s="27">
        <v>57.916666666666664</v>
      </c>
      <c r="Q3463" t="s">
        <v>8355</v>
      </c>
      <c r="R3463" t="s">
        <v>8321</v>
      </c>
      <c r="S3463" s="15">
        <v>85344.25</v>
      </c>
      <c r="T3463" s="15">
        <v>42672.125</v>
      </c>
    </row>
    <row r="3464" spans="1:20" x14ac:dyDescent="0.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0">
        <v>202</v>
      </c>
      <c r="P3464" s="27">
        <v>29.705882352941178</v>
      </c>
      <c r="Q3464" t="s">
        <v>8355</v>
      </c>
      <c r="R3464" t="s">
        <v>8321</v>
      </c>
      <c r="S3464" s="15">
        <v>84391.5</v>
      </c>
      <c r="T3464" s="15">
        <v>42195.75</v>
      </c>
    </row>
    <row r="3465" spans="1:20" x14ac:dyDescent="0.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0">
        <v>103.38000000000001</v>
      </c>
      <c r="P3465" s="27">
        <v>90.684210526315795</v>
      </c>
      <c r="Q3465" t="s">
        <v>8355</v>
      </c>
      <c r="R3465" t="s">
        <v>8321</v>
      </c>
      <c r="S3465" s="15">
        <v>85308.33194444445</v>
      </c>
      <c r="T3465" s="15">
        <v>42654.165972222225</v>
      </c>
    </row>
    <row r="3466" spans="1:20" x14ac:dyDescent="0.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0">
        <v>102.3236</v>
      </c>
      <c r="P3466" s="27">
        <v>55.012688172043013</v>
      </c>
      <c r="Q3466" t="s">
        <v>8355</v>
      </c>
      <c r="R3466" t="s">
        <v>8321</v>
      </c>
      <c r="S3466" s="15">
        <v>85210.260115740733</v>
      </c>
      <c r="T3466" s="15">
        <v>42605.130057870367</v>
      </c>
    </row>
    <row r="3467" spans="1:20" x14ac:dyDescent="0.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0">
        <v>103</v>
      </c>
      <c r="P3467" s="27">
        <v>57.222222222222221</v>
      </c>
      <c r="Q3467" t="s">
        <v>8355</v>
      </c>
      <c r="R3467" t="s">
        <v>8321</v>
      </c>
      <c r="S3467" s="15">
        <v>84451.333333333343</v>
      </c>
      <c r="T3467" s="15">
        <v>42225.666666666672</v>
      </c>
    </row>
    <row r="3468" spans="1:20" x14ac:dyDescent="0.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0">
        <v>127.14285714285714</v>
      </c>
      <c r="P3468" s="27">
        <v>72.950819672131146</v>
      </c>
      <c r="Q3468" t="s">
        <v>8355</v>
      </c>
      <c r="R3468" t="s">
        <v>8321</v>
      </c>
      <c r="S3468" s="15">
        <v>84959.954861111109</v>
      </c>
      <c r="T3468" s="15">
        <v>42479.977430555555</v>
      </c>
    </row>
    <row r="3469" spans="1:20" x14ac:dyDescent="0.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0">
        <v>101</v>
      </c>
      <c r="P3469" s="27">
        <v>64.468085106382972</v>
      </c>
      <c r="Q3469" t="s">
        <v>8355</v>
      </c>
      <c r="R3469" t="s">
        <v>8321</v>
      </c>
      <c r="S3469" s="15">
        <v>84167.260000000009</v>
      </c>
      <c r="T3469" s="15">
        <v>42083.630000000005</v>
      </c>
    </row>
    <row r="3470" spans="1:20" x14ac:dyDescent="0.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0">
        <v>121.78</v>
      </c>
      <c r="P3470" s="27">
        <v>716.35294117647061</v>
      </c>
      <c r="Q3470" t="s">
        <v>8355</v>
      </c>
      <c r="R3470" t="s">
        <v>8321</v>
      </c>
      <c r="S3470" s="15">
        <v>85268.25</v>
      </c>
      <c r="T3470" s="15">
        <v>42634.125</v>
      </c>
    </row>
    <row r="3471" spans="1:20" x14ac:dyDescent="0.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0">
        <v>113.39285714285714</v>
      </c>
      <c r="P3471" s="27">
        <v>50.396825396825399</v>
      </c>
      <c r="Q3471" t="s">
        <v>8355</v>
      </c>
      <c r="R3471" t="s">
        <v>8321</v>
      </c>
      <c r="S3471" s="15">
        <v>84977.283449074079</v>
      </c>
      <c r="T3471" s="15">
        <v>42488.641724537039</v>
      </c>
    </row>
    <row r="3472" spans="1:20" x14ac:dyDescent="0.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0">
        <v>150</v>
      </c>
      <c r="P3472" s="27">
        <v>41.666666666666664</v>
      </c>
      <c r="Q3472" t="s">
        <v>8355</v>
      </c>
      <c r="R3472" t="s">
        <v>8321</v>
      </c>
      <c r="S3472" s="15">
        <v>85133.802777777775</v>
      </c>
      <c r="T3472" s="15">
        <v>42566.901388888888</v>
      </c>
    </row>
    <row r="3473" spans="1:20" x14ac:dyDescent="0.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0">
        <v>214.6</v>
      </c>
      <c r="P3473" s="27">
        <v>35.766666666666666</v>
      </c>
      <c r="Q3473" t="s">
        <v>8355</v>
      </c>
      <c r="R3473" t="s">
        <v>8321</v>
      </c>
      <c r="S3473" s="15">
        <v>83765.666666666672</v>
      </c>
      <c r="T3473" s="15">
        <v>41882.833333333336</v>
      </c>
    </row>
    <row r="3474" spans="1:20" x14ac:dyDescent="0.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0">
        <v>102.05</v>
      </c>
      <c r="P3474" s="27">
        <v>88.739130434782609</v>
      </c>
      <c r="Q3474" t="s">
        <v>8355</v>
      </c>
      <c r="R3474" t="s">
        <v>8321</v>
      </c>
      <c r="S3474" s="15">
        <v>83898.498611111107</v>
      </c>
      <c r="T3474" s="15">
        <v>41949.249305555553</v>
      </c>
    </row>
    <row r="3475" spans="1:20" x14ac:dyDescent="0.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0">
        <v>100</v>
      </c>
      <c r="P3475" s="27">
        <v>148.4848484848485</v>
      </c>
      <c r="Q3475" t="s">
        <v>8355</v>
      </c>
      <c r="R3475" t="s">
        <v>8321</v>
      </c>
      <c r="S3475" s="15">
        <v>84167.704166666663</v>
      </c>
      <c r="T3475" s="15">
        <v>42083.852083333331</v>
      </c>
    </row>
    <row r="3476" spans="1:20" x14ac:dyDescent="0.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0">
        <v>101</v>
      </c>
      <c r="P3476" s="27">
        <v>51.794871794871796</v>
      </c>
      <c r="Q3476" t="s">
        <v>8355</v>
      </c>
      <c r="R3476" t="s">
        <v>8321</v>
      </c>
      <c r="S3476" s="15">
        <v>85143.003032407403</v>
      </c>
      <c r="T3476" s="15">
        <v>42571.501516203702</v>
      </c>
    </row>
    <row r="3477" spans="1:20" x14ac:dyDescent="0.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0">
        <v>113.33333333333333</v>
      </c>
      <c r="P3477" s="27">
        <v>20</v>
      </c>
      <c r="Q3477" t="s">
        <v>8355</v>
      </c>
      <c r="R3477" t="s">
        <v>8321</v>
      </c>
      <c r="S3477" s="15">
        <v>83892</v>
      </c>
      <c r="T3477" s="15">
        <v>41946</v>
      </c>
    </row>
    <row r="3478" spans="1:20" x14ac:dyDescent="0.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0">
        <v>104</v>
      </c>
      <c r="P3478" s="27">
        <v>52</v>
      </c>
      <c r="Q3478" t="s">
        <v>8355</v>
      </c>
      <c r="R3478" t="s">
        <v>8321</v>
      </c>
      <c r="S3478" s="15">
        <v>83878.25</v>
      </c>
      <c r="T3478" s="15">
        <v>41939.125</v>
      </c>
    </row>
    <row r="3479" spans="1:20" x14ac:dyDescent="0.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0">
        <v>115.33333333333333</v>
      </c>
      <c r="P3479" s="27">
        <v>53.230769230769234</v>
      </c>
      <c r="Q3479" t="s">
        <v>8355</v>
      </c>
      <c r="R3479" t="s">
        <v>8321</v>
      </c>
      <c r="S3479" s="15">
        <v>84282.25</v>
      </c>
      <c r="T3479" s="15">
        <v>42141.125</v>
      </c>
    </row>
    <row r="3480" spans="1:20" x14ac:dyDescent="0.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0">
        <v>112.85000000000001</v>
      </c>
      <c r="P3480" s="27">
        <v>39.596491228070178</v>
      </c>
      <c r="Q3480" t="s">
        <v>8355</v>
      </c>
      <c r="R3480" t="s">
        <v>8321</v>
      </c>
      <c r="S3480" s="15">
        <v>84159.75</v>
      </c>
      <c r="T3480" s="15">
        <v>42079.875</v>
      </c>
    </row>
    <row r="3481" spans="1:20" x14ac:dyDescent="0.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0">
        <v>127.86666666666666</v>
      </c>
      <c r="P3481" s="27">
        <v>34.25</v>
      </c>
      <c r="Q3481" t="s">
        <v>8355</v>
      </c>
      <c r="R3481" t="s">
        <v>8321</v>
      </c>
      <c r="S3481" s="15">
        <v>83623.710185185177</v>
      </c>
      <c r="T3481" s="15">
        <v>41811.855092592588</v>
      </c>
    </row>
    <row r="3482" spans="1:20" x14ac:dyDescent="0.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0">
        <v>142.66666666666669</v>
      </c>
      <c r="P3482" s="27">
        <v>164.61538461538461</v>
      </c>
      <c r="Q3482" t="s">
        <v>8355</v>
      </c>
      <c r="R3482" t="s">
        <v>8321</v>
      </c>
      <c r="S3482" s="15">
        <v>84391.75</v>
      </c>
      <c r="T3482" s="15">
        <v>42195.875</v>
      </c>
    </row>
    <row r="3483" spans="1:20" x14ac:dyDescent="0.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0">
        <v>118.8</v>
      </c>
      <c r="P3483" s="27">
        <v>125.05263157894737</v>
      </c>
      <c r="Q3483" t="s">
        <v>8355</v>
      </c>
      <c r="R3483" t="s">
        <v>8321</v>
      </c>
      <c r="S3483" s="15">
        <v>84012.49509259258</v>
      </c>
      <c r="T3483" s="15">
        <v>42006.24754629629</v>
      </c>
    </row>
    <row r="3484" spans="1:20" x14ac:dyDescent="0.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0">
        <v>138.33333333333334</v>
      </c>
      <c r="P3484" s="27">
        <v>51.875</v>
      </c>
      <c r="Q3484" t="s">
        <v>8355</v>
      </c>
      <c r="R3484" t="s">
        <v>8321</v>
      </c>
      <c r="S3484" s="15">
        <v>83653.543194444443</v>
      </c>
      <c r="T3484" s="15">
        <v>41826.771597222221</v>
      </c>
    </row>
    <row r="3485" spans="1:20" x14ac:dyDescent="0.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0">
        <v>159.9402985074627</v>
      </c>
      <c r="P3485" s="27">
        <v>40.285714285714285</v>
      </c>
      <c r="Q3485" t="s">
        <v>8355</v>
      </c>
      <c r="R3485" t="s">
        <v>8321</v>
      </c>
      <c r="S3485" s="15">
        <v>83647.337523148148</v>
      </c>
      <c r="T3485" s="15">
        <v>41823.668761574074</v>
      </c>
    </row>
    <row r="3486" spans="1:20" x14ac:dyDescent="0.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0">
        <v>114.24000000000001</v>
      </c>
      <c r="P3486" s="27">
        <v>64.909090909090907</v>
      </c>
      <c r="Q3486" t="s">
        <v>8355</v>
      </c>
      <c r="R3486" t="s">
        <v>8321</v>
      </c>
      <c r="S3486" s="15">
        <v>85073.520810185175</v>
      </c>
      <c r="T3486" s="15">
        <v>42536.760405092587</v>
      </c>
    </row>
    <row r="3487" spans="1:20" x14ac:dyDescent="0.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0">
        <v>100.60606060606061</v>
      </c>
      <c r="P3487" s="27">
        <v>55.333333333333336</v>
      </c>
      <c r="Q3487" t="s">
        <v>8355</v>
      </c>
      <c r="R3487" t="s">
        <v>8321</v>
      </c>
      <c r="S3487" s="15">
        <v>84805.386111111118</v>
      </c>
      <c r="T3487" s="15">
        <v>42402.693055555559</v>
      </c>
    </row>
    <row r="3488" spans="1:20" x14ac:dyDescent="0.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0">
        <v>155.20000000000002</v>
      </c>
      <c r="P3488" s="27">
        <v>83.142857142857139</v>
      </c>
      <c r="Q3488" t="s">
        <v>8355</v>
      </c>
      <c r="R3488" t="s">
        <v>8321</v>
      </c>
      <c r="S3488" s="15">
        <v>84316.58194444445</v>
      </c>
      <c r="T3488" s="15">
        <v>42158.290972222225</v>
      </c>
    </row>
    <row r="3489" spans="1:20" x14ac:dyDescent="0.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0">
        <v>127.75000000000001</v>
      </c>
      <c r="P3489" s="27">
        <v>38.712121212121211</v>
      </c>
      <c r="Q3489" t="s">
        <v>8355</v>
      </c>
      <c r="R3489" t="s">
        <v>8321</v>
      </c>
      <c r="S3489" s="15">
        <v>84359.880833333329</v>
      </c>
      <c r="T3489" s="15">
        <v>42179.940416666665</v>
      </c>
    </row>
    <row r="3490" spans="1:20" x14ac:dyDescent="0.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0">
        <v>121.2</v>
      </c>
      <c r="P3490" s="27">
        <v>125.37931034482759</v>
      </c>
      <c r="Q3490" t="s">
        <v>8355</v>
      </c>
      <c r="R3490" t="s">
        <v>8321</v>
      </c>
      <c r="S3490" s="15">
        <v>84223.333333333343</v>
      </c>
      <c r="T3490" s="15">
        <v>42111.666666666672</v>
      </c>
    </row>
    <row r="3491" spans="1:20" x14ac:dyDescent="0.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0">
        <v>112.7</v>
      </c>
      <c r="P3491" s="27">
        <v>78.263888888888886</v>
      </c>
      <c r="Q3491" t="s">
        <v>8355</v>
      </c>
      <c r="R3491" t="s">
        <v>8321</v>
      </c>
      <c r="S3491" s="15">
        <v>83567.75</v>
      </c>
      <c r="T3491" s="15">
        <v>41783.875</v>
      </c>
    </row>
    <row r="3492" spans="1:20" x14ac:dyDescent="0.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0">
        <v>127.49999999999999</v>
      </c>
      <c r="P3492" s="27">
        <v>47.222222222222221</v>
      </c>
      <c r="Q3492" t="s">
        <v>8355</v>
      </c>
      <c r="R3492" t="s">
        <v>8321</v>
      </c>
      <c r="S3492" s="15">
        <v>84947.604722222226</v>
      </c>
      <c r="T3492" s="15">
        <v>42473.802361111113</v>
      </c>
    </row>
    <row r="3493" spans="1:20" x14ac:dyDescent="0.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0">
        <v>158.20000000000002</v>
      </c>
      <c r="P3493" s="27">
        <v>79.099999999999994</v>
      </c>
      <c r="Q3493" t="s">
        <v>8355</v>
      </c>
      <c r="R3493" t="s">
        <v>8321</v>
      </c>
      <c r="S3493" s="15">
        <v>84284.49962962963</v>
      </c>
      <c r="T3493" s="15">
        <v>42142.249814814815</v>
      </c>
    </row>
    <row r="3494" spans="1:20" x14ac:dyDescent="0.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0">
        <v>105.26894736842105</v>
      </c>
      <c r="P3494" s="27">
        <v>114.29199999999999</v>
      </c>
      <c r="Q3494" t="s">
        <v>8355</v>
      </c>
      <c r="R3494" t="s">
        <v>8321</v>
      </c>
      <c r="S3494" s="15">
        <v>84606.018449074065</v>
      </c>
      <c r="T3494" s="15">
        <v>42303.009224537032</v>
      </c>
    </row>
    <row r="3495" spans="1:20" x14ac:dyDescent="0.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0">
        <v>100</v>
      </c>
      <c r="P3495" s="27">
        <v>51.724137931034484</v>
      </c>
      <c r="Q3495" t="s">
        <v>8355</v>
      </c>
      <c r="R3495" t="s">
        <v>8321</v>
      </c>
      <c r="S3495" s="15">
        <v>83736.431944444441</v>
      </c>
      <c r="T3495" s="15">
        <v>41868.21597222222</v>
      </c>
    </row>
    <row r="3496" spans="1:20" x14ac:dyDescent="0.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0">
        <v>100</v>
      </c>
      <c r="P3496" s="27">
        <v>30.76923076923077</v>
      </c>
      <c r="Q3496" t="s">
        <v>8355</v>
      </c>
      <c r="R3496" t="s">
        <v>8321</v>
      </c>
      <c r="S3496" s="15">
        <v>85400.5</v>
      </c>
      <c r="T3496" s="15">
        <v>42700.25</v>
      </c>
    </row>
    <row r="3497" spans="1:20" x14ac:dyDescent="0.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0">
        <v>106.86</v>
      </c>
      <c r="P3497" s="27">
        <v>74.208333333333329</v>
      </c>
      <c r="Q3497" t="s">
        <v>8355</v>
      </c>
      <c r="R3497" t="s">
        <v>8321</v>
      </c>
      <c r="S3497" s="15">
        <v>83889.441666666666</v>
      </c>
      <c r="T3497" s="15">
        <v>41944.720833333333</v>
      </c>
    </row>
    <row r="3498" spans="1:20" x14ac:dyDescent="0.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0">
        <v>124.4</v>
      </c>
      <c r="P3498" s="27">
        <v>47.846153846153847</v>
      </c>
      <c r="Q3498" t="s">
        <v>8355</v>
      </c>
      <c r="R3498" t="s">
        <v>8321</v>
      </c>
      <c r="S3498" s="15">
        <v>85249.693657407406</v>
      </c>
      <c r="T3498" s="15">
        <v>42624.846828703703</v>
      </c>
    </row>
    <row r="3499" spans="1:20" x14ac:dyDescent="0.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0">
        <v>108.70406189555126</v>
      </c>
      <c r="P3499" s="27">
        <v>34.408163265306122</v>
      </c>
      <c r="Q3499" t="s">
        <v>8355</v>
      </c>
      <c r="R3499" t="s">
        <v>8321</v>
      </c>
      <c r="S3499" s="15">
        <v>85047.833333333343</v>
      </c>
      <c r="T3499" s="15">
        <v>42523.916666666672</v>
      </c>
    </row>
    <row r="3500" spans="1:20" x14ac:dyDescent="0.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0">
        <v>102.42424242424242</v>
      </c>
      <c r="P3500" s="27">
        <v>40.238095238095241</v>
      </c>
      <c r="Q3500" t="s">
        <v>8355</v>
      </c>
      <c r="R3500" t="s">
        <v>8321</v>
      </c>
      <c r="S3500" s="15">
        <v>85037.811111111107</v>
      </c>
      <c r="T3500" s="15">
        <v>42518.905555555553</v>
      </c>
    </row>
    <row r="3501" spans="1:20" x14ac:dyDescent="0.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0">
        <v>105.5</v>
      </c>
      <c r="P3501" s="27">
        <v>60.285714285714285</v>
      </c>
      <c r="Q3501" t="s">
        <v>8355</v>
      </c>
      <c r="R3501" t="s">
        <v>8321</v>
      </c>
      <c r="S3501" s="15">
        <v>84372.58194444445</v>
      </c>
      <c r="T3501" s="15">
        <v>42186.290972222225</v>
      </c>
    </row>
    <row r="3502" spans="1:20" x14ac:dyDescent="0.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0">
        <v>106.3</v>
      </c>
      <c r="P3502" s="27">
        <v>25.30952380952381</v>
      </c>
      <c r="Q3502" t="s">
        <v>8355</v>
      </c>
      <c r="R3502" t="s">
        <v>8321</v>
      </c>
      <c r="S3502" s="15">
        <v>84872.415277777778</v>
      </c>
      <c r="T3502" s="15">
        <v>42436.207638888889</v>
      </c>
    </row>
    <row r="3503" spans="1:20" x14ac:dyDescent="0.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0">
        <v>100.66666666666666</v>
      </c>
      <c r="P3503" s="27">
        <v>35.952380952380949</v>
      </c>
      <c r="Q3503" t="s">
        <v>8355</v>
      </c>
      <c r="R3503" t="s">
        <v>8321</v>
      </c>
      <c r="S3503" s="15">
        <v>84517.527662037028</v>
      </c>
      <c r="T3503" s="15">
        <v>42258.763831018514</v>
      </c>
    </row>
    <row r="3504" spans="1:20" x14ac:dyDescent="0.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0">
        <v>105.4</v>
      </c>
      <c r="P3504" s="27">
        <v>136</v>
      </c>
      <c r="Q3504" t="s">
        <v>8355</v>
      </c>
      <c r="R3504" t="s">
        <v>8321</v>
      </c>
      <c r="S3504" s="15">
        <v>84890.33194444445</v>
      </c>
      <c r="T3504" s="15">
        <v>42445.165972222225</v>
      </c>
    </row>
    <row r="3505" spans="1:20" x14ac:dyDescent="0.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0">
        <v>107.55999999999999</v>
      </c>
      <c r="P3505" s="27">
        <v>70.763157894736835</v>
      </c>
      <c r="Q3505" t="s">
        <v>8355</v>
      </c>
      <c r="R3505" t="s">
        <v>8321</v>
      </c>
      <c r="S3505" s="15">
        <v>85150.956666666665</v>
      </c>
      <c r="T3505" s="15">
        <v>42575.478333333333</v>
      </c>
    </row>
    <row r="3506" spans="1:20" x14ac:dyDescent="0.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0">
        <v>100</v>
      </c>
      <c r="P3506" s="27">
        <v>125</v>
      </c>
      <c r="Q3506" t="s">
        <v>8355</v>
      </c>
      <c r="R3506" t="s">
        <v>8321</v>
      </c>
      <c r="S3506" s="15">
        <v>84655.580810185187</v>
      </c>
      <c r="T3506" s="15">
        <v>42327.790405092594</v>
      </c>
    </row>
    <row r="3507" spans="1:20" x14ac:dyDescent="0.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0">
        <v>103.76</v>
      </c>
      <c r="P3507" s="27">
        <v>66.512820512820511</v>
      </c>
      <c r="Q3507" t="s">
        <v>8355</v>
      </c>
      <c r="R3507" t="s">
        <v>8321</v>
      </c>
      <c r="S3507" s="15">
        <v>83544.333333333328</v>
      </c>
      <c r="T3507" s="15">
        <v>41772.166666666664</v>
      </c>
    </row>
    <row r="3508" spans="1:20" x14ac:dyDescent="0.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0">
        <v>101.49999999999999</v>
      </c>
      <c r="P3508" s="27">
        <v>105</v>
      </c>
      <c r="Q3508" t="s">
        <v>8355</v>
      </c>
      <c r="R3508" t="s">
        <v>8321</v>
      </c>
      <c r="S3508" s="15">
        <v>83749.468518518523</v>
      </c>
      <c r="T3508" s="15">
        <v>41874.734259259261</v>
      </c>
    </row>
    <row r="3509" spans="1:20" x14ac:dyDescent="0.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0">
        <v>104.4</v>
      </c>
      <c r="P3509" s="27">
        <v>145</v>
      </c>
      <c r="Q3509" t="s">
        <v>8355</v>
      </c>
      <c r="R3509" t="s">
        <v>8321</v>
      </c>
      <c r="S3509" s="15">
        <v>85043.845763888879</v>
      </c>
      <c r="T3509" s="15">
        <v>42521.92288194444</v>
      </c>
    </row>
    <row r="3510" spans="1:20" x14ac:dyDescent="0.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0">
        <v>180</v>
      </c>
      <c r="P3510" s="27">
        <v>12</v>
      </c>
      <c r="Q3510" t="s">
        <v>8355</v>
      </c>
      <c r="R3510" t="s">
        <v>8321</v>
      </c>
      <c r="S3510" s="15">
        <v>85001.75</v>
      </c>
      <c r="T3510" s="15">
        <v>42500.875</v>
      </c>
    </row>
    <row r="3511" spans="1:20" x14ac:dyDescent="0.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0">
        <v>106.33333333333333</v>
      </c>
      <c r="P3511" s="27">
        <v>96.666666666666671</v>
      </c>
      <c r="Q3511" t="s">
        <v>8355</v>
      </c>
      <c r="R3511" t="s">
        <v>8321</v>
      </c>
      <c r="S3511" s="15">
        <v>83928.409722222219</v>
      </c>
      <c r="T3511" s="15">
        <v>41964.204861111109</v>
      </c>
    </row>
    <row r="3512" spans="1:20" x14ac:dyDescent="0.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0">
        <v>100.55555555555556</v>
      </c>
      <c r="P3512" s="27">
        <v>60.333333333333336</v>
      </c>
      <c r="Q3512" t="s">
        <v>8355</v>
      </c>
      <c r="R3512" t="s">
        <v>8321</v>
      </c>
      <c r="S3512" s="15">
        <v>83645.241805555561</v>
      </c>
      <c r="T3512" s="15">
        <v>41822.62090277778</v>
      </c>
    </row>
    <row r="3513" spans="1:20" x14ac:dyDescent="0.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0">
        <v>101.2</v>
      </c>
      <c r="P3513" s="27">
        <v>79.89473684210526</v>
      </c>
      <c r="Q3513" t="s">
        <v>8355</v>
      </c>
      <c r="R3513" t="s">
        <v>8321</v>
      </c>
      <c r="S3513" s="15">
        <v>83901.541666666672</v>
      </c>
      <c r="T3513" s="15">
        <v>41950.770833333336</v>
      </c>
    </row>
    <row r="3514" spans="1:20" x14ac:dyDescent="0.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0">
        <v>100</v>
      </c>
      <c r="P3514" s="27">
        <v>58.823529411764703</v>
      </c>
      <c r="Q3514" t="s">
        <v>8355</v>
      </c>
      <c r="R3514" t="s">
        <v>8321</v>
      </c>
      <c r="S3514" s="15">
        <v>84234.99055555556</v>
      </c>
      <c r="T3514" s="15">
        <v>42117.49527777778</v>
      </c>
    </row>
    <row r="3515" spans="1:20" x14ac:dyDescent="0.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0">
        <v>118.39285714285714</v>
      </c>
      <c r="P3515" s="27">
        <v>75.340909090909093</v>
      </c>
      <c r="Q3515" t="s">
        <v>8355</v>
      </c>
      <c r="R3515" t="s">
        <v>8321</v>
      </c>
      <c r="S3515" s="15">
        <v>83588.415277777778</v>
      </c>
      <c r="T3515" s="15">
        <v>41794.207638888889</v>
      </c>
    </row>
    <row r="3516" spans="1:20" x14ac:dyDescent="0.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0">
        <v>110.00000000000001</v>
      </c>
      <c r="P3516" s="27">
        <v>55</v>
      </c>
      <c r="Q3516" t="s">
        <v>8355</v>
      </c>
      <c r="R3516" t="s">
        <v>8321</v>
      </c>
      <c r="S3516" s="15">
        <v>84074.415277777778</v>
      </c>
      <c r="T3516" s="15">
        <v>42037.207638888889</v>
      </c>
    </row>
    <row r="3517" spans="1:20" x14ac:dyDescent="0.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0">
        <v>102.66666666666666</v>
      </c>
      <c r="P3517" s="27">
        <v>66.956521739130437</v>
      </c>
      <c r="Q3517" t="s">
        <v>8355</v>
      </c>
      <c r="R3517" t="s">
        <v>8321</v>
      </c>
      <c r="S3517" s="15">
        <v>84311.545624999999</v>
      </c>
      <c r="T3517" s="15">
        <v>42155.772812499999</v>
      </c>
    </row>
    <row r="3518" spans="1:20" x14ac:dyDescent="0.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0">
        <v>100</v>
      </c>
      <c r="P3518" s="27">
        <v>227.27272727272728</v>
      </c>
      <c r="Q3518" t="s">
        <v>8355</v>
      </c>
      <c r="R3518" t="s">
        <v>8321</v>
      </c>
      <c r="S3518" s="15">
        <v>83780.25</v>
      </c>
      <c r="T3518" s="15">
        <v>41890.125</v>
      </c>
    </row>
    <row r="3519" spans="1:20" x14ac:dyDescent="0.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0">
        <v>100</v>
      </c>
      <c r="P3519" s="27">
        <v>307.69230769230768</v>
      </c>
      <c r="Q3519" t="s">
        <v>8355</v>
      </c>
      <c r="R3519" t="s">
        <v>8321</v>
      </c>
      <c r="S3519" s="15">
        <v>83648.916666666672</v>
      </c>
      <c r="T3519" s="15">
        <v>41824.458333333336</v>
      </c>
    </row>
    <row r="3520" spans="1:20" x14ac:dyDescent="0.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0">
        <v>110.04599999999999</v>
      </c>
      <c r="P3520" s="27">
        <v>50.020909090909093</v>
      </c>
      <c r="Q3520" t="s">
        <v>8355</v>
      </c>
      <c r="R3520" t="s">
        <v>8321</v>
      </c>
      <c r="S3520" s="15">
        <v>83829.195833333331</v>
      </c>
      <c r="T3520" s="15">
        <v>41914.597916666666</v>
      </c>
    </row>
    <row r="3521" spans="1:20" x14ac:dyDescent="0.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0">
        <v>101.35000000000001</v>
      </c>
      <c r="P3521" s="27">
        <v>72.392857142857139</v>
      </c>
      <c r="Q3521" t="s">
        <v>8355</v>
      </c>
      <c r="R3521" t="s">
        <v>8321</v>
      </c>
      <c r="S3521" s="15">
        <v>84135.197916666657</v>
      </c>
      <c r="T3521" s="15">
        <v>42067.598958333328</v>
      </c>
    </row>
    <row r="3522" spans="1:20" x14ac:dyDescent="0.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0">
        <v>100.75</v>
      </c>
      <c r="P3522" s="27">
        <v>95.952380952380949</v>
      </c>
      <c r="Q3522" t="s">
        <v>8355</v>
      </c>
      <c r="R3522" t="s">
        <v>8321</v>
      </c>
      <c r="S3522" s="15">
        <v>84507.148611111101</v>
      </c>
      <c r="T3522" s="15">
        <v>42253.57430555555</v>
      </c>
    </row>
    <row r="3523" spans="1:20" x14ac:dyDescent="0.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0">
        <v>169.42857142857144</v>
      </c>
      <c r="P3523" s="27">
        <v>45.615384615384613</v>
      </c>
      <c r="Q3523" t="s">
        <v>8355</v>
      </c>
      <c r="R3523" t="s">
        <v>8321</v>
      </c>
      <c r="S3523" s="15">
        <v>83822.722685185188</v>
      </c>
      <c r="T3523" s="15">
        <v>41911.361342592594</v>
      </c>
    </row>
    <row r="3524" spans="1:20" x14ac:dyDescent="0.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0">
        <v>100</v>
      </c>
      <c r="P3524" s="27">
        <v>41.029411764705884</v>
      </c>
      <c r="Q3524" t="s">
        <v>8355</v>
      </c>
      <c r="R3524" t="s">
        <v>8321</v>
      </c>
      <c r="S3524" s="15">
        <v>84524.841666666674</v>
      </c>
      <c r="T3524" s="15">
        <v>42262.420833333337</v>
      </c>
    </row>
    <row r="3525" spans="1:20" x14ac:dyDescent="0.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0">
        <v>113.65</v>
      </c>
      <c r="P3525" s="27">
        <v>56.825000000000003</v>
      </c>
      <c r="Q3525" t="s">
        <v>8355</v>
      </c>
      <c r="R3525" t="s">
        <v>8321</v>
      </c>
      <c r="S3525" s="15">
        <v>85277.916666666657</v>
      </c>
      <c r="T3525" s="15">
        <v>42638.958333333328</v>
      </c>
    </row>
    <row r="3526" spans="1:20" x14ac:dyDescent="0.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0">
        <v>101.56</v>
      </c>
      <c r="P3526" s="27">
        <v>137.24324324324326</v>
      </c>
      <c r="Q3526" t="s">
        <v>8355</v>
      </c>
      <c r="R3526" t="s">
        <v>8321</v>
      </c>
      <c r="S3526" s="15">
        <v>83790.333333333328</v>
      </c>
      <c r="T3526" s="15">
        <v>41895.166666666664</v>
      </c>
    </row>
    <row r="3527" spans="1:20" x14ac:dyDescent="0.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0">
        <v>106</v>
      </c>
      <c r="P3527" s="27">
        <v>75.714285714285708</v>
      </c>
      <c r="Q3527" t="s">
        <v>8355</v>
      </c>
      <c r="R3527" t="s">
        <v>8321</v>
      </c>
      <c r="S3527" s="15">
        <v>84451.333333333343</v>
      </c>
      <c r="T3527" s="15">
        <v>42225.666666666672</v>
      </c>
    </row>
    <row r="3528" spans="1:20" x14ac:dyDescent="0.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0">
        <v>102</v>
      </c>
      <c r="P3528" s="27">
        <v>99</v>
      </c>
      <c r="Q3528" t="s">
        <v>8355</v>
      </c>
      <c r="R3528" t="s">
        <v>8321</v>
      </c>
      <c r="S3528" s="15">
        <v>84976.498611111107</v>
      </c>
      <c r="T3528" s="15">
        <v>42488.249305555553</v>
      </c>
    </row>
    <row r="3529" spans="1:20" x14ac:dyDescent="0.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0">
        <v>116.91666666666667</v>
      </c>
      <c r="P3529" s="27">
        <v>81.569767441860463</v>
      </c>
      <c r="Q3529" t="s">
        <v>8355</v>
      </c>
      <c r="R3529" t="s">
        <v>8321</v>
      </c>
      <c r="S3529" s="15">
        <v>84392.33194444445</v>
      </c>
      <c r="T3529" s="15">
        <v>42196.165972222225</v>
      </c>
    </row>
    <row r="3530" spans="1:20" x14ac:dyDescent="0.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0">
        <v>101.15151515151514</v>
      </c>
      <c r="P3530" s="27">
        <v>45.108108108108105</v>
      </c>
      <c r="Q3530" t="s">
        <v>8355</v>
      </c>
      <c r="R3530" t="s">
        <v>8321</v>
      </c>
      <c r="S3530" s="15">
        <v>85507.00273148148</v>
      </c>
      <c r="T3530" s="15">
        <v>42753.50136574074</v>
      </c>
    </row>
    <row r="3531" spans="1:20" x14ac:dyDescent="0.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0">
        <v>132</v>
      </c>
      <c r="P3531" s="27">
        <v>36.666666666666664</v>
      </c>
      <c r="Q3531" t="s">
        <v>8355</v>
      </c>
      <c r="R3531" t="s">
        <v>8321</v>
      </c>
      <c r="S3531" s="15">
        <v>84396.083333333343</v>
      </c>
      <c r="T3531" s="15">
        <v>42198.041666666672</v>
      </c>
    </row>
    <row r="3532" spans="1:20" x14ac:dyDescent="0.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0">
        <v>100</v>
      </c>
      <c r="P3532" s="27">
        <v>125</v>
      </c>
      <c r="Q3532" t="s">
        <v>8355</v>
      </c>
      <c r="R3532" t="s">
        <v>8321</v>
      </c>
      <c r="S3532" s="15">
        <v>84941.666666666657</v>
      </c>
      <c r="T3532" s="15">
        <v>42470.833333333328</v>
      </c>
    </row>
    <row r="3533" spans="1:20" x14ac:dyDescent="0.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0">
        <v>128</v>
      </c>
      <c r="P3533" s="27">
        <v>49.230769230769234</v>
      </c>
      <c r="Q3533" t="s">
        <v>8355</v>
      </c>
      <c r="R3533" t="s">
        <v>8321</v>
      </c>
      <c r="S3533" s="15">
        <v>85103.308657407411</v>
      </c>
      <c r="T3533" s="15">
        <v>42551.654328703706</v>
      </c>
    </row>
    <row r="3534" spans="1:20" x14ac:dyDescent="0.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0">
        <v>118.95833333333334</v>
      </c>
      <c r="P3534" s="27">
        <v>42.296296296296298</v>
      </c>
      <c r="Q3534" t="s">
        <v>8355</v>
      </c>
      <c r="R3534" t="s">
        <v>8321</v>
      </c>
      <c r="S3534" s="15">
        <v>83800.33194444445</v>
      </c>
      <c r="T3534" s="15">
        <v>41900.165972222225</v>
      </c>
    </row>
    <row r="3535" spans="1:20" x14ac:dyDescent="0.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0">
        <v>126.2</v>
      </c>
      <c r="P3535" s="27">
        <v>78.875</v>
      </c>
      <c r="Q3535" t="s">
        <v>8355</v>
      </c>
      <c r="R3535" t="s">
        <v>8321</v>
      </c>
      <c r="S3535" s="15">
        <v>84639.605717592582</v>
      </c>
      <c r="T3535" s="15">
        <v>42319.802858796291</v>
      </c>
    </row>
    <row r="3536" spans="1:20" x14ac:dyDescent="0.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0">
        <v>156.20000000000002</v>
      </c>
      <c r="P3536" s="27">
        <v>38.284313725490193</v>
      </c>
      <c r="Q3536" t="s">
        <v>8355</v>
      </c>
      <c r="R3536" t="s">
        <v>8321</v>
      </c>
      <c r="S3536" s="15">
        <v>84557.250532407401</v>
      </c>
      <c r="T3536" s="15">
        <v>42278.6252662037</v>
      </c>
    </row>
    <row r="3537" spans="1:20" x14ac:dyDescent="0.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0">
        <v>103.15</v>
      </c>
      <c r="P3537" s="27">
        <v>44.847826086956523</v>
      </c>
      <c r="Q3537" t="s">
        <v>8355</v>
      </c>
      <c r="R3537" t="s">
        <v>8321</v>
      </c>
      <c r="S3537" s="15">
        <v>84559.5</v>
      </c>
      <c r="T3537" s="15">
        <v>42279.75</v>
      </c>
    </row>
    <row r="3538" spans="1:20" x14ac:dyDescent="0.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0">
        <v>153.33333333333334</v>
      </c>
      <c r="P3538" s="27">
        <v>13.529411764705882</v>
      </c>
      <c r="Q3538" t="s">
        <v>8355</v>
      </c>
      <c r="R3538" t="s">
        <v>8321</v>
      </c>
      <c r="S3538" s="15">
        <v>84716.998611111107</v>
      </c>
      <c r="T3538" s="15">
        <v>42358.499305555553</v>
      </c>
    </row>
    <row r="3539" spans="1:20" x14ac:dyDescent="0.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0">
        <v>180.44444444444446</v>
      </c>
      <c r="P3539" s="27">
        <v>43.5</v>
      </c>
      <c r="Q3539" t="s">
        <v>8355</v>
      </c>
      <c r="R3539" t="s">
        <v>8321</v>
      </c>
      <c r="S3539" s="15">
        <v>83920.665277777778</v>
      </c>
      <c r="T3539" s="15">
        <v>41960.332638888889</v>
      </c>
    </row>
    <row r="3540" spans="1:20" x14ac:dyDescent="0.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0">
        <v>128.44999999999999</v>
      </c>
      <c r="P3540" s="27">
        <v>30.951807228915662</v>
      </c>
      <c r="Q3540" t="s">
        <v>8355</v>
      </c>
      <c r="R3540" t="s">
        <v>8321</v>
      </c>
      <c r="S3540" s="15">
        <v>85198.841203703705</v>
      </c>
      <c r="T3540" s="15">
        <v>42599.420601851853</v>
      </c>
    </row>
    <row r="3541" spans="1:20" x14ac:dyDescent="0.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0">
        <v>119.66666666666667</v>
      </c>
      <c r="P3541" s="27">
        <v>55.230769230769234</v>
      </c>
      <c r="Q3541" t="s">
        <v>8355</v>
      </c>
      <c r="R3541" t="s">
        <v>8321</v>
      </c>
      <c r="S3541" s="15">
        <v>85243.512083333335</v>
      </c>
      <c r="T3541" s="15">
        <v>42621.756041666667</v>
      </c>
    </row>
    <row r="3542" spans="1:20" x14ac:dyDescent="0.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0">
        <v>123</v>
      </c>
      <c r="P3542" s="27">
        <v>46.125</v>
      </c>
      <c r="Q3542" t="s">
        <v>8355</v>
      </c>
      <c r="R3542" t="s">
        <v>8321</v>
      </c>
      <c r="S3542" s="15">
        <v>85094.006736111114</v>
      </c>
      <c r="T3542" s="15">
        <v>42547.003368055557</v>
      </c>
    </row>
    <row r="3543" spans="1:20" x14ac:dyDescent="0.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0">
        <v>105</v>
      </c>
      <c r="P3543" s="27">
        <v>39.375</v>
      </c>
      <c r="Q3543" t="s">
        <v>8355</v>
      </c>
      <c r="R3543" t="s">
        <v>8321</v>
      </c>
      <c r="S3543" s="15">
        <v>84495.460069444438</v>
      </c>
      <c r="T3543" s="15">
        <v>42247.730034722219</v>
      </c>
    </row>
    <row r="3544" spans="1:20" x14ac:dyDescent="0.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0">
        <v>102.23636363636363</v>
      </c>
      <c r="P3544" s="27">
        <v>66.152941176470591</v>
      </c>
      <c r="Q3544" t="s">
        <v>8355</v>
      </c>
      <c r="R3544" t="s">
        <v>8321</v>
      </c>
      <c r="S3544" s="15">
        <v>83779.199583333335</v>
      </c>
      <c r="T3544" s="15">
        <v>41889.599791666667</v>
      </c>
    </row>
    <row r="3545" spans="1:20" x14ac:dyDescent="0.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0">
        <v>104.66666666666666</v>
      </c>
      <c r="P3545" s="27">
        <v>54.137931034482762</v>
      </c>
      <c r="Q3545" t="s">
        <v>8355</v>
      </c>
      <c r="R3545" t="s">
        <v>8321</v>
      </c>
      <c r="S3545" s="15">
        <v>84361.510624999995</v>
      </c>
      <c r="T3545" s="15">
        <v>42180.755312499998</v>
      </c>
    </row>
    <row r="3546" spans="1:20" x14ac:dyDescent="0.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0">
        <v>100</v>
      </c>
      <c r="P3546" s="27">
        <v>104.16666666666667</v>
      </c>
      <c r="Q3546" t="s">
        <v>8355</v>
      </c>
      <c r="R3546" t="s">
        <v>8321</v>
      </c>
      <c r="S3546" s="15">
        <v>84141.663356481484</v>
      </c>
      <c r="T3546" s="15">
        <v>42070.831678240742</v>
      </c>
    </row>
    <row r="3547" spans="1:20" x14ac:dyDescent="0.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0">
        <v>100.4</v>
      </c>
      <c r="P3547" s="27">
        <v>31.375</v>
      </c>
      <c r="Q3547" t="s">
        <v>8355</v>
      </c>
      <c r="R3547" t="s">
        <v>8321</v>
      </c>
      <c r="S3547" s="15">
        <v>84211.614791666667</v>
      </c>
      <c r="T3547" s="15">
        <v>42105.807395833333</v>
      </c>
    </row>
    <row r="3548" spans="1:20" x14ac:dyDescent="0.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0">
        <v>102.27272727272727</v>
      </c>
      <c r="P3548" s="27">
        <v>59.210526315789473</v>
      </c>
      <c r="Q3548" t="s">
        <v>8355</v>
      </c>
      <c r="R3548" t="s">
        <v>8321</v>
      </c>
      <c r="S3548" s="15">
        <v>84190.33194444445</v>
      </c>
      <c r="T3548" s="15">
        <v>42095.165972222225</v>
      </c>
    </row>
    <row r="3549" spans="1:20" x14ac:dyDescent="0.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0">
        <v>114.40928571428573</v>
      </c>
      <c r="P3549" s="27">
        <v>119.17633928571429</v>
      </c>
      <c r="Q3549" t="s">
        <v>8355</v>
      </c>
      <c r="R3549" t="s">
        <v>8321</v>
      </c>
      <c r="S3549" s="15">
        <v>85008.33194444445</v>
      </c>
      <c r="T3549" s="15">
        <v>42504.165972222225</v>
      </c>
    </row>
    <row r="3550" spans="1:20" x14ac:dyDescent="0.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0">
        <v>101.9047619047619</v>
      </c>
      <c r="P3550" s="27">
        <v>164.61538461538461</v>
      </c>
      <c r="Q3550" t="s">
        <v>8355</v>
      </c>
      <c r="R3550" t="s">
        <v>8321</v>
      </c>
      <c r="S3550" s="15">
        <v>84868.083333333343</v>
      </c>
      <c r="T3550" s="15">
        <v>42434.041666666672</v>
      </c>
    </row>
    <row r="3551" spans="1:20" x14ac:dyDescent="0.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0">
        <v>102</v>
      </c>
      <c r="P3551" s="27">
        <v>24.285714285714285</v>
      </c>
      <c r="Q3551" t="s">
        <v>8355</v>
      </c>
      <c r="R3551" t="s">
        <v>8321</v>
      </c>
      <c r="S3551" s="15">
        <v>84502.788726851853</v>
      </c>
      <c r="T3551" s="15">
        <v>42251.394363425927</v>
      </c>
    </row>
    <row r="3552" spans="1:20" x14ac:dyDescent="0.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0">
        <v>104.80000000000001</v>
      </c>
      <c r="P3552" s="27">
        <v>40.9375</v>
      </c>
      <c r="Q3552" t="s">
        <v>8355</v>
      </c>
      <c r="R3552" t="s">
        <v>8321</v>
      </c>
      <c r="S3552" s="15">
        <v>84985.786990740744</v>
      </c>
      <c r="T3552" s="15">
        <v>42492.893495370372</v>
      </c>
    </row>
    <row r="3553" spans="1:20" x14ac:dyDescent="0.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0">
        <v>101.83333333333333</v>
      </c>
      <c r="P3553" s="27">
        <v>61.1</v>
      </c>
      <c r="Q3553" t="s">
        <v>8355</v>
      </c>
      <c r="R3553" t="s">
        <v>8321</v>
      </c>
      <c r="S3553" s="15">
        <v>83563.843055555553</v>
      </c>
      <c r="T3553" s="15">
        <v>41781.921527777777</v>
      </c>
    </row>
    <row r="3554" spans="1:20" x14ac:dyDescent="0.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0">
        <v>100</v>
      </c>
      <c r="P3554" s="27">
        <v>38.65</v>
      </c>
      <c r="Q3554" t="s">
        <v>8355</v>
      </c>
      <c r="R3554" t="s">
        <v>8321</v>
      </c>
      <c r="S3554" s="15">
        <v>83637.174166666664</v>
      </c>
      <c r="T3554" s="15">
        <v>41818.587083333332</v>
      </c>
    </row>
    <row r="3555" spans="1:20" x14ac:dyDescent="0.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0">
        <v>106.27272727272728</v>
      </c>
      <c r="P3555" s="27">
        <v>56.20192307692308</v>
      </c>
      <c r="Q3555" t="s">
        <v>8355</v>
      </c>
      <c r="R3555" t="s">
        <v>8321</v>
      </c>
      <c r="S3555" s="15">
        <v>84456</v>
      </c>
      <c r="T3555" s="15">
        <v>42228</v>
      </c>
    </row>
    <row r="3556" spans="1:20" x14ac:dyDescent="0.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0">
        <v>113.42219999999999</v>
      </c>
      <c r="P3556" s="27">
        <v>107.00207547169811</v>
      </c>
      <c r="Q3556" t="s">
        <v>8355</v>
      </c>
      <c r="R3556" t="s">
        <v>8321</v>
      </c>
      <c r="S3556" s="15">
        <v>84093.416666666657</v>
      </c>
      <c r="T3556" s="15">
        <v>42046.708333333328</v>
      </c>
    </row>
    <row r="3557" spans="1:20" x14ac:dyDescent="0.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0">
        <v>100</v>
      </c>
      <c r="P3557" s="27">
        <v>171.42857142857142</v>
      </c>
      <c r="Q3557" t="s">
        <v>8355</v>
      </c>
      <c r="R3557" t="s">
        <v>8321</v>
      </c>
      <c r="S3557" s="15">
        <v>85382.967453703692</v>
      </c>
      <c r="T3557" s="15">
        <v>42691.483726851846</v>
      </c>
    </row>
    <row r="3558" spans="1:20" x14ac:dyDescent="0.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0">
        <v>100.45454545454547</v>
      </c>
      <c r="P3558" s="27">
        <v>110.5</v>
      </c>
      <c r="Q3558" t="s">
        <v>8355</v>
      </c>
      <c r="R3558" t="s">
        <v>8321</v>
      </c>
      <c r="S3558" s="15">
        <v>83737.299166666664</v>
      </c>
      <c r="T3558" s="15">
        <v>41868.649583333332</v>
      </c>
    </row>
    <row r="3559" spans="1:20" x14ac:dyDescent="0.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0">
        <v>100.03599999999999</v>
      </c>
      <c r="P3559" s="27">
        <v>179.27598566308242</v>
      </c>
      <c r="Q3559" t="s">
        <v>8355</v>
      </c>
      <c r="R3559" t="s">
        <v>8321</v>
      </c>
      <c r="S3559" s="15">
        <v>83528.553495370375</v>
      </c>
      <c r="T3559" s="15">
        <v>41764.276747685188</v>
      </c>
    </row>
    <row r="3560" spans="1:20" x14ac:dyDescent="0.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0">
        <v>144</v>
      </c>
      <c r="P3560" s="27">
        <v>22.90909090909091</v>
      </c>
      <c r="Q3560" t="s">
        <v>8355</v>
      </c>
      <c r="R3560" t="s">
        <v>8321</v>
      </c>
      <c r="S3560" s="15">
        <v>84363.75</v>
      </c>
      <c r="T3560" s="15">
        <v>42181.875</v>
      </c>
    </row>
    <row r="3561" spans="1:20" x14ac:dyDescent="0.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0">
        <v>103.49999999999999</v>
      </c>
      <c r="P3561" s="27">
        <v>43.125</v>
      </c>
      <c r="Q3561" t="s">
        <v>8355</v>
      </c>
      <c r="R3561" t="s">
        <v>8321</v>
      </c>
      <c r="S3561" s="15">
        <v>84432.747222222213</v>
      </c>
      <c r="T3561" s="15">
        <v>42216.373611111107</v>
      </c>
    </row>
    <row r="3562" spans="1:20" x14ac:dyDescent="0.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0">
        <v>108.43750000000001</v>
      </c>
      <c r="P3562" s="27">
        <v>46.891891891891895</v>
      </c>
      <c r="Q3562" t="s">
        <v>8355</v>
      </c>
      <c r="R3562" t="s">
        <v>8321</v>
      </c>
      <c r="S3562" s="15">
        <v>84302.229166666657</v>
      </c>
      <c r="T3562" s="15">
        <v>42151.114583333328</v>
      </c>
    </row>
    <row r="3563" spans="1:20" x14ac:dyDescent="0.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0">
        <v>102.4</v>
      </c>
      <c r="P3563" s="27">
        <v>47.407407407407405</v>
      </c>
      <c r="Q3563" t="s">
        <v>8355</v>
      </c>
      <c r="R3563" t="s">
        <v>8321</v>
      </c>
      <c r="S3563" s="15">
        <v>84443.549999999988</v>
      </c>
      <c r="T3563" s="15">
        <v>42221.774999999994</v>
      </c>
    </row>
    <row r="3564" spans="1:20" x14ac:dyDescent="0.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0">
        <v>148.88888888888889</v>
      </c>
      <c r="P3564" s="27">
        <v>15.129032258064516</v>
      </c>
      <c r="Q3564" t="s">
        <v>8355</v>
      </c>
      <c r="R3564" t="s">
        <v>8321</v>
      </c>
      <c r="S3564" s="15">
        <v>84885.833333333343</v>
      </c>
      <c r="T3564" s="15">
        <v>42442.916666666672</v>
      </c>
    </row>
    <row r="3565" spans="1:20" x14ac:dyDescent="0.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0">
        <v>105.49000000000002</v>
      </c>
      <c r="P3565" s="27">
        <v>21.098000000000003</v>
      </c>
      <c r="Q3565" t="s">
        <v>8355</v>
      </c>
      <c r="R3565" t="s">
        <v>8321</v>
      </c>
      <c r="S3565" s="15">
        <v>85167.583333333343</v>
      </c>
      <c r="T3565" s="15">
        <v>42583.791666666672</v>
      </c>
    </row>
    <row r="3566" spans="1:20" x14ac:dyDescent="0.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0">
        <v>100.49999999999999</v>
      </c>
      <c r="P3566" s="27">
        <v>59.117647058823529</v>
      </c>
      <c r="Q3566" t="s">
        <v>8355</v>
      </c>
      <c r="R3566" t="s">
        <v>8321</v>
      </c>
      <c r="S3566" s="15">
        <v>84565.333333333343</v>
      </c>
      <c r="T3566" s="15">
        <v>42282.666666666672</v>
      </c>
    </row>
    <row r="3567" spans="1:20" x14ac:dyDescent="0.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0">
        <v>130.55555555555557</v>
      </c>
      <c r="P3567" s="27">
        <v>97.916666666666671</v>
      </c>
      <c r="Q3567" t="s">
        <v>8355</v>
      </c>
      <c r="R3567" t="s">
        <v>8321</v>
      </c>
      <c r="S3567" s="15">
        <v>84009.486296296294</v>
      </c>
      <c r="T3567" s="15">
        <v>42004.743148148147</v>
      </c>
    </row>
    <row r="3568" spans="1:20" x14ac:dyDescent="0.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0">
        <v>104.75000000000001</v>
      </c>
      <c r="P3568" s="27">
        <v>55.131578947368418</v>
      </c>
      <c r="Q3568" t="s">
        <v>8355</v>
      </c>
      <c r="R3568" t="s">
        <v>8321</v>
      </c>
      <c r="S3568" s="15">
        <v>84055.015810185185</v>
      </c>
      <c r="T3568" s="15">
        <v>42027.507905092592</v>
      </c>
    </row>
    <row r="3569" spans="1:20" x14ac:dyDescent="0.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0">
        <v>108.80000000000001</v>
      </c>
      <c r="P3569" s="27">
        <v>26.536585365853657</v>
      </c>
      <c r="Q3569" t="s">
        <v>8355</v>
      </c>
      <c r="R3569" t="s">
        <v>8321</v>
      </c>
      <c r="S3569" s="15">
        <v>84331.621388888889</v>
      </c>
      <c r="T3569" s="15">
        <v>42165.810694444444</v>
      </c>
    </row>
    <row r="3570" spans="1:20" x14ac:dyDescent="0.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0">
        <v>111.00000000000001</v>
      </c>
      <c r="P3570" s="27">
        <v>58.421052631578945</v>
      </c>
      <c r="Q3570" t="s">
        <v>8355</v>
      </c>
      <c r="R3570" t="s">
        <v>8321</v>
      </c>
      <c r="S3570" s="15">
        <v>83799.481342592597</v>
      </c>
      <c r="T3570" s="15">
        <v>41899.740671296298</v>
      </c>
    </row>
    <row r="3571" spans="1:20" x14ac:dyDescent="0.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0">
        <v>100.47999999999999</v>
      </c>
      <c r="P3571" s="27">
        <v>122.53658536585365</v>
      </c>
      <c r="Q3571" t="s">
        <v>8355</v>
      </c>
      <c r="R3571" t="s">
        <v>8321</v>
      </c>
      <c r="S3571" s="15">
        <v>84025.377222222218</v>
      </c>
      <c r="T3571" s="15">
        <v>42012.688611111109</v>
      </c>
    </row>
    <row r="3572" spans="1:20" x14ac:dyDescent="0.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0">
        <v>114.35</v>
      </c>
      <c r="P3572" s="27">
        <v>87.961538461538467</v>
      </c>
      <c r="Q3572" t="s">
        <v>8355</v>
      </c>
      <c r="R3572" t="s">
        <v>8321</v>
      </c>
      <c r="S3572" s="15">
        <v>84008.583333333343</v>
      </c>
      <c r="T3572" s="15">
        <v>42004.291666666672</v>
      </c>
    </row>
    <row r="3573" spans="1:20" x14ac:dyDescent="0.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0">
        <v>122.06666666666666</v>
      </c>
      <c r="P3573" s="27">
        <v>73.239999999999995</v>
      </c>
      <c r="Q3573" t="s">
        <v>8355</v>
      </c>
      <c r="R3573" t="s">
        <v>8321</v>
      </c>
      <c r="S3573" s="15">
        <v>83885.717893518522</v>
      </c>
      <c r="T3573" s="15">
        <v>41942.858946759261</v>
      </c>
    </row>
    <row r="3574" spans="1:20" x14ac:dyDescent="0.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0">
        <v>100</v>
      </c>
      <c r="P3574" s="27">
        <v>55.555555555555557</v>
      </c>
      <c r="Q3574" t="s">
        <v>8355</v>
      </c>
      <c r="R3574" t="s">
        <v>8321</v>
      </c>
      <c r="S3574" s="15">
        <v>84353.140787037031</v>
      </c>
      <c r="T3574" s="15">
        <v>42176.570393518516</v>
      </c>
    </row>
    <row r="3575" spans="1:20" x14ac:dyDescent="0.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0">
        <v>102.8</v>
      </c>
      <c r="P3575" s="27">
        <v>39.53846153846154</v>
      </c>
      <c r="Q3575" t="s">
        <v>8355</v>
      </c>
      <c r="R3575" t="s">
        <v>8321</v>
      </c>
      <c r="S3575" s="15">
        <v>83902.834398148145</v>
      </c>
      <c r="T3575" s="15">
        <v>41951.417199074072</v>
      </c>
    </row>
    <row r="3576" spans="1:20" x14ac:dyDescent="0.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0">
        <v>106.12068965517241</v>
      </c>
      <c r="P3576" s="27">
        <v>136.77777777777777</v>
      </c>
      <c r="Q3576" t="s">
        <v>8355</v>
      </c>
      <c r="R3576" t="s">
        <v>8321</v>
      </c>
      <c r="S3576" s="15">
        <v>83913.968703703693</v>
      </c>
      <c r="T3576" s="15">
        <v>41956.984351851846</v>
      </c>
    </row>
    <row r="3577" spans="1:20" x14ac:dyDescent="0.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0">
        <v>101.33000000000001</v>
      </c>
      <c r="P3577" s="27">
        <v>99.343137254901961</v>
      </c>
      <c r="Q3577" t="s">
        <v>8355</v>
      </c>
      <c r="R3577" t="s">
        <v>8321</v>
      </c>
      <c r="S3577" s="15">
        <v>85186.33194444445</v>
      </c>
      <c r="T3577" s="15">
        <v>42593.165972222225</v>
      </c>
    </row>
    <row r="3578" spans="1:20" x14ac:dyDescent="0.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0">
        <v>100</v>
      </c>
      <c r="P3578" s="27">
        <v>20</v>
      </c>
      <c r="Q3578" t="s">
        <v>8355</v>
      </c>
      <c r="R3578" t="s">
        <v>8321</v>
      </c>
      <c r="S3578" s="15">
        <v>85419.181805555563</v>
      </c>
      <c r="T3578" s="15">
        <v>42709.590902777782</v>
      </c>
    </row>
    <row r="3579" spans="1:20" x14ac:dyDescent="0.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0">
        <v>130</v>
      </c>
      <c r="P3579" s="27">
        <v>28.888888888888889</v>
      </c>
      <c r="Q3579" t="s">
        <v>8355</v>
      </c>
      <c r="R3579" t="s">
        <v>8321</v>
      </c>
      <c r="S3579" s="15">
        <v>84240.538888888899</v>
      </c>
      <c r="T3579" s="15">
        <v>42120.26944444445</v>
      </c>
    </row>
    <row r="3580" spans="1:20" x14ac:dyDescent="0.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0">
        <v>100.01333333333334</v>
      </c>
      <c r="P3580" s="27">
        <v>40.545945945945945</v>
      </c>
      <c r="Q3580" t="s">
        <v>8355</v>
      </c>
      <c r="R3580" t="s">
        <v>8321</v>
      </c>
      <c r="S3580" s="15">
        <v>84981.467060185183</v>
      </c>
      <c r="T3580" s="15">
        <v>42490.733530092592</v>
      </c>
    </row>
    <row r="3581" spans="1:20" x14ac:dyDescent="0.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0">
        <v>100</v>
      </c>
      <c r="P3581" s="27">
        <v>35.714285714285715</v>
      </c>
      <c r="Q3581" t="s">
        <v>8355</v>
      </c>
      <c r="R3581" t="s">
        <v>8321</v>
      </c>
      <c r="S3581" s="15">
        <v>84921.441111111111</v>
      </c>
      <c r="T3581" s="15">
        <v>42460.720555555556</v>
      </c>
    </row>
    <row r="3582" spans="1:20" x14ac:dyDescent="0.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0">
        <v>113.88888888888889</v>
      </c>
      <c r="P3582" s="27">
        <v>37.962962962962962</v>
      </c>
      <c r="Q3582" t="s">
        <v>8355</v>
      </c>
      <c r="R3582" t="s">
        <v>8321</v>
      </c>
      <c r="S3582" s="15">
        <v>84128.415277777778</v>
      </c>
      <c r="T3582" s="15">
        <v>42064.207638888889</v>
      </c>
    </row>
    <row r="3583" spans="1:20" x14ac:dyDescent="0.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0">
        <v>100</v>
      </c>
      <c r="P3583" s="27">
        <v>33.333333333333336</v>
      </c>
      <c r="Q3583" t="s">
        <v>8355</v>
      </c>
      <c r="R3583" t="s">
        <v>8321</v>
      </c>
      <c r="S3583" s="15">
        <v>83700.942361111112</v>
      </c>
      <c r="T3583" s="15">
        <v>41850.471180555556</v>
      </c>
    </row>
    <row r="3584" spans="1:20" x14ac:dyDescent="0.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0">
        <v>287</v>
      </c>
      <c r="P3584" s="27">
        <v>58.571428571428569</v>
      </c>
      <c r="Q3584" t="s">
        <v>8355</v>
      </c>
      <c r="R3584" t="s">
        <v>8321</v>
      </c>
      <c r="S3584" s="15">
        <v>84930.191712962958</v>
      </c>
      <c r="T3584" s="15">
        <v>42465.095856481479</v>
      </c>
    </row>
    <row r="3585" spans="1:20" x14ac:dyDescent="0.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0">
        <v>108.5</v>
      </c>
      <c r="P3585" s="27">
        <v>135.625</v>
      </c>
      <c r="Q3585" t="s">
        <v>8355</v>
      </c>
      <c r="R3585" t="s">
        <v>8321</v>
      </c>
      <c r="S3585" s="15">
        <v>84956.768634259264</v>
      </c>
      <c r="T3585" s="15">
        <v>42478.384317129632</v>
      </c>
    </row>
    <row r="3586" spans="1:20" x14ac:dyDescent="0.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0">
        <v>115.5</v>
      </c>
      <c r="P3586" s="27">
        <v>30.9375</v>
      </c>
      <c r="Q3586" t="s">
        <v>8355</v>
      </c>
      <c r="R3586" t="s">
        <v>8321</v>
      </c>
      <c r="S3586" s="15">
        <v>84396.632962962962</v>
      </c>
      <c r="T3586" s="15">
        <v>42198.316481481481</v>
      </c>
    </row>
    <row r="3587" spans="1:20" x14ac:dyDescent="0.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0">
        <v>119.11764705882352</v>
      </c>
      <c r="P3587" s="27">
        <v>176.08695652173913</v>
      </c>
      <c r="Q3587" t="s">
        <v>8355</v>
      </c>
      <c r="R3587" t="s">
        <v>8321</v>
      </c>
      <c r="S3587" s="15">
        <v>83989.432638888888</v>
      </c>
      <c r="T3587" s="15">
        <v>41994.716319444444</v>
      </c>
    </row>
    <row r="3588" spans="1:20" x14ac:dyDescent="0.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0">
        <v>109.42666666666668</v>
      </c>
      <c r="P3588" s="27">
        <v>151.9814814814815</v>
      </c>
      <c r="Q3588" t="s">
        <v>8355</v>
      </c>
      <c r="R3588" t="s">
        <v>8321</v>
      </c>
      <c r="S3588" s="15">
        <v>85273.395138888882</v>
      </c>
      <c r="T3588" s="15">
        <v>42636.697569444441</v>
      </c>
    </row>
    <row r="3589" spans="1:20" x14ac:dyDescent="0.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0">
        <v>126.6</v>
      </c>
      <c r="P3589" s="27">
        <v>22.607142857142858</v>
      </c>
      <c r="Q3589" t="s">
        <v>8355</v>
      </c>
      <c r="R3589" t="s">
        <v>8321</v>
      </c>
      <c r="S3589" s="15">
        <v>85097.583333333343</v>
      </c>
      <c r="T3589" s="15">
        <v>42548.791666666672</v>
      </c>
    </row>
    <row r="3590" spans="1:20" x14ac:dyDescent="0.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0">
        <v>100.49999999999999</v>
      </c>
      <c r="P3590" s="27">
        <v>18.272727272727273</v>
      </c>
      <c r="Q3590" t="s">
        <v>8355</v>
      </c>
      <c r="R3590" t="s">
        <v>8321</v>
      </c>
      <c r="S3590" s="15">
        <v>84247.916666666657</v>
      </c>
      <c r="T3590" s="15">
        <v>42123.958333333328</v>
      </c>
    </row>
    <row r="3591" spans="1:20" x14ac:dyDescent="0.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0">
        <v>127.49999999999999</v>
      </c>
      <c r="P3591" s="27">
        <v>82.258064516129039</v>
      </c>
      <c r="Q3591" t="s">
        <v>8355</v>
      </c>
      <c r="R3591" t="s">
        <v>8321</v>
      </c>
      <c r="S3591" s="15">
        <v>84301.295069444444</v>
      </c>
      <c r="T3591" s="15">
        <v>42150.647534722222</v>
      </c>
    </row>
    <row r="3592" spans="1:20" x14ac:dyDescent="0.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0">
        <v>100.05999999999999</v>
      </c>
      <c r="P3592" s="27">
        <v>68.534246575342465</v>
      </c>
      <c r="Q3592" t="s">
        <v>8355</v>
      </c>
      <c r="R3592" t="s">
        <v>8321</v>
      </c>
      <c r="S3592" s="15">
        <v>83864.667453703703</v>
      </c>
      <c r="T3592" s="15">
        <v>41932.333726851852</v>
      </c>
    </row>
    <row r="3593" spans="1:20" x14ac:dyDescent="0.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0">
        <v>175</v>
      </c>
      <c r="P3593" s="27">
        <v>68.055555555555557</v>
      </c>
      <c r="Q3593" t="s">
        <v>8355</v>
      </c>
      <c r="R3593" t="s">
        <v>8321</v>
      </c>
      <c r="S3593" s="15">
        <v>84056.415277777778</v>
      </c>
      <c r="T3593" s="15">
        <v>42028.207638888889</v>
      </c>
    </row>
    <row r="3594" spans="1:20" x14ac:dyDescent="0.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0">
        <v>127.25</v>
      </c>
      <c r="P3594" s="27">
        <v>72.714285714285708</v>
      </c>
      <c r="Q3594" t="s">
        <v>8355</v>
      </c>
      <c r="R3594" t="s">
        <v>8321</v>
      </c>
      <c r="S3594" s="15">
        <v>84092.415277777778</v>
      </c>
      <c r="T3594" s="15">
        <v>42046.207638888889</v>
      </c>
    </row>
    <row r="3595" spans="1:20" x14ac:dyDescent="0.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0">
        <v>110.63333333333334</v>
      </c>
      <c r="P3595" s="27">
        <v>77.186046511627907</v>
      </c>
      <c r="Q3595" t="s">
        <v>8355</v>
      </c>
      <c r="R3595" t="s">
        <v>8321</v>
      </c>
      <c r="S3595" s="15">
        <v>84019.702777777769</v>
      </c>
      <c r="T3595" s="15">
        <v>42009.851388888885</v>
      </c>
    </row>
    <row r="3596" spans="1:20" x14ac:dyDescent="0.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0">
        <v>125.93749999999999</v>
      </c>
      <c r="P3596" s="27">
        <v>55.972222222222221</v>
      </c>
      <c r="Q3596" t="s">
        <v>8355</v>
      </c>
      <c r="R3596" t="s">
        <v>8321</v>
      </c>
      <c r="S3596" s="15">
        <v>85234.133842592593</v>
      </c>
      <c r="T3596" s="15">
        <v>42617.066921296297</v>
      </c>
    </row>
    <row r="3597" spans="1:20" x14ac:dyDescent="0.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0">
        <v>118.5</v>
      </c>
      <c r="P3597" s="27">
        <v>49.693548387096776</v>
      </c>
      <c r="Q3597" t="s">
        <v>8355</v>
      </c>
      <c r="R3597" t="s">
        <v>8321</v>
      </c>
      <c r="S3597" s="15">
        <v>84152.58194444445</v>
      </c>
      <c r="T3597" s="15">
        <v>42076.290972222225</v>
      </c>
    </row>
    <row r="3598" spans="1:20" x14ac:dyDescent="0.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0">
        <v>107.72727272727273</v>
      </c>
      <c r="P3598" s="27">
        <v>79</v>
      </c>
      <c r="Q3598" t="s">
        <v>8355</v>
      </c>
      <c r="R3598" t="s">
        <v>8321</v>
      </c>
      <c r="S3598" s="15">
        <v>83755.430138888885</v>
      </c>
      <c r="T3598" s="15">
        <v>41877.715069444443</v>
      </c>
    </row>
    <row r="3599" spans="1:20" x14ac:dyDescent="0.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0">
        <v>102.60000000000001</v>
      </c>
      <c r="P3599" s="27">
        <v>77.727272727272734</v>
      </c>
      <c r="Q3599" t="s">
        <v>8355</v>
      </c>
      <c r="R3599" t="s">
        <v>8321</v>
      </c>
      <c r="S3599" s="15">
        <v>84864.498611111107</v>
      </c>
      <c r="T3599" s="15">
        <v>42432.249305555553</v>
      </c>
    </row>
    <row r="3600" spans="1:20" x14ac:dyDescent="0.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0">
        <v>110.1</v>
      </c>
      <c r="P3600" s="27">
        <v>40.777777777777779</v>
      </c>
      <c r="Q3600" t="s">
        <v>8355</v>
      </c>
      <c r="R3600" t="s">
        <v>8321</v>
      </c>
      <c r="S3600" s="15">
        <v>83770.415277777778</v>
      </c>
      <c r="T3600" s="15">
        <v>41885.207638888889</v>
      </c>
    </row>
    <row r="3601" spans="1:20" x14ac:dyDescent="0.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0">
        <v>202</v>
      </c>
      <c r="P3601" s="27">
        <v>59.411764705882355</v>
      </c>
      <c r="Q3601" t="s">
        <v>8355</v>
      </c>
      <c r="R3601" t="s">
        <v>8321</v>
      </c>
      <c r="S3601" s="15">
        <v>84492</v>
      </c>
      <c r="T3601" s="15">
        <v>42246</v>
      </c>
    </row>
    <row r="3602" spans="1:20" x14ac:dyDescent="0.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0">
        <v>130</v>
      </c>
      <c r="P3602" s="27">
        <v>3.25</v>
      </c>
      <c r="Q3602" t="s">
        <v>8355</v>
      </c>
      <c r="R3602" t="s">
        <v>8321</v>
      </c>
      <c r="S3602" s="15">
        <v>85313.698240740749</v>
      </c>
      <c r="T3602" s="15">
        <v>42656.849120370374</v>
      </c>
    </row>
    <row r="3603" spans="1:20" x14ac:dyDescent="0.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0">
        <v>104.35000000000001</v>
      </c>
      <c r="P3603" s="27">
        <v>39.377358490566039</v>
      </c>
      <c r="Q3603" t="s">
        <v>8355</v>
      </c>
      <c r="R3603" t="s">
        <v>8321</v>
      </c>
      <c r="S3603" s="15">
        <v>84041.99726851852</v>
      </c>
      <c r="T3603" s="15">
        <v>42020.99863425926</v>
      </c>
    </row>
    <row r="3604" spans="1:20" x14ac:dyDescent="0.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0">
        <v>100.05</v>
      </c>
      <c r="P3604" s="27">
        <v>81.673469387755105</v>
      </c>
      <c r="Q3604" t="s">
        <v>8355</v>
      </c>
      <c r="R3604" t="s">
        <v>8321</v>
      </c>
      <c r="S3604" s="15">
        <v>85015.788865740731</v>
      </c>
      <c r="T3604" s="15">
        <v>42507.894432870366</v>
      </c>
    </row>
    <row r="3605" spans="1:20" x14ac:dyDescent="0.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0">
        <v>170.66666666666669</v>
      </c>
      <c r="P3605" s="27">
        <v>44.912280701754383</v>
      </c>
      <c r="Q3605" t="s">
        <v>8355</v>
      </c>
      <c r="R3605" t="s">
        <v>8321</v>
      </c>
      <c r="S3605" s="15">
        <v>84627.812037037045</v>
      </c>
      <c r="T3605" s="15">
        <v>42313.906018518523</v>
      </c>
    </row>
    <row r="3606" spans="1:20" x14ac:dyDescent="0.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0">
        <v>112.83333333333334</v>
      </c>
      <c r="P3606" s="27">
        <v>49.05797101449275</v>
      </c>
      <c r="Q3606" t="s">
        <v>8355</v>
      </c>
      <c r="R3606" t="s">
        <v>8321</v>
      </c>
      <c r="S3606" s="15">
        <v>84978.58194444445</v>
      </c>
      <c r="T3606" s="15">
        <v>42489.290972222225</v>
      </c>
    </row>
    <row r="3607" spans="1:20" x14ac:dyDescent="0.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0">
        <v>184</v>
      </c>
      <c r="P3607" s="27">
        <v>30.666666666666668</v>
      </c>
      <c r="Q3607" t="s">
        <v>8355</v>
      </c>
      <c r="R3607" t="s">
        <v>8321</v>
      </c>
      <c r="S3607" s="15">
        <v>84827.586249999993</v>
      </c>
      <c r="T3607" s="15">
        <v>42413.793124999997</v>
      </c>
    </row>
    <row r="3608" spans="1:20" x14ac:dyDescent="0.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0">
        <v>130.26666666666665</v>
      </c>
      <c r="P3608" s="27">
        <v>61.0625</v>
      </c>
      <c r="Q3608" t="s">
        <v>8355</v>
      </c>
      <c r="R3608" t="s">
        <v>8321</v>
      </c>
      <c r="S3608" s="15">
        <v>85193.209652777776</v>
      </c>
      <c r="T3608" s="15">
        <v>42596.604826388888</v>
      </c>
    </row>
    <row r="3609" spans="1:20" x14ac:dyDescent="0.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0">
        <v>105.45454545454544</v>
      </c>
      <c r="P3609" s="27">
        <v>29</v>
      </c>
      <c r="Q3609" t="s">
        <v>8355</v>
      </c>
      <c r="R3609" t="s">
        <v>8321</v>
      </c>
      <c r="S3609" s="15">
        <v>84706</v>
      </c>
      <c r="T3609" s="15">
        <v>42353</v>
      </c>
    </row>
    <row r="3610" spans="1:20" x14ac:dyDescent="0.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0">
        <v>100</v>
      </c>
      <c r="P3610" s="27">
        <v>29.62962962962963</v>
      </c>
      <c r="Q3610" t="s">
        <v>8355</v>
      </c>
      <c r="R3610" t="s">
        <v>8321</v>
      </c>
      <c r="S3610" s="15">
        <v>85077.166666666657</v>
      </c>
      <c r="T3610" s="15">
        <v>42538.583333333328</v>
      </c>
    </row>
    <row r="3611" spans="1:20" x14ac:dyDescent="0.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0">
        <v>153.31632653061226</v>
      </c>
      <c r="P3611" s="27">
        <v>143.0952380952381</v>
      </c>
      <c r="Q3611" t="s">
        <v>8355</v>
      </c>
      <c r="R3611" t="s">
        <v>8321</v>
      </c>
      <c r="S3611" s="15">
        <v>84919.900115740747</v>
      </c>
      <c r="T3611" s="15">
        <v>42459.950057870374</v>
      </c>
    </row>
    <row r="3612" spans="1:20" x14ac:dyDescent="0.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0">
        <v>162.30000000000001</v>
      </c>
      <c r="P3612" s="27">
        <v>52.354838709677416</v>
      </c>
      <c r="Q3612" t="s">
        <v>8355</v>
      </c>
      <c r="R3612" t="s">
        <v>8321</v>
      </c>
      <c r="S3612" s="15">
        <v>84466.864259259251</v>
      </c>
      <c r="T3612" s="15">
        <v>42233.432129629626</v>
      </c>
    </row>
    <row r="3613" spans="1:20" x14ac:dyDescent="0.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0">
        <v>136</v>
      </c>
      <c r="P3613" s="27">
        <v>66.666666666666671</v>
      </c>
      <c r="Q3613" t="s">
        <v>8355</v>
      </c>
      <c r="R3613" t="s">
        <v>8321</v>
      </c>
      <c r="S3613" s="15">
        <v>84204.740763888898</v>
      </c>
      <c r="T3613" s="15">
        <v>42102.370381944449</v>
      </c>
    </row>
    <row r="3614" spans="1:20" x14ac:dyDescent="0.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0">
        <v>144.4</v>
      </c>
      <c r="P3614" s="27">
        <v>126.66666666666667</v>
      </c>
      <c r="Q3614" t="s">
        <v>8355</v>
      </c>
      <c r="R3614" t="s">
        <v>8321</v>
      </c>
      <c r="S3614" s="15">
        <v>83599.453958333339</v>
      </c>
      <c r="T3614" s="15">
        <v>41799.726979166669</v>
      </c>
    </row>
    <row r="3615" spans="1:20" x14ac:dyDescent="0.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0">
        <v>100</v>
      </c>
      <c r="P3615" s="27">
        <v>62.5</v>
      </c>
      <c r="Q3615" t="s">
        <v>8355</v>
      </c>
      <c r="R3615" t="s">
        <v>8321</v>
      </c>
      <c r="S3615" s="15">
        <v>83637.1799537037</v>
      </c>
      <c r="T3615" s="15">
        <v>41818.58997685185</v>
      </c>
    </row>
    <row r="3616" spans="1:20" x14ac:dyDescent="0.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0">
        <v>100.8</v>
      </c>
      <c r="P3616" s="27">
        <v>35.492957746478872</v>
      </c>
      <c r="Q3616" t="s">
        <v>8355</v>
      </c>
      <c r="R3616" t="s">
        <v>8321</v>
      </c>
      <c r="S3616" s="15">
        <v>84348.083703703713</v>
      </c>
      <c r="T3616" s="15">
        <v>42174.041851851856</v>
      </c>
    </row>
    <row r="3617" spans="1:20" x14ac:dyDescent="0.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0">
        <v>106.80000000000001</v>
      </c>
      <c r="P3617" s="27">
        <v>37.083333333333336</v>
      </c>
      <c r="Q3617" t="s">
        <v>8355</v>
      </c>
      <c r="R3617" t="s">
        <v>8321</v>
      </c>
      <c r="S3617" s="15">
        <v>84697.187407407415</v>
      </c>
      <c r="T3617" s="15">
        <v>42348.593703703707</v>
      </c>
    </row>
    <row r="3618" spans="1:20" x14ac:dyDescent="0.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0">
        <v>124.8</v>
      </c>
      <c r="P3618" s="27">
        <v>69.333333333333329</v>
      </c>
      <c r="Q3618" t="s">
        <v>8355</v>
      </c>
      <c r="R3618" t="s">
        <v>8321</v>
      </c>
      <c r="S3618" s="15">
        <v>84165.816296296296</v>
      </c>
      <c r="T3618" s="15">
        <v>42082.908148148148</v>
      </c>
    </row>
    <row r="3619" spans="1:20" x14ac:dyDescent="0.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0">
        <v>118.91891891891892</v>
      </c>
      <c r="P3619" s="27">
        <v>17.254901960784313</v>
      </c>
      <c r="Q3619" t="s">
        <v>8355</v>
      </c>
      <c r="R3619" t="s">
        <v>8321</v>
      </c>
      <c r="S3619" s="15">
        <v>85588</v>
      </c>
      <c r="T3619" s="15">
        <v>42794</v>
      </c>
    </row>
    <row r="3620" spans="1:20" x14ac:dyDescent="0.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0">
        <v>101</v>
      </c>
      <c r="P3620" s="27">
        <v>36.071428571428569</v>
      </c>
      <c r="Q3620" t="s">
        <v>8355</v>
      </c>
      <c r="R3620" t="s">
        <v>8321</v>
      </c>
      <c r="S3620" s="15">
        <v>84317.255787037036</v>
      </c>
      <c r="T3620" s="15">
        <v>42158.627893518518</v>
      </c>
    </row>
    <row r="3621" spans="1:20" x14ac:dyDescent="0.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0">
        <v>112.99999999999999</v>
      </c>
      <c r="P3621" s="27">
        <v>66.470588235294116</v>
      </c>
      <c r="Q3621" t="s">
        <v>8355</v>
      </c>
      <c r="R3621" t="s">
        <v>8321</v>
      </c>
      <c r="S3621" s="15">
        <v>85387.833333333343</v>
      </c>
      <c r="T3621" s="15">
        <v>42693.916666666672</v>
      </c>
    </row>
    <row r="3622" spans="1:20" x14ac:dyDescent="0.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0">
        <v>105.19047619047619</v>
      </c>
      <c r="P3622" s="27">
        <v>56.065989847715734</v>
      </c>
      <c r="Q3622" t="s">
        <v>8355</v>
      </c>
      <c r="R3622" t="s">
        <v>8321</v>
      </c>
      <c r="S3622" s="15">
        <v>84136.333333333343</v>
      </c>
      <c r="T3622" s="15">
        <v>42068.166666666672</v>
      </c>
    </row>
    <row r="3623" spans="1:20" x14ac:dyDescent="0.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0">
        <v>109.73333333333332</v>
      </c>
      <c r="P3623" s="27">
        <v>47.028571428571432</v>
      </c>
      <c r="Q3623" t="s">
        <v>8355</v>
      </c>
      <c r="R3623" t="s">
        <v>8321</v>
      </c>
      <c r="S3623" s="15">
        <v>85287.75</v>
      </c>
      <c r="T3623" s="15">
        <v>42643.875</v>
      </c>
    </row>
    <row r="3624" spans="1:20" x14ac:dyDescent="0.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0">
        <v>100.099</v>
      </c>
      <c r="P3624" s="27">
        <v>47.666190476190479</v>
      </c>
      <c r="Q3624" t="s">
        <v>8355</v>
      </c>
      <c r="R3624" t="s">
        <v>8321</v>
      </c>
      <c r="S3624" s="15">
        <v>83820.281944444447</v>
      </c>
      <c r="T3624" s="15">
        <v>41910.140972222223</v>
      </c>
    </row>
    <row r="3625" spans="1:20" x14ac:dyDescent="0.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0">
        <v>120</v>
      </c>
      <c r="P3625" s="27">
        <v>88.235294117647058</v>
      </c>
      <c r="Q3625" t="s">
        <v>8355</v>
      </c>
      <c r="R3625" t="s">
        <v>8321</v>
      </c>
      <c r="S3625" s="15">
        <v>83692.583333333328</v>
      </c>
      <c r="T3625" s="15">
        <v>41846.291666666664</v>
      </c>
    </row>
    <row r="3626" spans="1:20" x14ac:dyDescent="0.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0">
        <v>104.93333333333332</v>
      </c>
      <c r="P3626" s="27">
        <v>80.717948717948715</v>
      </c>
      <c r="Q3626" t="s">
        <v>8355</v>
      </c>
      <c r="R3626" t="s">
        <v>8321</v>
      </c>
      <c r="S3626" s="15">
        <v>85211.548379629618</v>
      </c>
      <c r="T3626" s="15">
        <v>42605.774189814809</v>
      </c>
    </row>
    <row r="3627" spans="1:20" x14ac:dyDescent="0.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0">
        <v>102.66666666666666</v>
      </c>
      <c r="P3627" s="27">
        <v>39.487179487179489</v>
      </c>
      <c r="Q3627" t="s">
        <v>8355</v>
      </c>
      <c r="R3627" t="s">
        <v>8321</v>
      </c>
      <c r="S3627" s="15">
        <v>84375.305023148147</v>
      </c>
      <c r="T3627" s="15">
        <v>42187.652511574073</v>
      </c>
    </row>
    <row r="3628" spans="1:20" x14ac:dyDescent="0.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0">
        <v>101.82500000000002</v>
      </c>
      <c r="P3628" s="27">
        <v>84.854166666666671</v>
      </c>
      <c r="Q3628" t="s">
        <v>8355</v>
      </c>
      <c r="R3628" t="s">
        <v>8321</v>
      </c>
      <c r="S3628" s="15">
        <v>83735.334652777776</v>
      </c>
      <c r="T3628" s="15">
        <v>41867.667326388888</v>
      </c>
    </row>
    <row r="3629" spans="1:20" x14ac:dyDescent="0.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0">
        <v>100</v>
      </c>
      <c r="P3629" s="27">
        <v>68.965517241379317</v>
      </c>
      <c r="Q3629" t="s">
        <v>8355</v>
      </c>
      <c r="R3629" t="s">
        <v>8321</v>
      </c>
      <c r="S3629" s="15">
        <v>85022.33194444445</v>
      </c>
      <c r="T3629" s="15">
        <v>42511.165972222225</v>
      </c>
    </row>
    <row r="3630" spans="1:20" x14ac:dyDescent="0.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0">
        <v>0</v>
      </c>
      <c r="P3630" s="27" t="e">
        <v>#DIV/0!</v>
      </c>
      <c r="Q3630" t="s">
        <v>8354</v>
      </c>
      <c r="R3630" t="s">
        <v>8321</v>
      </c>
      <c r="S3630" s="15">
        <v>84703.749907407415</v>
      </c>
      <c r="T3630" s="15">
        <v>42351.874953703707</v>
      </c>
    </row>
    <row r="3631" spans="1:20" x14ac:dyDescent="0.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0">
        <v>1.9999999999999998E-4</v>
      </c>
      <c r="P3631" s="27">
        <v>1</v>
      </c>
      <c r="Q3631" t="s">
        <v>8354</v>
      </c>
      <c r="R3631" t="s">
        <v>8321</v>
      </c>
      <c r="S3631" s="15">
        <v>84991.416666666657</v>
      </c>
      <c r="T3631" s="15">
        <v>42495.708333333328</v>
      </c>
    </row>
    <row r="3632" spans="1:20" x14ac:dyDescent="0.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0">
        <v>3.3333333333333333E-2</v>
      </c>
      <c r="P3632" s="27">
        <v>1</v>
      </c>
      <c r="Q3632" t="s">
        <v>8354</v>
      </c>
      <c r="R3632" t="s">
        <v>8321</v>
      </c>
      <c r="S3632" s="15">
        <v>83945.777546296304</v>
      </c>
      <c r="T3632" s="15">
        <v>41972.888773148152</v>
      </c>
    </row>
    <row r="3633" spans="1:20" x14ac:dyDescent="0.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0">
        <v>51.023391812865491</v>
      </c>
      <c r="P3633" s="27">
        <v>147.88135593220338</v>
      </c>
      <c r="Q3633" t="s">
        <v>8354</v>
      </c>
      <c r="R3633" t="s">
        <v>8321</v>
      </c>
      <c r="S3633" s="15">
        <v>83810.33194444445</v>
      </c>
      <c r="T3633" s="15">
        <v>41905.165972222225</v>
      </c>
    </row>
    <row r="3634" spans="1:20" x14ac:dyDescent="0.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0">
        <v>20</v>
      </c>
      <c r="P3634" s="27">
        <v>100</v>
      </c>
      <c r="Q3634" t="s">
        <v>8354</v>
      </c>
      <c r="R3634" t="s">
        <v>8321</v>
      </c>
      <c r="S3634" s="15">
        <v>83933.873819444445</v>
      </c>
      <c r="T3634" s="15">
        <v>41966.936909722222</v>
      </c>
    </row>
    <row r="3635" spans="1:20" x14ac:dyDescent="0.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0">
        <v>35.24</v>
      </c>
      <c r="P3635" s="27">
        <v>56.838709677419352</v>
      </c>
      <c r="Q3635" t="s">
        <v>8354</v>
      </c>
      <c r="R3635" t="s">
        <v>8321</v>
      </c>
      <c r="S3635" s="15">
        <v>85386.083333333343</v>
      </c>
      <c r="T3635" s="15">
        <v>42693.041666666672</v>
      </c>
    </row>
    <row r="3636" spans="1:20" x14ac:dyDescent="0.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0">
        <v>4.246666666666667</v>
      </c>
      <c r="P3636" s="27">
        <v>176.94444444444446</v>
      </c>
      <c r="Q3636" t="s">
        <v>8354</v>
      </c>
      <c r="R3636" t="s">
        <v>8321</v>
      </c>
      <c r="S3636" s="15">
        <v>85498.33194444445</v>
      </c>
      <c r="T3636" s="15">
        <v>42749.165972222225</v>
      </c>
    </row>
    <row r="3637" spans="1:20" x14ac:dyDescent="0.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0">
        <v>36.457142857142856</v>
      </c>
      <c r="P3637" s="27">
        <v>127.6</v>
      </c>
      <c r="Q3637" t="s">
        <v>8354</v>
      </c>
      <c r="R3637" t="s">
        <v>8321</v>
      </c>
      <c r="S3637" s="15">
        <v>84961.765648148139</v>
      </c>
      <c r="T3637" s="15">
        <v>42480.88282407407</v>
      </c>
    </row>
    <row r="3638" spans="1:20" x14ac:dyDescent="0.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0">
        <v>0</v>
      </c>
      <c r="P3638" s="27" t="e">
        <v>#DIV/0!</v>
      </c>
      <c r="Q3638" t="s">
        <v>8354</v>
      </c>
      <c r="R3638" t="s">
        <v>8321</v>
      </c>
      <c r="S3638" s="15">
        <v>84523.389560185198</v>
      </c>
      <c r="T3638" s="15">
        <v>42261.694780092599</v>
      </c>
    </row>
    <row r="3639" spans="1:20" x14ac:dyDescent="0.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0">
        <v>30.866666666666664</v>
      </c>
      <c r="P3639" s="27">
        <v>66.142857142857139</v>
      </c>
      <c r="Q3639" t="s">
        <v>8354</v>
      </c>
      <c r="R3639" t="s">
        <v>8321</v>
      </c>
      <c r="S3639" s="15">
        <v>84011.401273148149</v>
      </c>
      <c r="T3639" s="15">
        <v>42005.700636574074</v>
      </c>
    </row>
    <row r="3640" spans="1:20" x14ac:dyDescent="0.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0">
        <v>6.5454545454545459</v>
      </c>
      <c r="P3640" s="27">
        <v>108</v>
      </c>
      <c r="Q3640" t="s">
        <v>8354</v>
      </c>
      <c r="R3640" t="s">
        <v>8321</v>
      </c>
      <c r="S3640" s="15">
        <v>84227.262314814812</v>
      </c>
      <c r="T3640" s="15">
        <v>42113.631157407406</v>
      </c>
    </row>
    <row r="3641" spans="1:20" x14ac:dyDescent="0.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0">
        <v>4.0000000000000001E-3</v>
      </c>
      <c r="P3641" s="27">
        <v>1</v>
      </c>
      <c r="Q3641" t="s">
        <v>8354</v>
      </c>
      <c r="R3641" t="s">
        <v>8321</v>
      </c>
      <c r="S3641" s="15">
        <v>85301.265277777769</v>
      </c>
      <c r="T3641" s="15">
        <v>42650.632638888885</v>
      </c>
    </row>
    <row r="3642" spans="1:20" x14ac:dyDescent="0.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0">
        <v>5.5</v>
      </c>
      <c r="P3642" s="27">
        <v>18.333333333333332</v>
      </c>
      <c r="Q3642" t="s">
        <v>8354</v>
      </c>
      <c r="R3642" t="s">
        <v>8321</v>
      </c>
      <c r="S3642" s="15">
        <v>84269.563194444447</v>
      </c>
      <c r="T3642" s="15">
        <v>42134.781597222223</v>
      </c>
    </row>
    <row r="3643" spans="1:20" x14ac:dyDescent="0.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0">
        <v>0</v>
      </c>
      <c r="P3643" s="27" t="e">
        <v>#DIV/0!</v>
      </c>
      <c r="Q3643" t="s">
        <v>8354</v>
      </c>
      <c r="R3643" t="s">
        <v>8321</v>
      </c>
      <c r="S3643" s="15">
        <v>83834.416666666672</v>
      </c>
      <c r="T3643" s="15">
        <v>41917.208333333336</v>
      </c>
    </row>
    <row r="3644" spans="1:20" x14ac:dyDescent="0.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0">
        <v>2.1428571428571428</v>
      </c>
      <c r="P3644" s="27">
        <v>7.5</v>
      </c>
      <c r="Q3644" t="s">
        <v>8354</v>
      </c>
      <c r="R3644" t="s">
        <v>8321</v>
      </c>
      <c r="S3644" s="15">
        <v>84677.416666666657</v>
      </c>
      <c r="T3644" s="15">
        <v>42338.708333333328</v>
      </c>
    </row>
    <row r="3645" spans="1:20" x14ac:dyDescent="0.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0">
        <v>0</v>
      </c>
      <c r="P3645" s="27" t="e">
        <v>#DIV/0!</v>
      </c>
      <c r="Q3645" t="s">
        <v>8354</v>
      </c>
      <c r="R3645" t="s">
        <v>8321</v>
      </c>
      <c r="S3645" s="15">
        <v>84650.37127314815</v>
      </c>
      <c r="T3645" s="15">
        <v>42325.185636574075</v>
      </c>
    </row>
    <row r="3646" spans="1:20" x14ac:dyDescent="0.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0">
        <v>16.420000000000002</v>
      </c>
      <c r="P3646" s="27">
        <v>68.416666666666671</v>
      </c>
      <c r="Q3646" t="s">
        <v>8354</v>
      </c>
      <c r="R3646" t="s">
        <v>8321</v>
      </c>
      <c r="S3646" s="15">
        <v>84874.415277777778</v>
      </c>
      <c r="T3646" s="15">
        <v>42437.207638888889</v>
      </c>
    </row>
    <row r="3647" spans="1:20" x14ac:dyDescent="0.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0">
        <v>0.1</v>
      </c>
      <c r="P3647" s="27">
        <v>1</v>
      </c>
      <c r="Q3647" t="s">
        <v>8354</v>
      </c>
      <c r="R3647" t="s">
        <v>8321</v>
      </c>
      <c r="S3647" s="15">
        <v>85392.024027777778</v>
      </c>
      <c r="T3647" s="15">
        <v>42696.012013888889</v>
      </c>
    </row>
    <row r="3648" spans="1:20" x14ac:dyDescent="0.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0">
        <v>4.8099999999999996</v>
      </c>
      <c r="P3648" s="27">
        <v>60.125</v>
      </c>
      <c r="Q3648" t="s">
        <v>8354</v>
      </c>
      <c r="R3648" t="s">
        <v>8321</v>
      </c>
      <c r="S3648" s="15">
        <v>84343.958333333343</v>
      </c>
      <c r="T3648" s="15">
        <v>42171.979166666672</v>
      </c>
    </row>
    <row r="3649" spans="1:20" x14ac:dyDescent="0.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0">
        <v>6</v>
      </c>
      <c r="P3649" s="27">
        <v>15</v>
      </c>
      <c r="Q3649" t="s">
        <v>8354</v>
      </c>
      <c r="R3649" t="s">
        <v>8321</v>
      </c>
      <c r="S3649" s="15">
        <v>85287.498310185183</v>
      </c>
      <c r="T3649" s="15">
        <v>42643.749155092592</v>
      </c>
    </row>
    <row r="3650" spans="1:20" x14ac:dyDescent="0.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0">
        <v>100.38249999999999</v>
      </c>
      <c r="P3650" s="27">
        <v>550.04109589041093</v>
      </c>
      <c r="Q3650" t="s">
        <v>8355</v>
      </c>
      <c r="R3650" t="s">
        <v>8321</v>
      </c>
      <c r="S3650" s="15">
        <v>83834.584375000006</v>
      </c>
      <c r="T3650" s="15">
        <v>41917.292187500003</v>
      </c>
    </row>
    <row r="3651" spans="1:20" x14ac:dyDescent="0.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0">
        <v>104</v>
      </c>
      <c r="P3651" s="27">
        <v>97.5</v>
      </c>
      <c r="Q3651" t="s">
        <v>8355</v>
      </c>
      <c r="R3651" t="s">
        <v>8321</v>
      </c>
      <c r="S3651" s="15">
        <v>83613.425787037035</v>
      </c>
      <c r="T3651" s="15">
        <v>41806.712893518517</v>
      </c>
    </row>
    <row r="3652" spans="1:20" x14ac:dyDescent="0.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0">
        <v>100</v>
      </c>
      <c r="P3652" s="27">
        <v>29.411764705882351</v>
      </c>
      <c r="Q3652" t="s">
        <v>8355</v>
      </c>
      <c r="R3652" t="s">
        <v>8321</v>
      </c>
      <c r="S3652" s="15">
        <v>84804.957962962973</v>
      </c>
      <c r="T3652" s="15">
        <v>42402.478981481487</v>
      </c>
    </row>
    <row r="3653" spans="1:20" x14ac:dyDescent="0.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0">
        <v>104</v>
      </c>
      <c r="P3653" s="27">
        <v>57.777777777777779</v>
      </c>
      <c r="Q3653" t="s">
        <v>8355</v>
      </c>
      <c r="R3653" t="s">
        <v>8321</v>
      </c>
      <c r="S3653" s="15">
        <v>83723.33194444445</v>
      </c>
      <c r="T3653" s="15">
        <v>41861.665972222225</v>
      </c>
    </row>
    <row r="3654" spans="1:20" x14ac:dyDescent="0.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0">
        <v>250.66666666666669</v>
      </c>
      <c r="P3654" s="27">
        <v>44.235294117647058</v>
      </c>
      <c r="Q3654" t="s">
        <v>8355</v>
      </c>
      <c r="R3654" t="s">
        <v>8321</v>
      </c>
      <c r="S3654" s="15">
        <v>85214.33194444445</v>
      </c>
      <c r="T3654" s="15">
        <v>42607.165972222225</v>
      </c>
    </row>
    <row r="3655" spans="1:20" x14ac:dyDescent="0.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0">
        <v>100.49999999999999</v>
      </c>
      <c r="P3655" s="27">
        <v>60.909090909090907</v>
      </c>
      <c r="Q3655" t="s">
        <v>8355</v>
      </c>
      <c r="R3655" t="s">
        <v>8321</v>
      </c>
      <c r="S3655" s="15">
        <v>84442.727013888885</v>
      </c>
      <c r="T3655" s="15">
        <v>42221.363506944443</v>
      </c>
    </row>
    <row r="3656" spans="1:20" x14ac:dyDescent="0.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0">
        <v>174.4</v>
      </c>
      <c r="P3656" s="27">
        <v>68.84210526315789</v>
      </c>
      <c r="Q3656" t="s">
        <v>8355</v>
      </c>
      <c r="R3656" t="s">
        <v>8321</v>
      </c>
      <c r="S3656" s="15">
        <v>84927.416666666657</v>
      </c>
      <c r="T3656" s="15">
        <v>42463.708333333328</v>
      </c>
    </row>
    <row r="3657" spans="1:20" x14ac:dyDescent="0.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0">
        <v>116.26</v>
      </c>
      <c r="P3657" s="27">
        <v>73.582278481012665</v>
      </c>
      <c r="Q3657" t="s">
        <v>8355</v>
      </c>
      <c r="R3657" t="s">
        <v>8321</v>
      </c>
      <c r="S3657" s="15">
        <v>84406.58194444445</v>
      </c>
      <c r="T3657" s="15">
        <v>42203.290972222225</v>
      </c>
    </row>
    <row r="3658" spans="1:20" x14ac:dyDescent="0.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0">
        <v>105.82000000000001</v>
      </c>
      <c r="P3658" s="27">
        <v>115.02173913043478</v>
      </c>
      <c r="Q3658" t="s">
        <v>8355</v>
      </c>
      <c r="R3658" t="s">
        <v>8321</v>
      </c>
      <c r="S3658" s="15">
        <v>85535.915277777778</v>
      </c>
      <c r="T3658" s="15">
        <v>42767.957638888889</v>
      </c>
    </row>
    <row r="3659" spans="1:20" x14ac:dyDescent="0.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0">
        <v>110.75</v>
      </c>
      <c r="P3659" s="27">
        <v>110.75</v>
      </c>
      <c r="Q3659" t="s">
        <v>8355</v>
      </c>
      <c r="R3659" t="s">
        <v>8321</v>
      </c>
      <c r="S3659" s="15">
        <v>85045.808333333334</v>
      </c>
      <c r="T3659" s="15">
        <v>42522.904166666667</v>
      </c>
    </row>
    <row r="3660" spans="1:20" x14ac:dyDescent="0.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0">
        <v>100.66666666666666</v>
      </c>
      <c r="P3660" s="27">
        <v>75.5</v>
      </c>
      <c r="Q3660" t="s">
        <v>8355</v>
      </c>
      <c r="R3660" t="s">
        <v>8321</v>
      </c>
      <c r="S3660" s="15">
        <v>83644.33194444445</v>
      </c>
      <c r="T3660" s="15">
        <v>41822.165972222225</v>
      </c>
    </row>
    <row r="3661" spans="1:20" x14ac:dyDescent="0.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0">
        <v>102.03333333333333</v>
      </c>
      <c r="P3661" s="27">
        <v>235.46153846153845</v>
      </c>
      <c r="Q3661" t="s">
        <v>8355</v>
      </c>
      <c r="R3661" t="s">
        <v>8321</v>
      </c>
      <c r="S3661" s="15">
        <v>84165.220833333326</v>
      </c>
      <c r="T3661" s="15">
        <v>42082.610416666663</v>
      </c>
    </row>
    <row r="3662" spans="1:20" x14ac:dyDescent="0.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0">
        <v>100</v>
      </c>
      <c r="P3662" s="27">
        <v>11.363636363636363</v>
      </c>
      <c r="Q3662" t="s">
        <v>8355</v>
      </c>
      <c r="R3662" t="s">
        <v>8321</v>
      </c>
      <c r="S3662" s="15">
        <v>83993.762152777781</v>
      </c>
      <c r="T3662" s="15">
        <v>41996.881076388891</v>
      </c>
    </row>
    <row r="3663" spans="1:20" x14ac:dyDescent="0.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0">
        <v>111.00000000000001</v>
      </c>
      <c r="P3663" s="27">
        <v>92.5</v>
      </c>
      <c r="Q3663" t="s">
        <v>8355</v>
      </c>
      <c r="R3663" t="s">
        <v>8321</v>
      </c>
      <c r="S3663" s="15">
        <v>84940.333333333343</v>
      </c>
      <c r="T3663" s="15">
        <v>42470.166666666672</v>
      </c>
    </row>
    <row r="3664" spans="1:20" x14ac:dyDescent="0.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0">
        <v>101.42500000000001</v>
      </c>
      <c r="P3664" s="27">
        <v>202.85</v>
      </c>
      <c r="Q3664" t="s">
        <v>8355</v>
      </c>
      <c r="R3664" t="s">
        <v>8321</v>
      </c>
      <c r="S3664" s="15">
        <v>84188.356805555552</v>
      </c>
      <c r="T3664" s="15">
        <v>42094.178402777776</v>
      </c>
    </row>
    <row r="3665" spans="1:20" x14ac:dyDescent="0.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0">
        <v>104</v>
      </c>
      <c r="P3665" s="27">
        <v>26</v>
      </c>
      <c r="Q3665" t="s">
        <v>8355</v>
      </c>
      <c r="R3665" t="s">
        <v>8321</v>
      </c>
      <c r="S3665" s="15">
        <v>85450.986805555556</v>
      </c>
      <c r="T3665" s="15">
        <v>42725.493402777778</v>
      </c>
    </row>
    <row r="3666" spans="1:20" x14ac:dyDescent="0.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0">
        <v>109.375</v>
      </c>
      <c r="P3666" s="27">
        <v>46.05263157894737</v>
      </c>
      <c r="Q3666" t="s">
        <v>8355</v>
      </c>
      <c r="R3666" t="s">
        <v>8321</v>
      </c>
      <c r="S3666" s="15">
        <v>85074.497430555552</v>
      </c>
      <c r="T3666" s="15">
        <v>42537.248715277776</v>
      </c>
    </row>
    <row r="3667" spans="1:20" x14ac:dyDescent="0.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0">
        <v>115.16129032258064</v>
      </c>
      <c r="P3667" s="27">
        <v>51</v>
      </c>
      <c r="Q3667" t="s">
        <v>8355</v>
      </c>
      <c r="R3667" t="s">
        <v>8321</v>
      </c>
      <c r="S3667" s="15">
        <v>84611.658333333326</v>
      </c>
      <c r="T3667" s="15">
        <v>42305.829166666663</v>
      </c>
    </row>
    <row r="3668" spans="1:20" x14ac:dyDescent="0.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0">
        <v>100</v>
      </c>
      <c r="P3668" s="27">
        <v>31.578947368421051</v>
      </c>
      <c r="Q3668" t="s">
        <v>8355</v>
      </c>
      <c r="R3668" t="s">
        <v>8321</v>
      </c>
      <c r="S3668" s="15">
        <v>83688.583333333328</v>
      </c>
      <c r="T3668" s="15">
        <v>41844.291666666664</v>
      </c>
    </row>
    <row r="3669" spans="1:20" x14ac:dyDescent="0.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0">
        <v>103.17033333333335</v>
      </c>
      <c r="P3669" s="27">
        <v>53.363965517241382</v>
      </c>
      <c r="Q3669" t="s">
        <v>8355</v>
      </c>
      <c r="R3669" t="s">
        <v>8321</v>
      </c>
      <c r="S3669" s="15">
        <v>84407.940254629633</v>
      </c>
      <c r="T3669" s="15">
        <v>42203.970127314817</v>
      </c>
    </row>
    <row r="3670" spans="1:20" x14ac:dyDescent="0.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0">
        <v>103.49999999999999</v>
      </c>
      <c r="P3670" s="27">
        <v>36.964285714285715</v>
      </c>
      <c r="Q3670" t="s">
        <v>8355</v>
      </c>
      <c r="R3670" t="s">
        <v>8321</v>
      </c>
      <c r="S3670" s="15">
        <v>84417.545833333337</v>
      </c>
      <c r="T3670" s="15">
        <v>42208.772916666669</v>
      </c>
    </row>
    <row r="3671" spans="1:20" x14ac:dyDescent="0.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0">
        <v>138.19999999999999</v>
      </c>
      <c r="P3671" s="27">
        <v>81.294117647058826</v>
      </c>
      <c r="Q3671" t="s">
        <v>8355</v>
      </c>
      <c r="R3671" t="s">
        <v>8321</v>
      </c>
      <c r="S3671" s="15">
        <v>84333.350393518514</v>
      </c>
      <c r="T3671" s="15">
        <v>42166.675196759257</v>
      </c>
    </row>
    <row r="3672" spans="1:20" x14ac:dyDescent="0.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0">
        <v>109.54545454545455</v>
      </c>
      <c r="P3672" s="27">
        <v>20.083333333333332</v>
      </c>
      <c r="Q3672" t="s">
        <v>8355</v>
      </c>
      <c r="R3672" t="s">
        <v>8321</v>
      </c>
      <c r="S3672" s="15">
        <v>84311.916666666657</v>
      </c>
      <c r="T3672" s="15">
        <v>42155.958333333328</v>
      </c>
    </row>
    <row r="3673" spans="1:20" x14ac:dyDescent="0.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0">
        <v>100.85714285714286</v>
      </c>
      <c r="P3673" s="27">
        <v>88.25</v>
      </c>
      <c r="Q3673" t="s">
        <v>8355</v>
      </c>
      <c r="R3673" t="s">
        <v>8321</v>
      </c>
      <c r="S3673" s="15">
        <v>83682.33194444445</v>
      </c>
      <c r="T3673" s="15">
        <v>41841.165972222225</v>
      </c>
    </row>
    <row r="3674" spans="1:20" x14ac:dyDescent="0.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0">
        <v>101.53333333333335</v>
      </c>
      <c r="P3674" s="27">
        <v>53.438596491228068</v>
      </c>
      <c r="Q3674" t="s">
        <v>8355</v>
      </c>
      <c r="R3674" t="s">
        <v>8321</v>
      </c>
      <c r="S3674" s="15">
        <v>83817.893148148141</v>
      </c>
      <c r="T3674" s="15">
        <v>41908.946574074071</v>
      </c>
    </row>
    <row r="3675" spans="1:20" x14ac:dyDescent="0.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0">
        <v>113.625</v>
      </c>
      <c r="P3675" s="27">
        <v>39.868421052631582</v>
      </c>
      <c r="Q3675" t="s">
        <v>8355</v>
      </c>
      <c r="R3675" t="s">
        <v>8321</v>
      </c>
      <c r="S3675" s="15">
        <v>83897.072222222225</v>
      </c>
      <c r="T3675" s="15">
        <v>41948.536111111112</v>
      </c>
    </row>
    <row r="3676" spans="1:20" x14ac:dyDescent="0.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0">
        <v>100</v>
      </c>
      <c r="P3676" s="27">
        <v>145.16129032258064</v>
      </c>
      <c r="Q3676" t="s">
        <v>8355</v>
      </c>
      <c r="R3676" t="s">
        <v>8321</v>
      </c>
      <c r="S3676" s="15">
        <v>85233.746041666658</v>
      </c>
      <c r="T3676" s="15">
        <v>42616.873020833329</v>
      </c>
    </row>
    <row r="3677" spans="1:20" x14ac:dyDescent="0.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0">
        <v>140</v>
      </c>
      <c r="P3677" s="27">
        <v>23.333333333333332</v>
      </c>
      <c r="Q3677" t="s">
        <v>8355</v>
      </c>
      <c r="R3677" t="s">
        <v>8321</v>
      </c>
      <c r="S3677" s="15">
        <v>85011.916666666657</v>
      </c>
      <c r="T3677" s="15">
        <v>42505.958333333328</v>
      </c>
    </row>
    <row r="3678" spans="1:20" x14ac:dyDescent="0.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0">
        <v>128.75</v>
      </c>
      <c r="P3678" s="27">
        <v>64.375</v>
      </c>
      <c r="Q3678" t="s">
        <v>8355</v>
      </c>
      <c r="R3678" t="s">
        <v>8321</v>
      </c>
      <c r="S3678" s="15">
        <v>83789.631574074068</v>
      </c>
      <c r="T3678" s="15">
        <v>41894.815787037034</v>
      </c>
    </row>
    <row r="3679" spans="1:20" x14ac:dyDescent="0.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0">
        <v>102.90416666666667</v>
      </c>
      <c r="P3679" s="27">
        <v>62.052763819095475</v>
      </c>
      <c r="Q3679" t="s">
        <v>8355</v>
      </c>
      <c r="R3679" t="s">
        <v>8321</v>
      </c>
      <c r="S3679" s="15">
        <v>83646.33194444445</v>
      </c>
      <c r="T3679" s="15">
        <v>41823.165972222225</v>
      </c>
    </row>
    <row r="3680" spans="1:20" x14ac:dyDescent="0.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0">
        <v>102.49999999999999</v>
      </c>
      <c r="P3680" s="27">
        <v>66.129032258064512</v>
      </c>
      <c r="Q3680" t="s">
        <v>8355</v>
      </c>
      <c r="R3680" t="s">
        <v>8321</v>
      </c>
      <c r="S3680" s="15">
        <v>84311.062453703693</v>
      </c>
      <c r="T3680" s="15">
        <v>42155.531226851846</v>
      </c>
    </row>
    <row r="3681" spans="1:20" x14ac:dyDescent="0.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0">
        <v>110.1</v>
      </c>
      <c r="P3681" s="27">
        <v>73.400000000000006</v>
      </c>
      <c r="Q3681" t="s">
        <v>8355</v>
      </c>
      <c r="R3681" t="s">
        <v>8321</v>
      </c>
      <c r="S3681" s="15">
        <v>83642.415277777778</v>
      </c>
      <c r="T3681" s="15">
        <v>41821.207638888889</v>
      </c>
    </row>
    <row r="3682" spans="1:20" x14ac:dyDescent="0.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0">
        <v>112.76666666666667</v>
      </c>
      <c r="P3682" s="27">
        <v>99.5</v>
      </c>
      <c r="Q3682" t="s">
        <v>8355</v>
      </c>
      <c r="R3682" t="s">
        <v>8321</v>
      </c>
      <c r="S3682" s="15">
        <v>85296.908194444433</v>
      </c>
      <c r="T3682" s="15">
        <v>42648.454097222217</v>
      </c>
    </row>
    <row r="3683" spans="1:20" x14ac:dyDescent="0.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0">
        <v>111.9</v>
      </c>
      <c r="P3683" s="27">
        <v>62.166666666666664</v>
      </c>
      <c r="Q3683" t="s">
        <v>8355</v>
      </c>
      <c r="R3683" t="s">
        <v>8321</v>
      </c>
      <c r="S3683" s="15">
        <v>84769.303009259253</v>
      </c>
      <c r="T3683" s="15">
        <v>42384.651504629626</v>
      </c>
    </row>
    <row r="3684" spans="1:20" x14ac:dyDescent="0.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0">
        <v>139.19999999999999</v>
      </c>
      <c r="P3684" s="27">
        <v>62.328358208955223</v>
      </c>
      <c r="Q3684" t="s">
        <v>8355</v>
      </c>
      <c r="R3684" t="s">
        <v>8321</v>
      </c>
      <c r="S3684" s="15">
        <v>83612.58194444445</v>
      </c>
      <c r="T3684" s="15">
        <v>41806.290972222225</v>
      </c>
    </row>
    <row r="3685" spans="1:20" x14ac:dyDescent="0.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0">
        <v>110.85714285714286</v>
      </c>
      <c r="P3685" s="27">
        <v>58.787878787878789</v>
      </c>
      <c r="Q3685" t="s">
        <v>8355</v>
      </c>
      <c r="R3685" t="s">
        <v>8321</v>
      </c>
      <c r="S3685" s="15">
        <v>85326.233703703707</v>
      </c>
      <c r="T3685" s="15">
        <v>42663.116851851853</v>
      </c>
    </row>
    <row r="3686" spans="1:20" x14ac:dyDescent="0.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0">
        <v>139.06666666666666</v>
      </c>
      <c r="P3686" s="27">
        <v>45.347826086956523</v>
      </c>
      <c r="Q3686" t="s">
        <v>8355</v>
      </c>
      <c r="R3686" t="s">
        <v>8321</v>
      </c>
      <c r="S3686" s="15">
        <v>84498.360787037032</v>
      </c>
      <c r="T3686" s="15">
        <v>42249.180393518516</v>
      </c>
    </row>
    <row r="3687" spans="1:20" x14ac:dyDescent="0.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0">
        <v>105.69999999999999</v>
      </c>
      <c r="P3687" s="27">
        <v>41.944444444444443</v>
      </c>
      <c r="Q3687" t="s">
        <v>8355</v>
      </c>
      <c r="R3687" t="s">
        <v>8321</v>
      </c>
      <c r="S3687" s="15">
        <v>83557.75</v>
      </c>
      <c r="T3687" s="15">
        <v>41778.875</v>
      </c>
    </row>
    <row r="3688" spans="1:20" x14ac:dyDescent="0.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0">
        <v>101.42857142857142</v>
      </c>
      <c r="P3688" s="27">
        <v>59.166666666666664</v>
      </c>
      <c r="Q3688" t="s">
        <v>8355</v>
      </c>
      <c r="R3688" t="s">
        <v>8321</v>
      </c>
      <c r="S3688" s="15">
        <v>84490.33194444445</v>
      </c>
      <c r="T3688" s="15">
        <v>42245.165972222225</v>
      </c>
    </row>
    <row r="3689" spans="1:20" x14ac:dyDescent="0.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0">
        <v>100.245</v>
      </c>
      <c r="P3689" s="27">
        <v>200.49</v>
      </c>
      <c r="Q3689" t="s">
        <v>8355</v>
      </c>
      <c r="R3689" t="s">
        <v>8321</v>
      </c>
      <c r="S3689" s="15">
        <v>83634.436458333337</v>
      </c>
      <c r="T3689" s="15">
        <v>41817.218229166669</v>
      </c>
    </row>
    <row r="3690" spans="1:20" x14ac:dyDescent="0.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0">
        <v>109.16666666666666</v>
      </c>
      <c r="P3690" s="27">
        <v>83.974358974358978</v>
      </c>
      <c r="Q3690" t="s">
        <v>8355</v>
      </c>
      <c r="R3690" t="s">
        <v>8321</v>
      </c>
      <c r="S3690" s="15">
        <v>83719.574166666658</v>
      </c>
      <c r="T3690" s="15">
        <v>41859.787083333329</v>
      </c>
    </row>
    <row r="3691" spans="1:20" x14ac:dyDescent="0.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0">
        <v>118.33333333333333</v>
      </c>
      <c r="P3691" s="27">
        <v>57.258064516129032</v>
      </c>
      <c r="Q3691" t="s">
        <v>8355</v>
      </c>
      <c r="R3691" t="s">
        <v>8321</v>
      </c>
      <c r="S3691" s="15">
        <v>84353.868055555562</v>
      </c>
      <c r="T3691" s="15">
        <v>42176.934027777781</v>
      </c>
    </row>
    <row r="3692" spans="1:20" x14ac:dyDescent="0.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0">
        <v>120</v>
      </c>
      <c r="P3692" s="27">
        <v>58.064516129032256</v>
      </c>
      <c r="Q3692" t="s">
        <v>8355</v>
      </c>
      <c r="R3692" t="s">
        <v>8321</v>
      </c>
      <c r="S3692" s="15">
        <v>83941.279699074075</v>
      </c>
      <c r="T3692" s="15">
        <v>41970.639849537038</v>
      </c>
    </row>
    <row r="3693" spans="1:20" x14ac:dyDescent="0.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0">
        <v>127.96000000000001</v>
      </c>
      <c r="P3693" s="27">
        <v>186.80291970802921</v>
      </c>
      <c r="Q3693" t="s">
        <v>8355</v>
      </c>
      <c r="R3693" t="s">
        <v>8321</v>
      </c>
      <c r="S3693" s="15">
        <v>84130.415277777778</v>
      </c>
      <c r="T3693" s="15">
        <v>42065.207638888889</v>
      </c>
    </row>
    <row r="3694" spans="1:20" x14ac:dyDescent="0.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0">
        <v>126</v>
      </c>
      <c r="P3694" s="27">
        <v>74.117647058823536</v>
      </c>
      <c r="Q3694" t="s">
        <v>8355</v>
      </c>
      <c r="R3694" t="s">
        <v>8321</v>
      </c>
      <c r="S3694" s="15">
        <v>83802</v>
      </c>
      <c r="T3694" s="15">
        <v>41901</v>
      </c>
    </row>
    <row r="3695" spans="1:20" x14ac:dyDescent="0.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0">
        <v>129.12912912912913</v>
      </c>
      <c r="P3695" s="27">
        <v>30.714285714285715</v>
      </c>
      <c r="Q3695" t="s">
        <v>8355</v>
      </c>
      <c r="R3695" t="s">
        <v>8321</v>
      </c>
      <c r="S3695" s="15">
        <v>84677.875</v>
      </c>
      <c r="T3695" s="15">
        <v>42338.9375</v>
      </c>
    </row>
    <row r="3696" spans="1:20" x14ac:dyDescent="0.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0">
        <v>107.42857142857143</v>
      </c>
      <c r="P3696" s="27">
        <v>62.666666666666664</v>
      </c>
      <c r="Q3696" t="s">
        <v>8355</v>
      </c>
      <c r="R3696" t="s">
        <v>8321</v>
      </c>
      <c r="S3696" s="15">
        <v>85054.166666666657</v>
      </c>
      <c r="T3696" s="15">
        <v>42527.083333333328</v>
      </c>
    </row>
    <row r="3697" spans="1:20" x14ac:dyDescent="0.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0">
        <v>100.125</v>
      </c>
      <c r="P3697" s="27">
        <v>121.36363636363636</v>
      </c>
      <c r="Q3697" t="s">
        <v>8355</v>
      </c>
      <c r="R3697" t="s">
        <v>8321</v>
      </c>
      <c r="S3697" s="15">
        <v>84031.740972222222</v>
      </c>
      <c r="T3697" s="15">
        <v>42015.870486111111</v>
      </c>
    </row>
    <row r="3698" spans="1:20" x14ac:dyDescent="0.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0">
        <v>155</v>
      </c>
      <c r="P3698" s="27">
        <v>39.743589743589745</v>
      </c>
      <c r="Q3698" t="s">
        <v>8355</v>
      </c>
      <c r="R3698" t="s">
        <v>8321</v>
      </c>
      <c r="S3698" s="15">
        <v>84097.234166666662</v>
      </c>
      <c r="T3698" s="15">
        <v>42048.617083333331</v>
      </c>
    </row>
    <row r="3699" spans="1:20" x14ac:dyDescent="0.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0">
        <v>108</v>
      </c>
      <c r="P3699" s="27">
        <v>72</v>
      </c>
      <c r="Q3699" t="s">
        <v>8355</v>
      </c>
      <c r="R3699" t="s">
        <v>8321</v>
      </c>
      <c r="S3699" s="15">
        <v>85000.931666666671</v>
      </c>
      <c r="T3699" s="15">
        <v>42500.465833333335</v>
      </c>
    </row>
    <row r="3700" spans="1:20" x14ac:dyDescent="0.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0">
        <v>110.52</v>
      </c>
      <c r="P3700" s="27">
        <v>40.632352941176471</v>
      </c>
      <c r="Q3700" t="s">
        <v>8355</v>
      </c>
      <c r="R3700" t="s">
        <v>8321</v>
      </c>
      <c r="S3700" s="15">
        <v>84863.613125000003</v>
      </c>
      <c r="T3700" s="15">
        <v>42431.806562500002</v>
      </c>
    </row>
    <row r="3701" spans="1:20" x14ac:dyDescent="0.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0">
        <v>100.8</v>
      </c>
      <c r="P3701" s="27">
        <v>63</v>
      </c>
      <c r="Q3701" t="s">
        <v>8355</v>
      </c>
      <c r="R3701" t="s">
        <v>8321</v>
      </c>
      <c r="S3701" s="15">
        <v>83855.204074074078</v>
      </c>
      <c r="T3701" s="15">
        <v>41927.602037037039</v>
      </c>
    </row>
    <row r="3702" spans="1:20" x14ac:dyDescent="0.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0">
        <v>121.2</v>
      </c>
      <c r="P3702" s="27">
        <v>33.666666666666664</v>
      </c>
      <c r="Q3702" t="s">
        <v>8355</v>
      </c>
      <c r="R3702" t="s">
        <v>8321</v>
      </c>
      <c r="S3702" s="15">
        <v>83825.333333333328</v>
      </c>
      <c r="T3702" s="15">
        <v>41912.666666666664</v>
      </c>
    </row>
    <row r="3703" spans="1:20" x14ac:dyDescent="0.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0">
        <v>100.33333333333334</v>
      </c>
      <c r="P3703" s="27">
        <v>38.589743589743591</v>
      </c>
      <c r="Q3703" t="s">
        <v>8355</v>
      </c>
      <c r="R3703" t="s">
        <v>8321</v>
      </c>
      <c r="S3703" s="15">
        <v>84319.083171296297</v>
      </c>
      <c r="T3703" s="15">
        <v>42159.541585648149</v>
      </c>
    </row>
    <row r="3704" spans="1:20" x14ac:dyDescent="0.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0">
        <v>109.16666666666666</v>
      </c>
      <c r="P3704" s="27">
        <v>155.95238095238096</v>
      </c>
      <c r="Q3704" t="s">
        <v>8355</v>
      </c>
      <c r="R3704" t="s">
        <v>8321</v>
      </c>
      <c r="S3704" s="15">
        <v>85123.915277777778</v>
      </c>
      <c r="T3704" s="15">
        <v>42561.957638888889</v>
      </c>
    </row>
    <row r="3705" spans="1:20" x14ac:dyDescent="0.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0">
        <v>123.42857142857142</v>
      </c>
      <c r="P3705" s="27">
        <v>43.2</v>
      </c>
      <c r="Q3705" t="s">
        <v>8355</v>
      </c>
      <c r="R3705" t="s">
        <v>8321</v>
      </c>
      <c r="S3705" s="15">
        <v>85190.58194444445</v>
      </c>
      <c r="T3705" s="15">
        <v>42595.290972222225</v>
      </c>
    </row>
    <row r="3706" spans="1:20" x14ac:dyDescent="0.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0">
        <v>136.33666666666667</v>
      </c>
      <c r="P3706" s="27">
        <v>15.148518518518518</v>
      </c>
      <c r="Q3706" t="s">
        <v>8355</v>
      </c>
      <c r="R3706" t="s">
        <v>8321</v>
      </c>
      <c r="S3706" s="15">
        <v>85043.379490740743</v>
      </c>
      <c r="T3706" s="15">
        <v>42521.689745370371</v>
      </c>
    </row>
    <row r="3707" spans="1:20" x14ac:dyDescent="0.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0">
        <v>103.46657233816768</v>
      </c>
      <c r="P3707" s="27">
        <v>83.571428571428569</v>
      </c>
      <c r="Q3707" t="s">
        <v>8355</v>
      </c>
      <c r="R3707" t="s">
        <v>8321</v>
      </c>
      <c r="S3707" s="15">
        <v>83627.5</v>
      </c>
      <c r="T3707" s="15">
        <v>41813.75</v>
      </c>
    </row>
    <row r="3708" spans="1:20" x14ac:dyDescent="0.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0">
        <v>121.33333333333334</v>
      </c>
      <c r="P3708" s="27">
        <v>140</v>
      </c>
      <c r="Q3708" t="s">
        <v>8355</v>
      </c>
      <c r="R3708" t="s">
        <v>8321</v>
      </c>
      <c r="S3708" s="15">
        <v>83789.827523148153</v>
      </c>
      <c r="T3708" s="15">
        <v>41894.913761574076</v>
      </c>
    </row>
    <row r="3709" spans="1:20" x14ac:dyDescent="0.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0">
        <v>186</v>
      </c>
      <c r="P3709" s="27">
        <v>80.869565217391298</v>
      </c>
      <c r="Q3709" t="s">
        <v>8355</v>
      </c>
      <c r="R3709" t="s">
        <v>8321</v>
      </c>
      <c r="S3709" s="15">
        <v>85146.452777777769</v>
      </c>
      <c r="T3709" s="15">
        <v>42573.226388888885</v>
      </c>
    </row>
    <row r="3710" spans="1:20" x14ac:dyDescent="0.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0">
        <v>300</v>
      </c>
      <c r="P3710" s="27">
        <v>53.846153846153847</v>
      </c>
      <c r="Q3710" t="s">
        <v>8355</v>
      </c>
      <c r="R3710" t="s">
        <v>8321</v>
      </c>
      <c r="S3710" s="15">
        <v>83648.284398148142</v>
      </c>
      <c r="T3710" s="15">
        <v>41824.142199074071</v>
      </c>
    </row>
    <row r="3711" spans="1:20" x14ac:dyDescent="0.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0">
        <v>108.25</v>
      </c>
      <c r="P3711" s="27">
        <v>30.928571428571427</v>
      </c>
      <c r="Q3711" t="s">
        <v>8355</v>
      </c>
      <c r="R3711" t="s">
        <v>8321</v>
      </c>
      <c r="S3711" s="15">
        <v>83631.41541666667</v>
      </c>
      <c r="T3711" s="15">
        <v>41815.707708333335</v>
      </c>
    </row>
    <row r="3712" spans="1:20" x14ac:dyDescent="0.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0">
        <v>141.15384615384616</v>
      </c>
      <c r="P3712" s="27">
        <v>67.962962962962962</v>
      </c>
      <c r="Q3712" t="s">
        <v>8355</v>
      </c>
      <c r="R3712" t="s">
        <v>8321</v>
      </c>
      <c r="S3712" s="15">
        <v>84195.152499999997</v>
      </c>
      <c r="T3712" s="15">
        <v>42097.576249999998</v>
      </c>
    </row>
    <row r="3713" spans="1:20" x14ac:dyDescent="0.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0">
        <v>113.99999999999999</v>
      </c>
      <c r="P3713" s="27">
        <v>27.142857142857142</v>
      </c>
      <c r="Q3713" t="s">
        <v>8355</v>
      </c>
      <c r="R3713" t="s">
        <v>8321</v>
      </c>
      <c r="S3713" s="15">
        <v>83611.333333333328</v>
      </c>
      <c r="T3713" s="15">
        <v>41805.666666666664</v>
      </c>
    </row>
    <row r="3714" spans="1:20" x14ac:dyDescent="0.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0">
        <v>153.73333333333335</v>
      </c>
      <c r="P3714" s="27">
        <v>110.86538461538461</v>
      </c>
      <c r="Q3714" t="s">
        <v>8355</v>
      </c>
      <c r="R3714" t="s">
        <v>8321</v>
      </c>
      <c r="S3714" s="15">
        <v>84310.58194444445</v>
      </c>
      <c r="T3714" s="15">
        <v>42155.290972222225</v>
      </c>
    </row>
    <row r="3715" spans="1:20" x14ac:dyDescent="0.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0">
        <v>101.49999999999999</v>
      </c>
      <c r="P3715" s="27">
        <v>106.84210526315789</v>
      </c>
      <c r="Q3715" t="s">
        <v>8355</v>
      </c>
      <c r="R3715" t="s">
        <v>8321</v>
      </c>
      <c r="S3715" s="15">
        <v>85051.476064814808</v>
      </c>
      <c r="T3715" s="15">
        <v>42525.738032407404</v>
      </c>
    </row>
    <row r="3716" spans="1:20" x14ac:dyDescent="0.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0">
        <v>102.35000000000001</v>
      </c>
      <c r="P3716" s="27">
        <v>105.51546391752578</v>
      </c>
      <c r="Q3716" t="s">
        <v>8355</v>
      </c>
      <c r="R3716" t="s">
        <v>8321</v>
      </c>
      <c r="S3716" s="15">
        <v>84300.33194444445</v>
      </c>
      <c r="T3716" s="15">
        <v>42150.165972222225</v>
      </c>
    </row>
    <row r="3717" spans="1:20" x14ac:dyDescent="0.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0">
        <v>102.57142857142858</v>
      </c>
      <c r="P3717" s="27">
        <v>132.96296296296296</v>
      </c>
      <c r="Q3717" t="s">
        <v>8355</v>
      </c>
      <c r="R3717" t="s">
        <v>8321</v>
      </c>
      <c r="S3717" s="15">
        <v>84189.072222222225</v>
      </c>
      <c r="T3717" s="15">
        <v>42094.536111111112</v>
      </c>
    </row>
    <row r="3718" spans="1:20" x14ac:dyDescent="0.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0">
        <v>155.75</v>
      </c>
      <c r="P3718" s="27">
        <v>51.916666666666664</v>
      </c>
      <c r="Q3718" t="s">
        <v>8355</v>
      </c>
      <c r="R3718" t="s">
        <v>8321</v>
      </c>
      <c r="S3718" s="15">
        <v>84781.775671296287</v>
      </c>
      <c r="T3718" s="15">
        <v>42390.887835648144</v>
      </c>
    </row>
    <row r="3719" spans="1:20" x14ac:dyDescent="0.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0">
        <v>100.75</v>
      </c>
      <c r="P3719" s="27">
        <v>310</v>
      </c>
      <c r="Q3719" t="s">
        <v>8355</v>
      </c>
      <c r="R3719" t="s">
        <v>8321</v>
      </c>
      <c r="S3719" s="15">
        <v>84267.732615740737</v>
      </c>
      <c r="T3719" s="15">
        <v>42133.866307870368</v>
      </c>
    </row>
    <row r="3720" spans="1:20" x14ac:dyDescent="0.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0">
        <v>239.4</v>
      </c>
      <c r="P3720" s="27">
        <v>26.021739130434781</v>
      </c>
      <c r="Q3720" t="s">
        <v>8355</v>
      </c>
      <c r="R3720" t="s">
        <v>8321</v>
      </c>
      <c r="S3720" s="15">
        <v>84125.432291666657</v>
      </c>
      <c r="T3720" s="15">
        <v>42062.716145833328</v>
      </c>
    </row>
    <row r="3721" spans="1:20" x14ac:dyDescent="0.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0">
        <v>210</v>
      </c>
      <c r="P3721" s="27">
        <v>105</v>
      </c>
      <c r="Q3721" t="s">
        <v>8355</v>
      </c>
      <c r="R3721" t="s">
        <v>8321</v>
      </c>
      <c r="S3721" s="15">
        <v>84355.459861111114</v>
      </c>
      <c r="T3721" s="15">
        <v>42177.729930555557</v>
      </c>
    </row>
    <row r="3722" spans="1:20" x14ac:dyDescent="0.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0">
        <v>104.51515151515152</v>
      </c>
      <c r="P3722" s="27">
        <v>86.224999999999994</v>
      </c>
      <c r="Q3722" t="s">
        <v>8355</v>
      </c>
      <c r="R3722" t="s">
        <v>8321</v>
      </c>
      <c r="S3722" s="15">
        <v>84375.986250000002</v>
      </c>
      <c r="T3722" s="15">
        <v>42187.993125000001</v>
      </c>
    </row>
    <row r="3723" spans="1:20" x14ac:dyDescent="0.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0">
        <v>100.8</v>
      </c>
      <c r="P3723" s="27">
        <v>114.54545454545455</v>
      </c>
      <c r="Q3723" t="s">
        <v>8355</v>
      </c>
      <c r="R3723" t="s">
        <v>8321</v>
      </c>
      <c r="S3723" s="15">
        <v>83897.955648148141</v>
      </c>
      <c r="T3723" s="15">
        <v>41948.977824074071</v>
      </c>
    </row>
    <row r="3724" spans="1:20" x14ac:dyDescent="0.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0">
        <v>111.20000000000002</v>
      </c>
      <c r="P3724" s="27">
        <v>47.657142857142858</v>
      </c>
      <c r="Q3724" t="s">
        <v>8355</v>
      </c>
      <c r="R3724" t="s">
        <v>8321</v>
      </c>
      <c r="S3724" s="15">
        <v>84823.915277777778</v>
      </c>
      <c r="T3724" s="15">
        <v>42411.957638888889</v>
      </c>
    </row>
    <row r="3725" spans="1:20" x14ac:dyDescent="0.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0">
        <v>102.04444444444445</v>
      </c>
      <c r="P3725" s="27">
        <v>72.888888888888886</v>
      </c>
      <c r="Q3725" t="s">
        <v>8355</v>
      </c>
      <c r="R3725" t="s">
        <v>8321</v>
      </c>
      <c r="S3725" s="15">
        <v>83947.589398148149</v>
      </c>
      <c r="T3725" s="15">
        <v>41973.794699074075</v>
      </c>
    </row>
    <row r="3726" spans="1:20" x14ac:dyDescent="0.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0">
        <v>102.54767441860466</v>
      </c>
      <c r="P3726" s="27">
        <v>49.545505617977533</v>
      </c>
      <c r="Q3726" t="s">
        <v>8355</v>
      </c>
      <c r="R3726" t="s">
        <v>8321</v>
      </c>
      <c r="S3726" s="15">
        <v>84989.916666666657</v>
      </c>
      <c r="T3726" s="15">
        <v>42494.958333333328</v>
      </c>
    </row>
    <row r="3727" spans="1:20" x14ac:dyDescent="0.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0">
        <v>127</v>
      </c>
      <c r="P3727" s="27">
        <v>25.4</v>
      </c>
      <c r="Q3727" t="s">
        <v>8355</v>
      </c>
      <c r="R3727" t="s">
        <v>8321</v>
      </c>
      <c r="S3727" s="15">
        <v>84837.791666666657</v>
      </c>
      <c r="T3727" s="15">
        <v>42418.895833333328</v>
      </c>
    </row>
    <row r="3728" spans="1:20" x14ac:dyDescent="0.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0">
        <v>338.70588235294122</v>
      </c>
      <c r="P3728" s="27">
        <v>62.586956521739133</v>
      </c>
      <c r="Q3728" t="s">
        <v>8355</v>
      </c>
      <c r="R3728" t="s">
        <v>8321</v>
      </c>
      <c r="S3728" s="15">
        <v>84979.75</v>
      </c>
      <c r="T3728" s="15">
        <v>42489.875</v>
      </c>
    </row>
    <row r="3729" spans="1:20" x14ac:dyDescent="0.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0">
        <v>100.75</v>
      </c>
      <c r="P3729" s="27">
        <v>61.060606060606062</v>
      </c>
      <c r="Q3729" t="s">
        <v>8355</v>
      </c>
      <c r="R3729" t="s">
        <v>8321</v>
      </c>
      <c r="S3729" s="15">
        <v>85326.409722222219</v>
      </c>
      <c r="T3729" s="15">
        <v>42663.204861111109</v>
      </c>
    </row>
    <row r="3730" spans="1:20" x14ac:dyDescent="0.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0">
        <v>9.31</v>
      </c>
      <c r="P3730" s="27">
        <v>60.064516129032256</v>
      </c>
      <c r="Q3730" t="s">
        <v>8355</v>
      </c>
      <c r="R3730" t="s">
        <v>8321</v>
      </c>
      <c r="S3730" s="15">
        <v>84470.342037037044</v>
      </c>
      <c r="T3730" s="15">
        <v>42235.171018518522</v>
      </c>
    </row>
    <row r="3731" spans="1:20" x14ac:dyDescent="0.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0">
        <v>7.24</v>
      </c>
      <c r="P3731" s="27">
        <v>72.400000000000006</v>
      </c>
      <c r="Q3731" t="s">
        <v>8355</v>
      </c>
      <c r="R3731" t="s">
        <v>8321</v>
      </c>
      <c r="S3731" s="15">
        <v>84172.32666666666</v>
      </c>
      <c r="T3731" s="15">
        <v>42086.16333333333</v>
      </c>
    </row>
    <row r="3732" spans="1:20" x14ac:dyDescent="0.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0">
        <v>10</v>
      </c>
      <c r="P3732" s="27">
        <v>100</v>
      </c>
      <c r="Q3732" t="s">
        <v>8355</v>
      </c>
      <c r="R3732" t="s">
        <v>8321</v>
      </c>
      <c r="S3732" s="15">
        <v>84467.355532407411</v>
      </c>
      <c r="T3732" s="15">
        <v>42233.677766203706</v>
      </c>
    </row>
    <row r="3733" spans="1:20" x14ac:dyDescent="0.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0">
        <v>11.272727272727273</v>
      </c>
      <c r="P3733" s="27">
        <v>51.666666666666664</v>
      </c>
      <c r="Q3733" t="s">
        <v>8355</v>
      </c>
      <c r="R3733" t="s">
        <v>8321</v>
      </c>
      <c r="S3733" s="15">
        <v>84028.281944444447</v>
      </c>
      <c r="T3733" s="15">
        <v>42014.140972222223</v>
      </c>
    </row>
    <row r="3734" spans="1:20" x14ac:dyDescent="0.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0">
        <v>15.411764705882353</v>
      </c>
      <c r="P3734" s="27">
        <v>32.75</v>
      </c>
      <c r="Q3734" t="s">
        <v>8355</v>
      </c>
      <c r="R3734" t="s">
        <v>8321</v>
      </c>
      <c r="S3734" s="15">
        <v>84057</v>
      </c>
      <c r="T3734" s="15">
        <v>42028.5</v>
      </c>
    </row>
    <row r="3735" spans="1:20" x14ac:dyDescent="0.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0">
        <v>0</v>
      </c>
      <c r="P3735" s="27" t="e">
        <v>#DIV/0!</v>
      </c>
      <c r="Q3735" t="s">
        <v>8355</v>
      </c>
      <c r="R3735" t="s">
        <v>8321</v>
      </c>
      <c r="S3735" s="15">
        <v>84225.875</v>
      </c>
      <c r="T3735" s="15">
        <v>42112.9375</v>
      </c>
    </row>
    <row r="3736" spans="1:20" x14ac:dyDescent="0.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0">
        <v>28.466666666666669</v>
      </c>
      <c r="P3736" s="27">
        <v>61</v>
      </c>
      <c r="Q3736" t="s">
        <v>8355</v>
      </c>
      <c r="R3736" t="s">
        <v>8321</v>
      </c>
      <c r="S3736" s="15">
        <v>84299.803148148145</v>
      </c>
      <c r="T3736" s="15">
        <v>42149.901574074072</v>
      </c>
    </row>
    <row r="3737" spans="1:20" x14ac:dyDescent="0.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0">
        <v>13.333333333333334</v>
      </c>
      <c r="P3737" s="27">
        <v>10</v>
      </c>
      <c r="Q3737" t="s">
        <v>8355</v>
      </c>
      <c r="R3737" t="s">
        <v>8321</v>
      </c>
      <c r="S3737" s="15">
        <v>84305.386319444442</v>
      </c>
      <c r="T3737" s="15">
        <v>42152.693159722221</v>
      </c>
    </row>
    <row r="3738" spans="1:20" x14ac:dyDescent="0.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0">
        <v>0.66666666666666674</v>
      </c>
      <c r="P3738" s="27">
        <v>10</v>
      </c>
      <c r="Q3738" t="s">
        <v>8355</v>
      </c>
      <c r="R3738" t="s">
        <v>8321</v>
      </c>
      <c r="S3738" s="15">
        <v>84173.5</v>
      </c>
      <c r="T3738" s="15">
        <v>42086.75</v>
      </c>
    </row>
    <row r="3739" spans="1:20" x14ac:dyDescent="0.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0">
        <v>21.428571428571427</v>
      </c>
      <c r="P3739" s="27">
        <v>37.5</v>
      </c>
      <c r="Q3739" t="s">
        <v>8355</v>
      </c>
      <c r="R3739" t="s">
        <v>8321</v>
      </c>
      <c r="S3739" s="15">
        <v>84640.58194444445</v>
      </c>
      <c r="T3739" s="15">
        <v>42320.290972222225</v>
      </c>
    </row>
    <row r="3740" spans="1:20" x14ac:dyDescent="0.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0">
        <v>18</v>
      </c>
      <c r="P3740" s="27">
        <v>45</v>
      </c>
      <c r="Q3740" t="s">
        <v>8355</v>
      </c>
      <c r="R3740" t="s">
        <v>8321</v>
      </c>
      <c r="S3740" s="15">
        <v>83671.833333333328</v>
      </c>
      <c r="T3740" s="15">
        <v>41835.916666666664</v>
      </c>
    </row>
    <row r="3741" spans="1:20" x14ac:dyDescent="0.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0">
        <v>20.125</v>
      </c>
      <c r="P3741" s="27">
        <v>100.625</v>
      </c>
      <c r="Q3741" t="s">
        <v>8355</v>
      </c>
      <c r="R3741" t="s">
        <v>8321</v>
      </c>
      <c r="S3741" s="15">
        <v>85136.899722222224</v>
      </c>
      <c r="T3741" s="15">
        <v>42568.449861111112</v>
      </c>
    </row>
    <row r="3742" spans="1:20" x14ac:dyDescent="0.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0">
        <v>17.899999999999999</v>
      </c>
      <c r="P3742" s="27">
        <v>25.571428571428573</v>
      </c>
      <c r="Q3742" t="s">
        <v>8355</v>
      </c>
      <c r="R3742" t="s">
        <v>8321</v>
      </c>
      <c r="S3742" s="15">
        <v>83726.158287037033</v>
      </c>
      <c r="T3742" s="15">
        <v>41863.079143518517</v>
      </c>
    </row>
    <row r="3743" spans="1:20" x14ac:dyDescent="0.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0">
        <v>0</v>
      </c>
      <c r="P3743" s="27" t="e">
        <v>#DIV/0!</v>
      </c>
      <c r="Q3743" t="s">
        <v>8355</v>
      </c>
      <c r="R3743" t="s">
        <v>8321</v>
      </c>
      <c r="S3743" s="15">
        <v>84711.841435185182</v>
      </c>
      <c r="T3743" s="15">
        <v>42355.920717592591</v>
      </c>
    </row>
    <row r="3744" spans="1:20" x14ac:dyDescent="0.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0">
        <v>2</v>
      </c>
      <c r="P3744" s="27">
        <v>25</v>
      </c>
      <c r="Q3744" t="s">
        <v>8355</v>
      </c>
      <c r="R3744" t="s">
        <v>8321</v>
      </c>
      <c r="S3744" s="15">
        <v>83776.429259259254</v>
      </c>
      <c r="T3744" s="15">
        <v>41888.214629629627</v>
      </c>
    </row>
    <row r="3745" spans="1:20" x14ac:dyDescent="0.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0">
        <v>0</v>
      </c>
      <c r="P3745" s="27" t="e">
        <v>#DIV/0!</v>
      </c>
      <c r="Q3745" t="s">
        <v>8355</v>
      </c>
      <c r="R3745" t="s">
        <v>8321</v>
      </c>
      <c r="S3745" s="15">
        <v>83647.420462962968</v>
      </c>
      <c r="T3745" s="15">
        <v>41823.710231481484</v>
      </c>
    </row>
    <row r="3746" spans="1:20" x14ac:dyDescent="0.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0">
        <v>0</v>
      </c>
      <c r="P3746" s="27" t="e">
        <v>#DIV/0!</v>
      </c>
      <c r="Q3746" t="s">
        <v>8355</v>
      </c>
      <c r="R3746" t="s">
        <v>8321</v>
      </c>
      <c r="S3746" s="15">
        <v>83650.33194444445</v>
      </c>
      <c r="T3746" s="15">
        <v>41825.165972222225</v>
      </c>
    </row>
    <row r="3747" spans="1:20" x14ac:dyDescent="0.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0">
        <v>10</v>
      </c>
      <c r="P3747" s="27">
        <v>10</v>
      </c>
      <c r="Q3747" t="s">
        <v>8355</v>
      </c>
      <c r="R3747" t="s">
        <v>8321</v>
      </c>
      <c r="S3747" s="15">
        <v>83723.395879629636</v>
      </c>
      <c r="T3747" s="15">
        <v>41861.697939814818</v>
      </c>
    </row>
    <row r="3748" spans="1:20" x14ac:dyDescent="0.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0">
        <v>2.3764705882352941</v>
      </c>
      <c r="P3748" s="27">
        <v>202</v>
      </c>
      <c r="Q3748" t="s">
        <v>8355</v>
      </c>
      <c r="R3748" t="s">
        <v>8321</v>
      </c>
      <c r="S3748" s="15">
        <v>85302.778680555552</v>
      </c>
      <c r="T3748" s="15">
        <v>42651.389340277776</v>
      </c>
    </row>
    <row r="3749" spans="1:20" x14ac:dyDescent="0.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0">
        <v>1</v>
      </c>
      <c r="P3749" s="27">
        <v>25</v>
      </c>
      <c r="Q3749" t="s">
        <v>8355</v>
      </c>
      <c r="R3749" t="s">
        <v>8321</v>
      </c>
      <c r="S3749" s="15">
        <v>84381.915277777778</v>
      </c>
      <c r="T3749" s="15">
        <v>42190.957638888889</v>
      </c>
    </row>
    <row r="3750" spans="1:20" x14ac:dyDescent="0.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0">
        <v>103.52</v>
      </c>
      <c r="P3750" s="27">
        <v>99.538461538461533</v>
      </c>
      <c r="Q3750" t="s">
        <v>8354</v>
      </c>
      <c r="R3750" t="s">
        <v>8321</v>
      </c>
      <c r="S3750" s="15">
        <v>84832.498611111107</v>
      </c>
      <c r="T3750" s="15">
        <v>42416.249305555553</v>
      </c>
    </row>
    <row r="3751" spans="1:20" x14ac:dyDescent="0.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0">
        <v>105</v>
      </c>
      <c r="P3751" s="27">
        <v>75</v>
      </c>
      <c r="Q3751" t="s">
        <v>8354</v>
      </c>
      <c r="R3751" t="s">
        <v>8321</v>
      </c>
      <c r="S3751" s="15">
        <v>84978.33194444445</v>
      </c>
      <c r="T3751" s="15">
        <v>42489.165972222225</v>
      </c>
    </row>
    <row r="3752" spans="1:20" x14ac:dyDescent="0.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0">
        <v>100.44999999999999</v>
      </c>
      <c r="P3752" s="27">
        <v>215.25</v>
      </c>
      <c r="Q3752" t="s">
        <v>8354</v>
      </c>
      <c r="R3752" t="s">
        <v>8321</v>
      </c>
      <c r="S3752" s="15">
        <v>84090.665277777778</v>
      </c>
      <c r="T3752" s="15">
        <v>42045.332638888889</v>
      </c>
    </row>
    <row r="3753" spans="1:20" x14ac:dyDescent="0.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0">
        <v>132.6</v>
      </c>
      <c r="P3753" s="27">
        <v>120.54545454545455</v>
      </c>
      <c r="Q3753" t="s">
        <v>8354</v>
      </c>
      <c r="R3753" t="s">
        <v>8321</v>
      </c>
      <c r="S3753" s="15">
        <v>84925.987800925912</v>
      </c>
      <c r="T3753" s="15">
        <v>42462.993900462956</v>
      </c>
    </row>
    <row r="3754" spans="1:20" x14ac:dyDescent="0.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0">
        <v>112.99999999999999</v>
      </c>
      <c r="P3754" s="27">
        <v>37.666666666666664</v>
      </c>
      <c r="Q3754" t="s">
        <v>8354</v>
      </c>
      <c r="R3754" t="s">
        <v>8321</v>
      </c>
      <c r="S3754" s="15">
        <v>85319.75</v>
      </c>
      <c r="T3754" s="15">
        <v>42659.875</v>
      </c>
    </row>
    <row r="3755" spans="1:20" x14ac:dyDescent="0.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0">
        <v>103.34</v>
      </c>
      <c r="P3755" s="27">
        <v>172.23333333333332</v>
      </c>
      <c r="Q3755" t="s">
        <v>8354</v>
      </c>
      <c r="R3755" t="s">
        <v>8321</v>
      </c>
      <c r="S3755" s="15">
        <v>84316</v>
      </c>
      <c r="T3755" s="15">
        <v>42158</v>
      </c>
    </row>
    <row r="3756" spans="1:20" x14ac:dyDescent="0.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0">
        <v>120</v>
      </c>
      <c r="P3756" s="27">
        <v>111.11111111111111</v>
      </c>
      <c r="Q3756" t="s">
        <v>8354</v>
      </c>
      <c r="R3756" t="s">
        <v>8321</v>
      </c>
      <c r="S3756" s="15">
        <v>83692.415277777778</v>
      </c>
      <c r="T3756" s="15">
        <v>41846.207638888889</v>
      </c>
    </row>
    <row r="3757" spans="1:20" x14ac:dyDescent="0.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0">
        <v>129.63636363636363</v>
      </c>
      <c r="P3757" s="27">
        <v>25.464285714285715</v>
      </c>
      <c r="Q3757" t="s">
        <v>8354</v>
      </c>
      <c r="R3757" t="s">
        <v>8321</v>
      </c>
      <c r="S3757" s="15">
        <v>84951.733958333323</v>
      </c>
      <c r="T3757" s="15">
        <v>42475.866979166662</v>
      </c>
    </row>
    <row r="3758" spans="1:20" x14ac:dyDescent="0.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0">
        <v>101.11111111111111</v>
      </c>
      <c r="P3758" s="27">
        <v>267.64705882352939</v>
      </c>
      <c r="Q3758" t="s">
        <v>8354</v>
      </c>
      <c r="R3758" t="s">
        <v>8321</v>
      </c>
      <c r="S3758" s="15">
        <v>83603.629583333328</v>
      </c>
      <c r="T3758" s="15">
        <v>41801.814791666664</v>
      </c>
    </row>
    <row r="3759" spans="1:20" x14ac:dyDescent="0.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0">
        <v>108.51428571428572</v>
      </c>
      <c r="P3759" s="27">
        <v>75.959999999999994</v>
      </c>
      <c r="Q3759" t="s">
        <v>8354</v>
      </c>
      <c r="R3759" t="s">
        <v>8321</v>
      </c>
      <c r="S3759" s="15">
        <v>83949.701736111107</v>
      </c>
      <c r="T3759" s="15">
        <v>41974.850868055553</v>
      </c>
    </row>
    <row r="3760" spans="1:20" x14ac:dyDescent="0.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0">
        <v>102.33333333333334</v>
      </c>
      <c r="P3760" s="27">
        <v>59.03846153846154</v>
      </c>
      <c r="Q3760" t="s">
        <v>8354</v>
      </c>
      <c r="R3760" t="s">
        <v>8321</v>
      </c>
      <c r="S3760" s="15">
        <v>83556.416666666672</v>
      </c>
      <c r="T3760" s="15">
        <v>41778.208333333336</v>
      </c>
    </row>
    <row r="3761" spans="1:20" x14ac:dyDescent="0.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0">
        <v>110.24425000000002</v>
      </c>
      <c r="P3761" s="27">
        <v>50.111022727272733</v>
      </c>
      <c r="Q3761" t="s">
        <v>8354</v>
      </c>
      <c r="R3761" t="s">
        <v>8321</v>
      </c>
      <c r="S3761" s="15">
        <v>84484.216504629629</v>
      </c>
      <c r="T3761" s="15">
        <v>42242.108252314814</v>
      </c>
    </row>
    <row r="3762" spans="1:20" x14ac:dyDescent="0.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0">
        <v>101.0154</v>
      </c>
      <c r="P3762" s="27">
        <v>55.502967032967035</v>
      </c>
      <c r="Q3762" t="s">
        <v>8354</v>
      </c>
      <c r="R3762" t="s">
        <v>8321</v>
      </c>
      <c r="S3762" s="15">
        <v>83529.05060185185</v>
      </c>
      <c r="T3762" s="15">
        <v>41764.525300925925</v>
      </c>
    </row>
    <row r="3763" spans="1:20" x14ac:dyDescent="0.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0">
        <v>100</v>
      </c>
      <c r="P3763" s="27">
        <v>166.66666666666666</v>
      </c>
      <c r="Q3763" t="s">
        <v>8354</v>
      </c>
      <c r="R3763" t="s">
        <v>8321</v>
      </c>
      <c r="S3763" s="15">
        <v>84453.916666666657</v>
      </c>
      <c r="T3763" s="15">
        <v>42226.958333333328</v>
      </c>
    </row>
    <row r="3764" spans="1:20" x14ac:dyDescent="0.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0">
        <v>106.24</v>
      </c>
      <c r="P3764" s="27">
        <v>47.428571428571431</v>
      </c>
      <c r="Q3764" t="s">
        <v>8354</v>
      </c>
      <c r="R3764" t="s">
        <v>8321</v>
      </c>
      <c r="S3764" s="15">
        <v>84437.627060185187</v>
      </c>
      <c r="T3764" s="15">
        <v>42218.813530092593</v>
      </c>
    </row>
    <row r="3765" spans="1:20" x14ac:dyDescent="0.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0">
        <v>100</v>
      </c>
      <c r="P3765" s="27">
        <v>64.935064935064929</v>
      </c>
      <c r="Q3765" t="s">
        <v>8354</v>
      </c>
      <c r="R3765" t="s">
        <v>8321</v>
      </c>
      <c r="S3765" s="15">
        <v>84191.417268518519</v>
      </c>
      <c r="T3765" s="15">
        <v>42095.708634259259</v>
      </c>
    </row>
    <row r="3766" spans="1:20" x14ac:dyDescent="0.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0">
        <v>100</v>
      </c>
      <c r="P3766" s="27">
        <v>55.555555555555557</v>
      </c>
      <c r="Q3766" t="s">
        <v>8354</v>
      </c>
      <c r="R3766" t="s">
        <v>8321</v>
      </c>
      <c r="S3766" s="15">
        <v>85038.049999999988</v>
      </c>
      <c r="T3766" s="15">
        <v>42519.024999999994</v>
      </c>
    </row>
    <row r="3767" spans="1:20" x14ac:dyDescent="0.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0">
        <v>113.45714285714286</v>
      </c>
      <c r="P3767" s="27">
        <v>74.224299065420567</v>
      </c>
      <c r="Q3767" t="s">
        <v>8354</v>
      </c>
      <c r="R3767" t="s">
        <v>8321</v>
      </c>
      <c r="S3767" s="15">
        <v>83701.552824074082</v>
      </c>
      <c r="T3767" s="15">
        <v>41850.776412037041</v>
      </c>
    </row>
    <row r="3768" spans="1:20" x14ac:dyDescent="0.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0">
        <v>102.65010000000001</v>
      </c>
      <c r="P3768" s="27">
        <v>106.9271875</v>
      </c>
      <c r="Q3768" t="s">
        <v>8354</v>
      </c>
      <c r="R3768" t="s">
        <v>8321</v>
      </c>
      <c r="S3768" s="15">
        <v>83646.334375000006</v>
      </c>
      <c r="T3768" s="15">
        <v>41823.167187500003</v>
      </c>
    </row>
    <row r="3769" spans="1:20" x14ac:dyDescent="0.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0">
        <v>116.75</v>
      </c>
      <c r="P3769" s="27">
        <v>41.696428571428569</v>
      </c>
      <c r="Q3769" t="s">
        <v>8354</v>
      </c>
      <c r="R3769" t="s">
        <v>8321</v>
      </c>
      <c r="S3769" s="15">
        <v>84128.415277777778</v>
      </c>
      <c r="T3769" s="15">
        <v>42064.207638888889</v>
      </c>
    </row>
    <row r="3770" spans="1:20" x14ac:dyDescent="0.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0">
        <v>107.65274999999998</v>
      </c>
      <c r="P3770" s="27">
        <v>74.243275862068955</v>
      </c>
      <c r="Q3770" t="s">
        <v>8354</v>
      </c>
      <c r="R3770" t="s">
        <v>8321</v>
      </c>
      <c r="S3770" s="15">
        <v>83605.455787037034</v>
      </c>
      <c r="T3770" s="15">
        <v>41802.727893518517</v>
      </c>
    </row>
    <row r="3771" spans="1:20" x14ac:dyDescent="0.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0">
        <v>100</v>
      </c>
      <c r="P3771" s="27">
        <v>73.333333333333329</v>
      </c>
      <c r="Q3771" t="s">
        <v>8354</v>
      </c>
      <c r="R3771" t="s">
        <v>8321</v>
      </c>
      <c r="S3771" s="15">
        <v>84951.196273148147</v>
      </c>
      <c r="T3771" s="15">
        <v>42475.598136574074</v>
      </c>
    </row>
    <row r="3772" spans="1:20" x14ac:dyDescent="0.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0">
        <v>100</v>
      </c>
      <c r="P3772" s="27">
        <v>100</v>
      </c>
      <c r="Q3772" t="s">
        <v>8354</v>
      </c>
      <c r="R3772" t="s">
        <v>8321</v>
      </c>
      <c r="S3772" s="15">
        <v>84337.861342592601</v>
      </c>
      <c r="T3772" s="15">
        <v>42168.930671296301</v>
      </c>
    </row>
    <row r="3773" spans="1:20" x14ac:dyDescent="0.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0">
        <v>146</v>
      </c>
      <c r="P3773" s="27">
        <v>38.421052631578945</v>
      </c>
      <c r="Q3773" t="s">
        <v>8354</v>
      </c>
      <c r="R3773" t="s">
        <v>8321</v>
      </c>
      <c r="S3773" s="15">
        <v>85016</v>
      </c>
      <c r="T3773" s="15">
        <v>42508</v>
      </c>
    </row>
    <row r="3774" spans="1:20" x14ac:dyDescent="0.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0">
        <v>110.2</v>
      </c>
      <c r="P3774" s="27">
        <v>166.96969696969697</v>
      </c>
      <c r="Q3774" t="s">
        <v>8354</v>
      </c>
      <c r="R3774" t="s">
        <v>8321</v>
      </c>
      <c r="S3774" s="15">
        <v>85406.5</v>
      </c>
      <c r="T3774" s="15">
        <v>42703.25</v>
      </c>
    </row>
    <row r="3775" spans="1:20" x14ac:dyDescent="0.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0">
        <v>108.2</v>
      </c>
      <c r="P3775" s="27">
        <v>94.912280701754383</v>
      </c>
      <c r="Q3775" t="s">
        <v>8354</v>
      </c>
      <c r="R3775" t="s">
        <v>8321</v>
      </c>
      <c r="S3775" s="15">
        <v>85378.177777777775</v>
      </c>
      <c r="T3775" s="15">
        <v>42689.088888888888</v>
      </c>
    </row>
    <row r="3776" spans="1:20" x14ac:dyDescent="0.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0">
        <v>100</v>
      </c>
      <c r="P3776" s="27">
        <v>100</v>
      </c>
      <c r="Q3776" t="s">
        <v>8354</v>
      </c>
      <c r="R3776" t="s">
        <v>8321</v>
      </c>
      <c r="S3776" s="15">
        <v>84207.584606481483</v>
      </c>
      <c r="T3776" s="15">
        <v>42103.792303240742</v>
      </c>
    </row>
    <row r="3777" spans="1:20" x14ac:dyDescent="0.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0">
        <v>100.25</v>
      </c>
      <c r="P3777" s="27">
        <v>143.21428571428572</v>
      </c>
      <c r="Q3777" t="s">
        <v>8354</v>
      </c>
      <c r="R3777" t="s">
        <v>8321</v>
      </c>
      <c r="S3777" s="15">
        <v>84206.333333333343</v>
      </c>
      <c r="T3777" s="15">
        <v>42103.166666666672</v>
      </c>
    </row>
    <row r="3778" spans="1:20" x14ac:dyDescent="0.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0">
        <v>106.71250000000001</v>
      </c>
      <c r="P3778" s="27">
        <v>90.819148936170208</v>
      </c>
      <c r="Q3778" t="s">
        <v>8354</v>
      </c>
      <c r="R3778" t="s">
        <v>8321</v>
      </c>
      <c r="S3778" s="15">
        <v>83704.083333333328</v>
      </c>
      <c r="T3778" s="15">
        <v>41852.041666666664</v>
      </c>
    </row>
    <row r="3779" spans="1:20" x14ac:dyDescent="0.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0">
        <v>143.19999999999999</v>
      </c>
      <c r="P3779" s="27">
        <v>48.542372881355931</v>
      </c>
      <c r="Q3779" t="s">
        <v>8354</v>
      </c>
      <c r="R3779" t="s">
        <v>8321</v>
      </c>
      <c r="S3779" s="15">
        <v>83818.333333333328</v>
      </c>
      <c r="T3779" s="15">
        <v>41909.166666666664</v>
      </c>
    </row>
    <row r="3780" spans="1:20" x14ac:dyDescent="0.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0">
        <v>105.04166666666667</v>
      </c>
      <c r="P3780" s="27">
        <v>70.027777777777771</v>
      </c>
      <c r="Q3780" t="s">
        <v>8354</v>
      </c>
      <c r="R3780" t="s">
        <v>8321</v>
      </c>
      <c r="S3780" s="15">
        <v>84099.638425925921</v>
      </c>
      <c r="T3780" s="15">
        <v>42049.819212962961</v>
      </c>
    </row>
    <row r="3781" spans="1:20" x14ac:dyDescent="0.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0">
        <v>103.98</v>
      </c>
      <c r="P3781" s="27">
        <v>135.62608695652173</v>
      </c>
      <c r="Q3781" t="s">
        <v>8354</v>
      </c>
      <c r="R3781" t="s">
        <v>8321</v>
      </c>
      <c r="S3781" s="15">
        <v>84911.387500000012</v>
      </c>
      <c r="T3781" s="15">
        <v>42455.693750000006</v>
      </c>
    </row>
    <row r="3782" spans="1:20" x14ac:dyDescent="0.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0">
        <v>120</v>
      </c>
      <c r="P3782" s="27">
        <v>100</v>
      </c>
      <c r="Q3782" t="s">
        <v>8354</v>
      </c>
      <c r="R3782" t="s">
        <v>8321</v>
      </c>
      <c r="S3782" s="15">
        <v>84397.674999999988</v>
      </c>
      <c r="T3782" s="15">
        <v>42198.837499999994</v>
      </c>
    </row>
    <row r="3783" spans="1:20" x14ac:dyDescent="0.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0">
        <v>109.66666666666667</v>
      </c>
      <c r="P3783" s="27">
        <v>94.90384615384616</v>
      </c>
      <c r="Q3783" t="s">
        <v>8354</v>
      </c>
      <c r="R3783" t="s">
        <v>8321</v>
      </c>
      <c r="S3783" s="15">
        <v>83781.765856481477</v>
      </c>
      <c r="T3783" s="15">
        <v>41890.882928240739</v>
      </c>
    </row>
    <row r="3784" spans="1:20" x14ac:dyDescent="0.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0">
        <v>101.75</v>
      </c>
      <c r="P3784" s="27">
        <v>75.370370370370367</v>
      </c>
      <c r="Q3784" t="s">
        <v>8354</v>
      </c>
      <c r="R3784" t="s">
        <v>8321</v>
      </c>
      <c r="S3784" s="15">
        <v>85151.916666666657</v>
      </c>
      <c r="T3784" s="15">
        <v>42575.958333333328</v>
      </c>
    </row>
    <row r="3785" spans="1:20" x14ac:dyDescent="0.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0">
        <v>128.91666666666666</v>
      </c>
      <c r="P3785" s="27">
        <v>64.458333333333329</v>
      </c>
      <c r="Q3785" t="s">
        <v>8354</v>
      </c>
      <c r="R3785" t="s">
        <v>8321</v>
      </c>
      <c r="S3785" s="15">
        <v>84889.333333333343</v>
      </c>
      <c r="T3785" s="15">
        <v>42444.666666666672</v>
      </c>
    </row>
    <row r="3786" spans="1:20" x14ac:dyDescent="0.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0">
        <v>114.99999999999999</v>
      </c>
      <c r="P3786" s="27">
        <v>115</v>
      </c>
      <c r="Q3786" t="s">
        <v>8354</v>
      </c>
      <c r="R3786" t="s">
        <v>8321</v>
      </c>
      <c r="S3786" s="15">
        <v>85123.961388888885</v>
      </c>
      <c r="T3786" s="15">
        <v>42561.980694444443</v>
      </c>
    </row>
    <row r="3787" spans="1:20" x14ac:dyDescent="0.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0">
        <v>150.75</v>
      </c>
      <c r="P3787" s="27">
        <v>100.5</v>
      </c>
      <c r="Q3787" t="s">
        <v>8354</v>
      </c>
      <c r="R3787" t="s">
        <v>8321</v>
      </c>
      <c r="S3787" s="15">
        <v>85168.837499999994</v>
      </c>
      <c r="T3787" s="15">
        <v>42584.418749999997</v>
      </c>
    </row>
    <row r="3788" spans="1:20" x14ac:dyDescent="0.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0">
        <v>110.96666666666665</v>
      </c>
      <c r="P3788" s="27">
        <v>93.774647887323937</v>
      </c>
      <c r="Q3788" t="s">
        <v>8354</v>
      </c>
      <c r="R3788" t="s">
        <v>8321</v>
      </c>
      <c r="S3788" s="15">
        <v>85034.075810185182</v>
      </c>
      <c r="T3788" s="15">
        <v>42517.037905092591</v>
      </c>
    </row>
    <row r="3789" spans="1:20" x14ac:dyDescent="0.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0">
        <v>100.28571428571429</v>
      </c>
      <c r="P3789" s="27">
        <v>35.1</v>
      </c>
      <c r="Q3789" t="s">
        <v>8354</v>
      </c>
      <c r="R3789" t="s">
        <v>8321</v>
      </c>
      <c r="S3789" s="15">
        <v>84392.33194444445</v>
      </c>
      <c r="T3789" s="15">
        <v>42196.165972222225</v>
      </c>
    </row>
    <row r="3790" spans="1:20" x14ac:dyDescent="0.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0">
        <v>0.66666666666666674</v>
      </c>
      <c r="P3790" s="27">
        <v>500</v>
      </c>
      <c r="Q3790" t="s">
        <v>8354</v>
      </c>
      <c r="R3790" t="s">
        <v>8321</v>
      </c>
      <c r="S3790" s="15">
        <v>84723.358333333337</v>
      </c>
      <c r="T3790" s="15">
        <v>42361.679166666669</v>
      </c>
    </row>
    <row r="3791" spans="1:20" x14ac:dyDescent="0.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0">
        <v>3.267605633802817</v>
      </c>
      <c r="P3791" s="27">
        <v>29</v>
      </c>
      <c r="Q3791" t="s">
        <v>8354</v>
      </c>
      <c r="R3791" t="s">
        <v>8321</v>
      </c>
      <c r="S3791" s="15">
        <v>84341.597638888896</v>
      </c>
      <c r="T3791" s="15">
        <v>42170.798819444448</v>
      </c>
    </row>
    <row r="3792" spans="1:20" x14ac:dyDescent="0.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0">
        <v>0</v>
      </c>
      <c r="P3792" s="27" t="e">
        <v>#DIV/0!</v>
      </c>
      <c r="Q3792" t="s">
        <v>8354</v>
      </c>
      <c r="R3792" t="s">
        <v>8321</v>
      </c>
      <c r="S3792" s="15">
        <v>85393.417199074072</v>
      </c>
      <c r="T3792" s="15">
        <v>42696.708599537036</v>
      </c>
    </row>
    <row r="3793" spans="1:20" x14ac:dyDescent="0.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0">
        <v>0</v>
      </c>
      <c r="P3793" s="27" t="e">
        <v>#DIV/0!</v>
      </c>
      <c r="Q3793" t="s">
        <v>8354</v>
      </c>
      <c r="R3793" t="s">
        <v>8321</v>
      </c>
      <c r="S3793" s="15">
        <v>83653.384074074071</v>
      </c>
      <c r="T3793" s="15">
        <v>41826.692037037035</v>
      </c>
    </row>
    <row r="3794" spans="1:20" x14ac:dyDescent="0.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0">
        <v>0.27999999999999997</v>
      </c>
      <c r="P3794" s="27">
        <v>17.5</v>
      </c>
      <c r="Q3794" t="s">
        <v>8354</v>
      </c>
      <c r="R3794" t="s">
        <v>8321</v>
      </c>
      <c r="S3794" s="15">
        <v>84400.894027777773</v>
      </c>
      <c r="T3794" s="15">
        <v>42200.447013888886</v>
      </c>
    </row>
    <row r="3795" spans="1:20" x14ac:dyDescent="0.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0">
        <v>59.657142857142851</v>
      </c>
      <c r="P3795" s="27">
        <v>174</v>
      </c>
      <c r="Q3795" t="s">
        <v>8354</v>
      </c>
      <c r="R3795" t="s">
        <v>8321</v>
      </c>
      <c r="S3795" s="15">
        <v>83979.877986111111</v>
      </c>
      <c r="T3795" s="15">
        <v>41989.938993055555</v>
      </c>
    </row>
    <row r="3796" spans="1:20" x14ac:dyDescent="0.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0">
        <v>1</v>
      </c>
      <c r="P3796" s="27">
        <v>50</v>
      </c>
      <c r="Q3796" t="s">
        <v>8354</v>
      </c>
      <c r="R3796" t="s">
        <v>8321</v>
      </c>
      <c r="S3796" s="15">
        <v>84325.16097222222</v>
      </c>
      <c r="T3796" s="15">
        <v>42162.58048611111</v>
      </c>
    </row>
    <row r="3797" spans="1:20" x14ac:dyDescent="0.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0">
        <v>1.6666666666666667</v>
      </c>
      <c r="P3797" s="27">
        <v>5</v>
      </c>
      <c r="Q3797" t="s">
        <v>8354</v>
      </c>
      <c r="R3797" t="s">
        <v>8321</v>
      </c>
      <c r="S3797" s="15">
        <v>84489.875</v>
      </c>
      <c r="T3797" s="15">
        <v>42244.9375</v>
      </c>
    </row>
    <row r="3798" spans="1:20" x14ac:dyDescent="0.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0">
        <v>4.4444444444444444E-3</v>
      </c>
      <c r="P3798" s="27">
        <v>1</v>
      </c>
      <c r="Q3798" t="s">
        <v>8354</v>
      </c>
      <c r="R3798" t="s">
        <v>8321</v>
      </c>
      <c r="S3798" s="15">
        <v>85498.059166666673</v>
      </c>
      <c r="T3798" s="15">
        <v>42749.029583333337</v>
      </c>
    </row>
    <row r="3799" spans="1:20" x14ac:dyDescent="0.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0">
        <v>89.666666666666657</v>
      </c>
      <c r="P3799" s="27">
        <v>145.40540540540542</v>
      </c>
      <c r="Q3799" t="s">
        <v>8354</v>
      </c>
      <c r="R3799" t="s">
        <v>8321</v>
      </c>
      <c r="S3799" s="15">
        <v>84229.763078703705</v>
      </c>
      <c r="T3799" s="15">
        <v>42114.881539351853</v>
      </c>
    </row>
    <row r="3800" spans="1:20" x14ac:dyDescent="0.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0">
        <v>1.4642857142857144</v>
      </c>
      <c r="P3800" s="27">
        <v>205</v>
      </c>
      <c r="Q3800" t="s">
        <v>8354</v>
      </c>
      <c r="R3800" t="s">
        <v>8321</v>
      </c>
      <c r="S3800" s="15">
        <v>83723.445555555561</v>
      </c>
      <c r="T3800" s="15">
        <v>41861.722777777781</v>
      </c>
    </row>
    <row r="3801" spans="1:20" x14ac:dyDescent="0.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0">
        <v>4.0199999999999996</v>
      </c>
      <c r="P3801" s="27">
        <v>100.5</v>
      </c>
      <c r="Q3801" t="s">
        <v>8354</v>
      </c>
      <c r="R3801" t="s">
        <v>8321</v>
      </c>
      <c r="S3801" s="15">
        <v>84881.86210648148</v>
      </c>
      <c r="T3801" s="15">
        <v>42440.93105324074</v>
      </c>
    </row>
    <row r="3802" spans="1:20" x14ac:dyDescent="0.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0">
        <v>4.004545454545454</v>
      </c>
      <c r="P3802" s="27">
        <v>55.0625</v>
      </c>
      <c r="Q3802" t="s">
        <v>8354</v>
      </c>
      <c r="R3802" t="s">
        <v>8321</v>
      </c>
      <c r="S3802" s="15">
        <v>84030.415277777778</v>
      </c>
      <c r="T3802" s="15">
        <v>42015.207638888889</v>
      </c>
    </row>
    <row r="3803" spans="1:20" x14ac:dyDescent="0.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0">
        <v>8.52</v>
      </c>
      <c r="P3803" s="27">
        <v>47.333333333333336</v>
      </c>
      <c r="Q3803" t="s">
        <v>8354</v>
      </c>
      <c r="R3803" t="s">
        <v>8321</v>
      </c>
      <c r="S3803" s="15">
        <v>84013.352222222224</v>
      </c>
      <c r="T3803" s="15">
        <v>42006.676111111112</v>
      </c>
    </row>
    <row r="3804" spans="1:20" x14ac:dyDescent="0.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0">
        <v>0</v>
      </c>
      <c r="P3804" s="27" t="e">
        <v>#DIV/0!</v>
      </c>
      <c r="Q3804" t="s">
        <v>8354</v>
      </c>
      <c r="R3804" t="s">
        <v>8321</v>
      </c>
      <c r="S3804" s="15">
        <v>84598.252453703695</v>
      </c>
      <c r="T3804" s="15">
        <v>42299.126226851848</v>
      </c>
    </row>
    <row r="3805" spans="1:20" x14ac:dyDescent="0.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0">
        <v>19.650000000000002</v>
      </c>
      <c r="P3805" s="27">
        <v>58.95</v>
      </c>
      <c r="Q3805" t="s">
        <v>8354</v>
      </c>
      <c r="R3805" t="s">
        <v>8321</v>
      </c>
      <c r="S3805" s="15">
        <v>84867.943703703699</v>
      </c>
      <c r="T3805" s="15">
        <v>42433.971851851849</v>
      </c>
    </row>
    <row r="3806" spans="1:20" x14ac:dyDescent="0.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0">
        <v>0</v>
      </c>
      <c r="P3806" s="27" t="e">
        <v>#DIV/0!</v>
      </c>
      <c r="Q3806" t="s">
        <v>8354</v>
      </c>
      <c r="R3806" t="s">
        <v>8321</v>
      </c>
      <c r="S3806" s="15">
        <v>85164.583333333343</v>
      </c>
      <c r="T3806" s="15">
        <v>42582.291666666672</v>
      </c>
    </row>
    <row r="3807" spans="1:20" x14ac:dyDescent="0.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0">
        <v>2E-3</v>
      </c>
      <c r="P3807" s="27">
        <v>1.5</v>
      </c>
      <c r="Q3807" t="s">
        <v>8354</v>
      </c>
      <c r="R3807" t="s">
        <v>8321</v>
      </c>
      <c r="S3807" s="15">
        <v>83819.77407407407</v>
      </c>
      <c r="T3807" s="15">
        <v>41909.887037037035</v>
      </c>
    </row>
    <row r="3808" spans="1:20" x14ac:dyDescent="0.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0">
        <v>6.6666666666666666E-2</v>
      </c>
      <c r="P3808" s="27">
        <v>5</v>
      </c>
      <c r="Q3808" t="s">
        <v>8354</v>
      </c>
      <c r="R3808" t="s">
        <v>8321</v>
      </c>
      <c r="S3808" s="15">
        <v>83638.518078703695</v>
      </c>
      <c r="T3808" s="15">
        <v>41819.259039351848</v>
      </c>
    </row>
    <row r="3809" spans="1:20" x14ac:dyDescent="0.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0">
        <v>30.333333333333336</v>
      </c>
      <c r="P3809" s="27">
        <v>50.555555555555557</v>
      </c>
      <c r="Q3809" t="s">
        <v>8354</v>
      </c>
      <c r="R3809" t="s">
        <v>8321</v>
      </c>
      <c r="S3809" s="15">
        <v>84195.818032407406</v>
      </c>
      <c r="T3809" s="15">
        <v>42097.909016203703</v>
      </c>
    </row>
    <row r="3810" spans="1:20" x14ac:dyDescent="0.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0">
        <v>100</v>
      </c>
      <c r="P3810" s="27">
        <v>41.666666666666664</v>
      </c>
      <c r="Q3810" t="s">
        <v>8355</v>
      </c>
      <c r="R3810" t="s">
        <v>8321</v>
      </c>
      <c r="S3810" s="15">
        <v>84238.824513888889</v>
      </c>
      <c r="T3810" s="15">
        <v>42119.412256944444</v>
      </c>
    </row>
    <row r="3811" spans="1:20" x14ac:dyDescent="0.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0">
        <v>101.25</v>
      </c>
      <c r="P3811" s="27">
        <v>53.289473684210527</v>
      </c>
      <c r="Q3811" t="s">
        <v>8355</v>
      </c>
      <c r="R3811" t="s">
        <v>8321</v>
      </c>
      <c r="S3811" s="15">
        <v>83701.916666666672</v>
      </c>
      <c r="T3811" s="15">
        <v>41850.958333333336</v>
      </c>
    </row>
    <row r="3812" spans="1:20" x14ac:dyDescent="0.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0">
        <v>121.73333333333333</v>
      </c>
      <c r="P3812" s="27">
        <v>70.230769230769226</v>
      </c>
      <c r="Q3812" t="s">
        <v>8355</v>
      </c>
      <c r="R3812" t="s">
        <v>8321</v>
      </c>
      <c r="S3812" s="15">
        <v>84169.614768518513</v>
      </c>
      <c r="T3812" s="15">
        <v>42084.807384259257</v>
      </c>
    </row>
    <row r="3813" spans="1:20" x14ac:dyDescent="0.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0">
        <v>330</v>
      </c>
      <c r="P3813" s="27">
        <v>43.421052631578945</v>
      </c>
      <c r="Q3813" t="s">
        <v>8355</v>
      </c>
      <c r="R3813" t="s">
        <v>8321</v>
      </c>
      <c r="S3813" s="15">
        <v>85042.916666666657</v>
      </c>
      <c r="T3813" s="15">
        <v>42521.458333333328</v>
      </c>
    </row>
    <row r="3814" spans="1:20" x14ac:dyDescent="0.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0">
        <v>109.55</v>
      </c>
      <c r="P3814" s="27">
        <v>199.18181818181819</v>
      </c>
      <c r="Q3814" t="s">
        <v>8355</v>
      </c>
      <c r="R3814" t="s">
        <v>8321</v>
      </c>
      <c r="S3814" s="15">
        <v>84312.33194444445</v>
      </c>
      <c r="T3814" s="15">
        <v>42156.165972222225</v>
      </c>
    </row>
    <row r="3815" spans="1:20" x14ac:dyDescent="0.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0">
        <v>100.95190476190474</v>
      </c>
      <c r="P3815" s="27">
        <v>78.518148148148143</v>
      </c>
      <c r="Q3815" t="s">
        <v>8355</v>
      </c>
      <c r="R3815" t="s">
        <v>8321</v>
      </c>
      <c r="S3815" s="15">
        <v>85071.809722222213</v>
      </c>
      <c r="T3815" s="15">
        <v>42535.904861111107</v>
      </c>
    </row>
    <row r="3816" spans="1:20" x14ac:dyDescent="0.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0">
        <v>140.13333333333333</v>
      </c>
      <c r="P3816" s="27">
        <v>61.823529411764703</v>
      </c>
      <c r="Q3816" t="s">
        <v>8355</v>
      </c>
      <c r="R3816" t="s">
        <v>8321</v>
      </c>
      <c r="S3816" s="15">
        <v>84190.33194444445</v>
      </c>
      <c r="T3816" s="15">
        <v>42095.165972222225</v>
      </c>
    </row>
    <row r="3817" spans="1:20" x14ac:dyDescent="0.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0">
        <v>100.001</v>
      </c>
      <c r="P3817" s="27">
        <v>50.000500000000002</v>
      </c>
      <c r="Q3817" t="s">
        <v>8355</v>
      </c>
      <c r="R3817" t="s">
        <v>8321</v>
      </c>
      <c r="S3817" s="15">
        <v>84473.916666666657</v>
      </c>
      <c r="T3817" s="15">
        <v>42236.958333333328</v>
      </c>
    </row>
    <row r="3818" spans="1:20" x14ac:dyDescent="0.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0">
        <v>119.238</v>
      </c>
      <c r="P3818" s="27">
        <v>48.339729729729726</v>
      </c>
      <c r="Q3818" t="s">
        <v>8355</v>
      </c>
      <c r="R3818" t="s">
        <v>8321</v>
      </c>
      <c r="S3818" s="15">
        <v>83675.380162037036</v>
      </c>
      <c r="T3818" s="15">
        <v>41837.690081018518</v>
      </c>
    </row>
    <row r="3819" spans="1:20" x14ac:dyDescent="0.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0">
        <v>107.25</v>
      </c>
      <c r="P3819" s="27">
        <v>107.25</v>
      </c>
      <c r="Q3819" t="s">
        <v>8355</v>
      </c>
      <c r="R3819" t="s">
        <v>8321</v>
      </c>
      <c r="S3819" s="15">
        <v>84602.33194444445</v>
      </c>
      <c r="T3819" s="15">
        <v>42301.165972222225</v>
      </c>
    </row>
    <row r="3820" spans="1:20" x14ac:dyDescent="0.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0">
        <v>227.99999999999997</v>
      </c>
      <c r="P3820" s="27">
        <v>57</v>
      </c>
      <c r="Q3820" t="s">
        <v>8355</v>
      </c>
      <c r="R3820" t="s">
        <v>8321</v>
      </c>
      <c r="S3820" s="15">
        <v>84151.601435185177</v>
      </c>
      <c r="T3820" s="15">
        <v>42075.800717592589</v>
      </c>
    </row>
    <row r="3821" spans="1:20" x14ac:dyDescent="0.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0">
        <v>106.4</v>
      </c>
      <c r="P3821" s="27">
        <v>40.92307692307692</v>
      </c>
      <c r="Q3821" t="s">
        <v>8355</v>
      </c>
      <c r="R3821" t="s">
        <v>8321</v>
      </c>
      <c r="S3821" s="15">
        <v>84405.752777777787</v>
      </c>
      <c r="T3821" s="15">
        <v>42202.876388888893</v>
      </c>
    </row>
    <row r="3822" spans="1:20" x14ac:dyDescent="0.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0">
        <v>143.33333333333334</v>
      </c>
      <c r="P3822" s="27">
        <v>21.5</v>
      </c>
      <c r="Q3822" t="s">
        <v>8355</v>
      </c>
      <c r="R3822" t="s">
        <v>8321</v>
      </c>
      <c r="S3822" s="15">
        <v>84381.303634259268</v>
      </c>
      <c r="T3822" s="15">
        <v>42190.651817129634</v>
      </c>
    </row>
    <row r="3823" spans="1:20" x14ac:dyDescent="0.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0">
        <v>104.54285714285714</v>
      </c>
      <c r="P3823" s="27">
        <v>79.543478260869563</v>
      </c>
      <c r="Q3823" t="s">
        <v>8355</v>
      </c>
      <c r="R3823" t="s">
        <v>8321</v>
      </c>
      <c r="S3823" s="15">
        <v>84746.361273148155</v>
      </c>
      <c r="T3823" s="15">
        <v>42373.180636574078</v>
      </c>
    </row>
    <row r="3824" spans="1:20" x14ac:dyDescent="0.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0">
        <v>110.02000000000001</v>
      </c>
      <c r="P3824" s="27">
        <v>72.381578947368425</v>
      </c>
      <c r="Q3824" t="s">
        <v>8355</v>
      </c>
      <c r="R3824" t="s">
        <v>8321</v>
      </c>
      <c r="S3824" s="15">
        <v>84777.915277777778</v>
      </c>
      <c r="T3824" s="15">
        <v>42388.957638888889</v>
      </c>
    </row>
    <row r="3825" spans="1:20" x14ac:dyDescent="0.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0">
        <v>106</v>
      </c>
      <c r="P3825" s="27">
        <v>64.634146341463421</v>
      </c>
      <c r="Q3825" t="s">
        <v>8355</v>
      </c>
      <c r="R3825" t="s">
        <v>8321</v>
      </c>
      <c r="S3825" s="15">
        <v>84410.33194444445</v>
      </c>
      <c r="T3825" s="15">
        <v>42205.165972222225</v>
      </c>
    </row>
    <row r="3826" spans="1:20" x14ac:dyDescent="0.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0">
        <v>108</v>
      </c>
      <c r="P3826" s="27">
        <v>38.571428571428569</v>
      </c>
      <c r="Q3826" t="s">
        <v>8355</v>
      </c>
      <c r="R3826" t="s">
        <v>8321</v>
      </c>
      <c r="S3826" s="15">
        <v>85167.140277777769</v>
      </c>
      <c r="T3826" s="15">
        <v>42583.570138888885</v>
      </c>
    </row>
    <row r="3827" spans="1:20" x14ac:dyDescent="0.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0">
        <v>105.42</v>
      </c>
      <c r="P3827" s="27">
        <v>107.57142857142857</v>
      </c>
      <c r="Q3827" t="s">
        <v>8355</v>
      </c>
      <c r="R3827" t="s">
        <v>8321</v>
      </c>
      <c r="S3827" s="15">
        <v>84344.139212962968</v>
      </c>
      <c r="T3827" s="15">
        <v>42172.069606481484</v>
      </c>
    </row>
    <row r="3828" spans="1:20" x14ac:dyDescent="0.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0">
        <v>119.16666666666667</v>
      </c>
      <c r="P3828" s="27">
        <v>27.5</v>
      </c>
      <c r="Q3828" t="s">
        <v>8355</v>
      </c>
      <c r="R3828" t="s">
        <v>8321</v>
      </c>
      <c r="S3828" s="15">
        <v>84262.847083333327</v>
      </c>
      <c r="T3828" s="15">
        <v>42131.423541666663</v>
      </c>
    </row>
    <row r="3829" spans="1:20" x14ac:dyDescent="0.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0">
        <v>152.66666666666666</v>
      </c>
      <c r="P3829" s="27">
        <v>70.461538461538467</v>
      </c>
      <c r="Q3829" t="s">
        <v>8355</v>
      </c>
      <c r="R3829" t="s">
        <v>8321</v>
      </c>
      <c r="S3829" s="15">
        <v>84180</v>
      </c>
      <c r="T3829" s="15">
        <v>42090</v>
      </c>
    </row>
    <row r="3830" spans="1:20" x14ac:dyDescent="0.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0">
        <v>100</v>
      </c>
      <c r="P3830" s="27">
        <v>178.57142857142858</v>
      </c>
      <c r="Q3830" t="s">
        <v>8355</v>
      </c>
      <c r="R3830" t="s">
        <v>8321</v>
      </c>
      <c r="S3830" s="15">
        <v>84009.138587962967</v>
      </c>
      <c r="T3830" s="15">
        <v>42004.569293981483</v>
      </c>
    </row>
    <row r="3831" spans="1:20" x14ac:dyDescent="0.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0">
        <v>100.2</v>
      </c>
      <c r="P3831" s="27">
        <v>62.625</v>
      </c>
      <c r="Q3831" t="s">
        <v>8355</v>
      </c>
      <c r="R3831" t="s">
        <v>8321</v>
      </c>
      <c r="S3831" s="15">
        <v>85227.730810185196</v>
      </c>
      <c r="T3831" s="15">
        <v>42613.865405092598</v>
      </c>
    </row>
    <row r="3832" spans="1:20" x14ac:dyDescent="0.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0">
        <v>225</v>
      </c>
      <c r="P3832" s="27">
        <v>75</v>
      </c>
      <c r="Q3832" t="s">
        <v>8355</v>
      </c>
      <c r="R3832" t="s">
        <v>8321</v>
      </c>
      <c r="S3832" s="15">
        <v>85035.481736111105</v>
      </c>
      <c r="T3832" s="15">
        <v>42517.740868055553</v>
      </c>
    </row>
    <row r="3833" spans="1:20" x14ac:dyDescent="0.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0">
        <v>106.02199999999999</v>
      </c>
      <c r="P3833" s="27">
        <v>58.901111111111113</v>
      </c>
      <c r="Q3833" t="s">
        <v>8355</v>
      </c>
      <c r="R3833" t="s">
        <v>8321</v>
      </c>
      <c r="S3833" s="15">
        <v>83897.781134259261</v>
      </c>
      <c r="T3833" s="15">
        <v>41948.890567129631</v>
      </c>
    </row>
    <row r="3834" spans="1:20" x14ac:dyDescent="0.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0">
        <v>104.66666666666666</v>
      </c>
      <c r="P3834" s="27">
        <v>139.55555555555554</v>
      </c>
      <c r="Q3834" t="s">
        <v>8355</v>
      </c>
      <c r="R3834" t="s">
        <v>8321</v>
      </c>
      <c r="S3834" s="15">
        <v>84840.229976851842</v>
      </c>
      <c r="T3834" s="15">
        <v>42420.114988425921</v>
      </c>
    </row>
    <row r="3835" spans="1:20" x14ac:dyDescent="0.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0">
        <v>116.66666666666667</v>
      </c>
      <c r="P3835" s="27">
        <v>70</v>
      </c>
      <c r="Q3835" t="s">
        <v>8355</v>
      </c>
      <c r="R3835" t="s">
        <v>8321</v>
      </c>
      <c r="S3835" s="15">
        <v>83949.595833333326</v>
      </c>
      <c r="T3835" s="15">
        <v>41974.797916666663</v>
      </c>
    </row>
    <row r="3836" spans="1:20" x14ac:dyDescent="0.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0">
        <v>109.03333333333333</v>
      </c>
      <c r="P3836" s="27">
        <v>57.385964912280699</v>
      </c>
      <c r="Q3836" t="s">
        <v>8355</v>
      </c>
      <c r="R3836" t="s">
        <v>8321</v>
      </c>
      <c r="S3836" s="15">
        <v>84346.890439814815</v>
      </c>
      <c r="T3836" s="15">
        <v>42173.445219907408</v>
      </c>
    </row>
    <row r="3837" spans="1:20" x14ac:dyDescent="0.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0">
        <v>160</v>
      </c>
      <c r="P3837" s="27">
        <v>40</v>
      </c>
      <c r="Q3837" t="s">
        <v>8355</v>
      </c>
      <c r="R3837" t="s">
        <v>8321</v>
      </c>
      <c r="S3837" s="15">
        <v>84963.88444444444</v>
      </c>
      <c r="T3837" s="15">
        <v>42481.94222222222</v>
      </c>
    </row>
    <row r="3838" spans="1:20" x14ac:dyDescent="0.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0">
        <v>112.5</v>
      </c>
      <c r="P3838" s="27">
        <v>64.285714285714292</v>
      </c>
      <c r="Q3838" t="s">
        <v>8355</v>
      </c>
      <c r="R3838" t="s">
        <v>8321</v>
      </c>
      <c r="S3838" s="15">
        <v>85170.345833333326</v>
      </c>
      <c r="T3838" s="15">
        <v>42585.172916666663</v>
      </c>
    </row>
    <row r="3839" spans="1:20" x14ac:dyDescent="0.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0">
        <v>102.1</v>
      </c>
      <c r="P3839" s="27">
        <v>120.11764705882354</v>
      </c>
      <c r="Q3839" t="s">
        <v>8355</v>
      </c>
      <c r="R3839" t="s">
        <v>8321</v>
      </c>
      <c r="S3839" s="15">
        <v>84377.531435185185</v>
      </c>
      <c r="T3839" s="15">
        <v>42188.765717592592</v>
      </c>
    </row>
    <row r="3840" spans="1:20" x14ac:dyDescent="0.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0">
        <v>100.824</v>
      </c>
      <c r="P3840" s="27">
        <v>1008.24</v>
      </c>
      <c r="Q3840" t="s">
        <v>8355</v>
      </c>
      <c r="R3840" t="s">
        <v>8321</v>
      </c>
      <c r="S3840" s="15">
        <v>84293.42150462963</v>
      </c>
      <c r="T3840" s="15">
        <v>42146.710752314815</v>
      </c>
    </row>
    <row r="3841" spans="1:20" x14ac:dyDescent="0.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0">
        <v>101.25</v>
      </c>
      <c r="P3841" s="27">
        <v>63.28125</v>
      </c>
      <c r="Q3841" t="s">
        <v>8355</v>
      </c>
      <c r="R3841" t="s">
        <v>8321</v>
      </c>
      <c r="S3841" s="15">
        <v>84430.285277777773</v>
      </c>
      <c r="T3841" s="15">
        <v>42215.142638888887</v>
      </c>
    </row>
    <row r="3842" spans="1:20" x14ac:dyDescent="0.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0">
        <v>6500</v>
      </c>
      <c r="P3842" s="27">
        <v>21.666666666666668</v>
      </c>
      <c r="Q3842" t="s">
        <v>8355</v>
      </c>
      <c r="R3842" t="s">
        <v>8321</v>
      </c>
      <c r="S3842" s="15">
        <v>84915.320115740731</v>
      </c>
      <c r="T3842" s="15">
        <v>42457.660057870366</v>
      </c>
    </row>
    <row r="3843" spans="1:20" x14ac:dyDescent="0.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0">
        <v>8.7200000000000006</v>
      </c>
      <c r="P3843" s="27">
        <v>25.647058823529413</v>
      </c>
      <c r="Q3843" t="s">
        <v>8355</v>
      </c>
      <c r="R3843" t="s">
        <v>8321</v>
      </c>
      <c r="S3843" s="15">
        <v>83681.571458333332</v>
      </c>
      <c r="T3843" s="15">
        <v>41840.785729166666</v>
      </c>
    </row>
    <row r="3844" spans="1:20" x14ac:dyDescent="0.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0">
        <v>21.94</v>
      </c>
      <c r="P3844" s="27">
        <v>47.695652173913047</v>
      </c>
      <c r="Q3844" t="s">
        <v>8355</v>
      </c>
      <c r="R3844" t="s">
        <v>8321</v>
      </c>
      <c r="S3844" s="15">
        <v>83540.987314814818</v>
      </c>
      <c r="T3844" s="15">
        <v>41770.493657407409</v>
      </c>
    </row>
    <row r="3845" spans="1:20" x14ac:dyDescent="0.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0">
        <v>21.3</v>
      </c>
      <c r="P3845" s="27">
        <v>56.05263157894737</v>
      </c>
      <c r="Q3845" t="s">
        <v>8355</v>
      </c>
      <c r="R3845" t="s">
        <v>8321</v>
      </c>
      <c r="S3845" s="15">
        <v>83582.145000000004</v>
      </c>
      <c r="T3845" s="15">
        <v>41791.072500000002</v>
      </c>
    </row>
    <row r="3846" spans="1:20" x14ac:dyDescent="0.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0">
        <v>41.489795918367342</v>
      </c>
      <c r="P3846" s="27">
        <v>81.319999999999993</v>
      </c>
      <c r="Q3846" t="s">
        <v>8355</v>
      </c>
      <c r="R3846" t="s">
        <v>8321</v>
      </c>
      <c r="S3846" s="15">
        <v>83586.58194444445</v>
      </c>
      <c r="T3846" s="15">
        <v>41793.290972222225</v>
      </c>
    </row>
    <row r="3847" spans="1:20" x14ac:dyDescent="0.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0">
        <v>2.105</v>
      </c>
      <c r="P3847" s="27">
        <v>70.166666666666671</v>
      </c>
      <c r="Q3847" t="s">
        <v>8355</v>
      </c>
      <c r="R3847" t="s">
        <v>8321</v>
      </c>
      <c r="S3847" s="15">
        <v>84557.254027777773</v>
      </c>
      <c r="T3847" s="15">
        <v>42278.627013888887</v>
      </c>
    </row>
    <row r="3848" spans="1:20" x14ac:dyDescent="0.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0">
        <v>2.7</v>
      </c>
      <c r="P3848" s="27">
        <v>23.625</v>
      </c>
      <c r="Q3848" t="s">
        <v>8355</v>
      </c>
      <c r="R3848" t="s">
        <v>8321</v>
      </c>
      <c r="S3848" s="15">
        <v>83832.58194444445</v>
      </c>
      <c r="T3848" s="15">
        <v>41916.290972222225</v>
      </c>
    </row>
    <row r="3849" spans="1:20" x14ac:dyDescent="0.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0">
        <v>16.161904761904761</v>
      </c>
      <c r="P3849" s="27">
        <v>188.55555555555554</v>
      </c>
      <c r="Q3849" t="s">
        <v>8355</v>
      </c>
      <c r="R3849" t="s">
        <v>8321</v>
      </c>
      <c r="S3849" s="15">
        <v>84408.448865740735</v>
      </c>
      <c r="T3849" s="15">
        <v>42204.224432870367</v>
      </c>
    </row>
    <row r="3850" spans="1:20" x14ac:dyDescent="0.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0">
        <v>16.376923076923077</v>
      </c>
      <c r="P3850" s="27">
        <v>49.511627906976742</v>
      </c>
      <c r="Q3850" t="s">
        <v>8355</v>
      </c>
      <c r="R3850" t="s">
        <v>8321</v>
      </c>
      <c r="S3850" s="15">
        <v>84591.634004629625</v>
      </c>
      <c r="T3850" s="15">
        <v>42295.817002314812</v>
      </c>
    </row>
    <row r="3851" spans="1:20" x14ac:dyDescent="0.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0">
        <v>7.043333333333333</v>
      </c>
      <c r="P3851" s="27">
        <v>75.464285714285708</v>
      </c>
      <c r="Q3851" t="s">
        <v>8355</v>
      </c>
      <c r="R3851" t="s">
        <v>8321</v>
      </c>
      <c r="S3851" s="15">
        <v>84333.534351851849</v>
      </c>
      <c r="T3851" s="15">
        <v>42166.767175925925</v>
      </c>
    </row>
    <row r="3852" spans="1:20" x14ac:dyDescent="0.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0">
        <v>3.8</v>
      </c>
      <c r="P3852" s="27">
        <v>9.5</v>
      </c>
      <c r="Q3852" t="s">
        <v>8355</v>
      </c>
      <c r="R3852" t="s">
        <v>8321</v>
      </c>
      <c r="S3852" s="15">
        <v>84010.248680555553</v>
      </c>
      <c r="T3852" s="15">
        <v>42005.124340277776</v>
      </c>
    </row>
    <row r="3853" spans="1:20" x14ac:dyDescent="0.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0">
        <v>34.08</v>
      </c>
      <c r="P3853" s="27">
        <v>35.5</v>
      </c>
      <c r="Q3853" t="s">
        <v>8355</v>
      </c>
      <c r="R3853" t="s">
        <v>8321</v>
      </c>
      <c r="S3853" s="15">
        <v>84404.879143518512</v>
      </c>
      <c r="T3853" s="15">
        <v>42202.439571759256</v>
      </c>
    </row>
    <row r="3854" spans="1:20" x14ac:dyDescent="0.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0">
        <v>0.2</v>
      </c>
      <c r="P3854" s="27">
        <v>10</v>
      </c>
      <c r="Q3854" t="s">
        <v>8355</v>
      </c>
      <c r="R3854" t="s">
        <v>8321</v>
      </c>
      <c r="S3854" s="15">
        <v>84180.298055555555</v>
      </c>
      <c r="T3854" s="15">
        <v>42090.149027777778</v>
      </c>
    </row>
    <row r="3855" spans="1:20" x14ac:dyDescent="0.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0">
        <v>2.5999999999999999E-2</v>
      </c>
      <c r="P3855" s="27">
        <v>13</v>
      </c>
      <c r="Q3855" t="s">
        <v>8355</v>
      </c>
      <c r="R3855" t="s">
        <v>8321</v>
      </c>
      <c r="S3855" s="15">
        <v>83767.6800462963</v>
      </c>
      <c r="T3855" s="15">
        <v>41883.84002314815</v>
      </c>
    </row>
    <row r="3856" spans="1:20" x14ac:dyDescent="0.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0">
        <v>16.254545454545454</v>
      </c>
      <c r="P3856" s="27">
        <v>89.4</v>
      </c>
      <c r="Q3856" t="s">
        <v>8355</v>
      </c>
      <c r="R3856" t="s">
        <v>8321</v>
      </c>
      <c r="S3856" s="15">
        <v>84267.769861111112</v>
      </c>
      <c r="T3856" s="15">
        <v>42133.884930555556</v>
      </c>
    </row>
    <row r="3857" spans="1:20" x14ac:dyDescent="0.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0">
        <v>2.5</v>
      </c>
      <c r="P3857" s="27">
        <v>25</v>
      </c>
      <c r="Q3857" t="s">
        <v>8355</v>
      </c>
      <c r="R3857" t="s">
        <v>8321</v>
      </c>
      <c r="S3857" s="15">
        <v>84179.858124999999</v>
      </c>
      <c r="T3857" s="15">
        <v>42089.929062499999</v>
      </c>
    </row>
    <row r="3858" spans="1:20" x14ac:dyDescent="0.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0">
        <v>0.02</v>
      </c>
      <c r="P3858" s="27">
        <v>1</v>
      </c>
      <c r="Q3858" t="s">
        <v>8355</v>
      </c>
      <c r="R3858" t="s">
        <v>8321</v>
      </c>
      <c r="S3858" s="15">
        <v>84143.402847222227</v>
      </c>
      <c r="T3858" s="15">
        <v>42071.701423611114</v>
      </c>
    </row>
    <row r="3859" spans="1:20" x14ac:dyDescent="0.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0">
        <v>5.2</v>
      </c>
      <c r="P3859" s="27">
        <v>65</v>
      </c>
      <c r="Q3859" t="s">
        <v>8355</v>
      </c>
      <c r="R3859" t="s">
        <v>8321</v>
      </c>
      <c r="S3859" s="15">
        <v>83705.433333333334</v>
      </c>
      <c r="T3859" s="15">
        <v>41852.716666666667</v>
      </c>
    </row>
    <row r="3860" spans="1:20" x14ac:dyDescent="0.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0">
        <v>2</v>
      </c>
      <c r="P3860" s="27">
        <v>10</v>
      </c>
      <c r="Q3860" t="s">
        <v>8355</v>
      </c>
      <c r="R3860" t="s">
        <v>8321</v>
      </c>
      <c r="S3860" s="15">
        <v>84293.75</v>
      </c>
      <c r="T3860" s="15">
        <v>42146.875</v>
      </c>
    </row>
    <row r="3861" spans="1:20" x14ac:dyDescent="0.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0">
        <v>0.04</v>
      </c>
      <c r="P3861" s="27">
        <v>1</v>
      </c>
      <c r="Q3861" t="s">
        <v>8355</v>
      </c>
      <c r="R3861" t="s">
        <v>8321</v>
      </c>
      <c r="S3861" s="15">
        <v>83631.75</v>
      </c>
      <c r="T3861" s="15">
        <v>41815.875</v>
      </c>
    </row>
    <row r="3862" spans="1:20" x14ac:dyDescent="0.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0">
        <v>17.666666666666668</v>
      </c>
      <c r="P3862" s="27">
        <v>81.538461538461533</v>
      </c>
      <c r="Q3862" t="s">
        <v>8355</v>
      </c>
      <c r="R3862" t="s">
        <v>8321</v>
      </c>
      <c r="S3862" s="15">
        <v>83727.321990740733</v>
      </c>
      <c r="T3862" s="15">
        <v>41863.660995370366</v>
      </c>
    </row>
    <row r="3863" spans="1:20" x14ac:dyDescent="0.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0">
        <v>5</v>
      </c>
      <c r="P3863" s="27">
        <v>100</v>
      </c>
      <c r="Q3863" t="s">
        <v>8355</v>
      </c>
      <c r="R3863" t="s">
        <v>8321</v>
      </c>
      <c r="S3863" s="15">
        <v>83911.815277777787</v>
      </c>
      <c r="T3863" s="15">
        <v>41955.907638888893</v>
      </c>
    </row>
    <row r="3864" spans="1:20" x14ac:dyDescent="0.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0">
        <v>1.3333333333333334E-2</v>
      </c>
      <c r="P3864" s="27">
        <v>1</v>
      </c>
      <c r="Q3864" t="s">
        <v>8355</v>
      </c>
      <c r="R3864" t="s">
        <v>8321</v>
      </c>
      <c r="S3864" s="15">
        <v>85251.415277777778</v>
      </c>
      <c r="T3864" s="15">
        <v>42625.707638888889</v>
      </c>
    </row>
    <row r="3865" spans="1:20" x14ac:dyDescent="0.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0">
        <v>0</v>
      </c>
      <c r="P3865" s="27" t="e">
        <v>#DIV/0!</v>
      </c>
      <c r="Q3865" t="s">
        <v>8355</v>
      </c>
      <c r="R3865" t="s">
        <v>8321</v>
      </c>
      <c r="S3865" s="15">
        <v>84627.349652777775</v>
      </c>
      <c r="T3865" s="15">
        <v>42313.674826388888</v>
      </c>
    </row>
    <row r="3866" spans="1:20" x14ac:dyDescent="0.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0">
        <v>1.2</v>
      </c>
      <c r="P3866" s="27">
        <v>20</v>
      </c>
      <c r="Q3866" t="s">
        <v>8355</v>
      </c>
      <c r="R3866" t="s">
        <v>8321</v>
      </c>
      <c r="S3866" s="15">
        <v>84651.866990740731</v>
      </c>
      <c r="T3866" s="15">
        <v>42325.933495370366</v>
      </c>
    </row>
    <row r="3867" spans="1:20" x14ac:dyDescent="0.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0">
        <v>26.937422295897225</v>
      </c>
      <c r="P3867" s="27">
        <v>46.428571428571431</v>
      </c>
      <c r="Q3867" t="s">
        <v>8355</v>
      </c>
      <c r="R3867" t="s">
        <v>8321</v>
      </c>
      <c r="S3867" s="15">
        <v>83762.458333333328</v>
      </c>
      <c r="T3867" s="15">
        <v>41881.229166666664</v>
      </c>
    </row>
    <row r="3868" spans="1:20" x14ac:dyDescent="0.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0">
        <v>0.54999999999999993</v>
      </c>
      <c r="P3868" s="27">
        <v>5.5</v>
      </c>
      <c r="Q3868" t="s">
        <v>8355</v>
      </c>
      <c r="R3868" t="s">
        <v>8321</v>
      </c>
      <c r="S3868" s="15">
        <v>84904.290277777778</v>
      </c>
      <c r="T3868" s="15">
        <v>42452.145138888889</v>
      </c>
    </row>
    <row r="3869" spans="1:20" x14ac:dyDescent="0.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0">
        <v>12.55</v>
      </c>
      <c r="P3869" s="27">
        <v>50.2</v>
      </c>
      <c r="Q3869" t="s">
        <v>8355</v>
      </c>
      <c r="R3869" t="s">
        <v>8321</v>
      </c>
      <c r="S3869" s="15">
        <v>85079.628217592603</v>
      </c>
      <c r="T3869" s="15">
        <v>42539.814108796301</v>
      </c>
    </row>
    <row r="3870" spans="1:20" x14ac:dyDescent="0.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0">
        <v>0.2</v>
      </c>
      <c r="P3870" s="27">
        <v>10</v>
      </c>
      <c r="Q3870" t="s">
        <v>8354</v>
      </c>
      <c r="R3870" t="s">
        <v>8321</v>
      </c>
      <c r="S3870" s="15">
        <v>83781.319560185177</v>
      </c>
      <c r="T3870" s="15">
        <v>41890.659780092588</v>
      </c>
    </row>
    <row r="3871" spans="1:20" x14ac:dyDescent="0.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0">
        <v>3.4474868431088401</v>
      </c>
      <c r="P3871" s="27">
        <v>30.133333333333333</v>
      </c>
      <c r="Q3871" t="s">
        <v>8354</v>
      </c>
      <c r="R3871" t="s">
        <v>8321</v>
      </c>
      <c r="S3871" s="15">
        <v>84154.265277777769</v>
      </c>
      <c r="T3871" s="15">
        <v>42077.132638888885</v>
      </c>
    </row>
    <row r="3872" spans="1:20" x14ac:dyDescent="0.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0">
        <v>15</v>
      </c>
      <c r="P3872" s="27">
        <v>150</v>
      </c>
      <c r="Q3872" t="s">
        <v>8354</v>
      </c>
      <c r="R3872" t="s">
        <v>8321</v>
      </c>
      <c r="S3872" s="15">
        <v>83646.34439814814</v>
      </c>
      <c r="T3872" s="15">
        <v>41823.17219907407</v>
      </c>
    </row>
    <row r="3873" spans="1:20" x14ac:dyDescent="0.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0">
        <v>2.666666666666667</v>
      </c>
      <c r="P3873" s="27">
        <v>13.333333333333334</v>
      </c>
      <c r="Q3873" t="s">
        <v>8354</v>
      </c>
      <c r="R3873" t="s">
        <v>8321</v>
      </c>
      <c r="S3873" s="15">
        <v>85647.47800925927</v>
      </c>
      <c r="T3873" s="15">
        <v>42823.739004629635</v>
      </c>
    </row>
    <row r="3874" spans="1:20" x14ac:dyDescent="0.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0">
        <v>0</v>
      </c>
      <c r="P3874" s="27" t="e">
        <v>#DIV/0!</v>
      </c>
      <c r="Q3874" t="s">
        <v>8354</v>
      </c>
      <c r="R3874" t="s">
        <v>8321</v>
      </c>
      <c r="S3874" s="15">
        <v>84460.291574074072</v>
      </c>
      <c r="T3874" s="15">
        <v>42230.145787037036</v>
      </c>
    </row>
    <row r="3875" spans="1:20" x14ac:dyDescent="0.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0">
        <v>0</v>
      </c>
      <c r="P3875" s="27" t="e">
        <v>#DIV/0!</v>
      </c>
      <c r="Q3875" t="s">
        <v>8354</v>
      </c>
      <c r="R3875" t="s">
        <v>8321</v>
      </c>
      <c r="S3875" s="15">
        <v>84571.392013888893</v>
      </c>
      <c r="T3875" s="15">
        <v>42285.696006944447</v>
      </c>
    </row>
    <row r="3876" spans="1:20" x14ac:dyDescent="0.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0">
        <v>0</v>
      </c>
      <c r="P3876" s="27" t="e">
        <v>#DIV/0!</v>
      </c>
      <c r="Q3876" t="s">
        <v>8354</v>
      </c>
      <c r="R3876" t="s">
        <v>8321</v>
      </c>
      <c r="S3876" s="15">
        <v>84056.083333333343</v>
      </c>
      <c r="T3876" s="15">
        <v>42028.041666666672</v>
      </c>
    </row>
    <row r="3877" spans="1:20" x14ac:dyDescent="0.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0">
        <v>0</v>
      </c>
      <c r="P3877" s="27" t="e">
        <v>#DIV/0!</v>
      </c>
      <c r="Q3877" t="s">
        <v>8354</v>
      </c>
      <c r="R3877" t="s">
        <v>8321</v>
      </c>
      <c r="S3877" s="15">
        <v>85232.833333333343</v>
      </c>
      <c r="T3877" s="15">
        <v>42616.416666666672</v>
      </c>
    </row>
    <row r="3878" spans="1:20" x14ac:dyDescent="0.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0">
        <v>52.794871794871788</v>
      </c>
      <c r="P3878" s="27">
        <v>44.760869565217391</v>
      </c>
      <c r="Q3878" t="s">
        <v>8354</v>
      </c>
      <c r="R3878" t="s">
        <v>8321</v>
      </c>
      <c r="S3878" s="15">
        <v>84805.248333333337</v>
      </c>
      <c r="T3878" s="15">
        <v>42402.624166666668</v>
      </c>
    </row>
    <row r="3879" spans="1:20" x14ac:dyDescent="0.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0">
        <v>4.9639999999999995</v>
      </c>
      <c r="P3879" s="27">
        <v>88.642857142857139</v>
      </c>
      <c r="Q3879" t="s">
        <v>8354</v>
      </c>
      <c r="R3879" t="s">
        <v>8321</v>
      </c>
      <c r="S3879" s="15">
        <v>85425.35537037038</v>
      </c>
      <c r="T3879" s="15">
        <v>42712.67768518519</v>
      </c>
    </row>
    <row r="3880" spans="1:20" x14ac:dyDescent="0.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0">
        <v>5.5555555555555552E-2</v>
      </c>
      <c r="P3880" s="27">
        <v>10</v>
      </c>
      <c r="Q3880" t="s">
        <v>8354</v>
      </c>
      <c r="R3880" t="s">
        <v>8321</v>
      </c>
      <c r="S3880" s="15">
        <v>84370.33194444445</v>
      </c>
      <c r="T3880" s="15">
        <v>42185.165972222225</v>
      </c>
    </row>
    <row r="3881" spans="1:20" x14ac:dyDescent="0.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0">
        <v>0</v>
      </c>
      <c r="P3881" s="27" t="e">
        <v>#DIV/0!</v>
      </c>
      <c r="Q3881" t="s">
        <v>8354</v>
      </c>
      <c r="R3881" t="s">
        <v>8321</v>
      </c>
      <c r="S3881" s="15">
        <v>84059.722129629634</v>
      </c>
      <c r="T3881" s="15">
        <v>42029.861064814817</v>
      </c>
    </row>
    <row r="3882" spans="1:20" x14ac:dyDescent="0.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0">
        <v>13.066666666666665</v>
      </c>
      <c r="P3882" s="27">
        <v>57.647058823529413</v>
      </c>
      <c r="Q3882" t="s">
        <v>8354</v>
      </c>
      <c r="R3882" t="s">
        <v>8321</v>
      </c>
      <c r="S3882" s="15">
        <v>83701.916666666672</v>
      </c>
      <c r="T3882" s="15">
        <v>41850.958333333336</v>
      </c>
    </row>
    <row r="3883" spans="1:20" x14ac:dyDescent="0.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0">
        <v>5</v>
      </c>
      <c r="P3883" s="27">
        <v>25</v>
      </c>
      <c r="Q3883" t="s">
        <v>8354</v>
      </c>
      <c r="R3883" t="s">
        <v>8321</v>
      </c>
      <c r="S3883" s="15">
        <v>85572.037013888883</v>
      </c>
      <c r="T3883" s="15">
        <v>42786.018506944441</v>
      </c>
    </row>
    <row r="3884" spans="1:20" x14ac:dyDescent="0.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0">
        <v>0</v>
      </c>
      <c r="P3884" s="27" t="e">
        <v>#DIV/0!</v>
      </c>
      <c r="Q3884" t="s">
        <v>8354</v>
      </c>
      <c r="R3884" t="s">
        <v>8321</v>
      </c>
      <c r="S3884" s="15">
        <v>84801.920833333337</v>
      </c>
      <c r="T3884" s="15">
        <v>42400.960416666669</v>
      </c>
    </row>
    <row r="3885" spans="1:20" x14ac:dyDescent="0.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0">
        <v>0</v>
      </c>
      <c r="P3885" s="27" t="e">
        <v>#DIV/0!</v>
      </c>
      <c r="Q3885" t="s">
        <v>8354</v>
      </c>
      <c r="R3885" t="s">
        <v>8321</v>
      </c>
      <c r="S3885" s="15">
        <v>83769.205300925925</v>
      </c>
      <c r="T3885" s="15">
        <v>41884.602650462963</v>
      </c>
    </row>
    <row r="3886" spans="1:20" x14ac:dyDescent="0.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0">
        <v>0</v>
      </c>
      <c r="P3886" s="27" t="e">
        <v>#DIV/0!</v>
      </c>
      <c r="Q3886" t="s">
        <v>8354</v>
      </c>
      <c r="R3886" t="s">
        <v>8321</v>
      </c>
      <c r="S3886" s="15">
        <v>84181.499814814815</v>
      </c>
      <c r="T3886" s="15">
        <v>42090.749907407408</v>
      </c>
    </row>
    <row r="3887" spans="1:20" x14ac:dyDescent="0.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0">
        <v>0</v>
      </c>
      <c r="P3887" s="27" t="e">
        <v>#DIV/0!</v>
      </c>
      <c r="Q3887" t="s">
        <v>8354</v>
      </c>
      <c r="R3887" t="s">
        <v>8321</v>
      </c>
      <c r="S3887" s="15">
        <v>84999.902569444443</v>
      </c>
      <c r="T3887" s="15">
        <v>42499.951284722221</v>
      </c>
    </row>
    <row r="3888" spans="1:20" x14ac:dyDescent="0.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0">
        <v>0</v>
      </c>
      <c r="P3888" s="27" t="e">
        <v>#DIV/0!</v>
      </c>
      <c r="Q3888" t="s">
        <v>8354</v>
      </c>
      <c r="R3888" t="s">
        <v>8321</v>
      </c>
      <c r="S3888" s="15">
        <v>83968.456064814818</v>
      </c>
      <c r="T3888" s="15">
        <v>41984.228032407409</v>
      </c>
    </row>
    <row r="3889" spans="1:20" x14ac:dyDescent="0.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0">
        <v>1.7500000000000002</v>
      </c>
      <c r="P3889" s="27">
        <v>17.5</v>
      </c>
      <c r="Q3889" t="s">
        <v>8354</v>
      </c>
      <c r="R3889" t="s">
        <v>8321</v>
      </c>
      <c r="S3889" s="15">
        <v>84251.833333333343</v>
      </c>
      <c r="T3889" s="15">
        <v>42125.916666666672</v>
      </c>
    </row>
    <row r="3890" spans="1:20" x14ac:dyDescent="0.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0">
        <v>27.1</v>
      </c>
      <c r="P3890" s="27">
        <v>38.714285714285715</v>
      </c>
      <c r="Q3890" t="s">
        <v>8355</v>
      </c>
      <c r="R3890" t="s">
        <v>8321</v>
      </c>
      <c r="S3890" s="15">
        <v>85585.091620370367</v>
      </c>
      <c r="T3890" s="15">
        <v>42792.545810185184</v>
      </c>
    </row>
    <row r="3891" spans="1:20" x14ac:dyDescent="0.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0">
        <v>1.4749999999999999</v>
      </c>
      <c r="P3891" s="27">
        <v>13.111111111111111</v>
      </c>
      <c r="Q3891" t="s">
        <v>8355</v>
      </c>
      <c r="R3891" t="s">
        <v>8321</v>
      </c>
      <c r="S3891" s="15">
        <v>84017.952777777769</v>
      </c>
      <c r="T3891" s="15">
        <v>42008.976388888885</v>
      </c>
    </row>
    <row r="3892" spans="1:20" x14ac:dyDescent="0.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0">
        <v>16.826666666666668</v>
      </c>
      <c r="P3892" s="27">
        <v>315.5</v>
      </c>
      <c r="Q3892" t="s">
        <v>8355</v>
      </c>
      <c r="R3892" t="s">
        <v>8321</v>
      </c>
      <c r="S3892" s="15">
        <v>84463.517222222232</v>
      </c>
      <c r="T3892" s="15">
        <v>42231.758611111116</v>
      </c>
    </row>
    <row r="3893" spans="1:20" x14ac:dyDescent="0.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0">
        <v>32.5</v>
      </c>
      <c r="P3893" s="27">
        <v>37.142857142857146</v>
      </c>
      <c r="Q3893" t="s">
        <v>8355</v>
      </c>
      <c r="R3893" t="s">
        <v>8321</v>
      </c>
      <c r="S3893" s="15">
        <v>84172.415277777778</v>
      </c>
      <c r="T3893" s="15">
        <v>42086.207638888889</v>
      </c>
    </row>
    <row r="3894" spans="1:20" x14ac:dyDescent="0.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0">
        <v>0</v>
      </c>
      <c r="P3894" s="27" t="e">
        <v>#DIV/0!</v>
      </c>
      <c r="Q3894" t="s">
        <v>8355</v>
      </c>
      <c r="R3894" t="s">
        <v>8321</v>
      </c>
      <c r="S3894" s="15">
        <v>83750.583333333328</v>
      </c>
      <c r="T3894" s="15">
        <v>41875.291666666664</v>
      </c>
    </row>
    <row r="3895" spans="1:20" x14ac:dyDescent="0.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0">
        <v>21.55</v>
      </c>
      <c r="P3895" s="27">
        <v>128.27380952380952</v>
      </c>
      <c r="Q3895" t="s">
        <v>8355</v>
      </c>
      <c r="R3895" t="s">
        <v>8321</v>
      </c>
      <c r="S3895" s="15">
        <v>83642.5</v>
      </c>
      <c r="T3895" s="15">
        <v>41821.25</v>
      </c>
    </row>
    <row r="3896" spans="1:20" x14ac:dyDescent="0.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0">
        <v>3.4666666666666663</v>
      </c>
      <c r="P3896" s="27">
        <v>47.272727272727273</v>
      </c>
      <c r="Q3896" t="s">
        <v>8355</v>
      </c>
      <c r="R3896" t="s">
        <v>8321</v>
      </c>
      <c r="S3896" s="15">
        <v>85420.415277777778</v>
      </c>
      <c r="T3896" s="15">
        <v>42710.207638888889</v>
      </c>
    </row>
    <row r="3897" spans="1:20" x14ac:dyDescent="0.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0">
        <v>5</v>
      </c>
      <c r="P3897" s="27">
        <v>50</v>
      </c>
      <c r="Q3897" t="s">
        <v>8355</v>
      </c>
      <c r="R3897" t="s">
        <v>8321</v>
      </c>
      <c r="S3897" s="15">
        <v>84126.500416666677</v>
      </c>
      <c r="T3897" s="15">
        <v>42063.250208333338</v>
      </c>
    </row>
    <row r="3898" spans="1:20" x14ac:dyDescent="0.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0">
        <v>10.625</v>
      </c>
      <c r="P3898" s="27">
        <v>42.5</v>
      </c>
      <c r="Q3898" t="s">
        <v>8355</v>
      </c>
      <c r="R3898" t="s">
        <v>8321</v>
      </c>
      <c r="S3898" s="15">
        <v>83614.383750000008</v>
      </c>
      <c r="T3898" s="15">
        <v>41807.191875000004</v>
      </c>
    </row>
    <row r="3899" spans="1:20" x14ac:dyDescent="0.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0">
        <v>17.599999999999998</v>
      </c>
      <c r="P3899" s="27">
        <v>44</v>
      </c>
      <c r="Q3899" t="s">
        <v>8355</v>
      </c>
      <c r="R3899" t="s">
        <v>8321</v>
      </c>
      <c r="S3899" s="15">
        <v>84025.747291666659</v>
      </c>
      <c r="T3899" s="15">
        <v>42012.87364583333</v>
      </c>
    </row>
    <row r="3900" spans="1:20" x14ac:dyDescent="0.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0">
        <v>32.56</v>
      </c>
      <c r="P3900" s="27">
        <v>50.875</v>
      </c>
      <c r="Q3900" t="s">
        <v>8355</v>
      </c>
      <c r="R3900" t="s">
        <v>8321</v>
      </c>
      <c r="S3900" s="15">
        <v>84467.333333333343</v>
      </c>
      <c r="T3900" s="15">
        <v>42233.666666666672</v>
      </c>
    </row>
    <row r="3901" spans="1:20" x14ac:dyDescent="0.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0">
        <v>1.25</v>
      </c>
      <c r="P3901" s="27">
        <v>62.5</v>
      </c>
      <c r="Q3901" t="s">
        <v>8355</v>
      </c>
      <c r="R3901" t="s">
        <v>8321</v>
      </c>
      <c r="S3901" s="15">
        <v>83727.550023148142</v>
      </c>
      <c r="T3901" s="15">
        <v>41863.775011574071</v>
      </c>
    </row>
    <row r="3902" spans="1:20" x14ac:dyDescent="0.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0">
        <v>5.4</v>
      </c>
      <c r="P3902" s="27">
        <v>27</v>
      </c>
      <c r="Q3902" t="s">
        <v>8355</v>
      </c>
      <c r="R3902" t="s">
        <v>8321</v>
      </c>
      <c r="S3902" s="15">
        <v>84332.184976851859</v>
      </c>
      <c r="T3902" s="15">
        <v>42166.092488425929</v>
      </c>
    </row>
    <row r="3903" spans="1:20" x14ac:dyDescent="0.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0">
        <v>0.83333333333333337</v>
      </c>
      <c r="P3903" s="27">
        <v>25</v>
      </c>
      <c r="Q3903" t="s">
        <v>8355</v>
      </c>
      <c r="R3903" t="s">
        <v>8321</v>
      </c>
      <c r="S3903" s="15">
        <v>84715.652754629642</v>
      </c>
      <c r="T3903" s="15">
        <v>42357.826377314821</v>
      </c>
    </row>
    <row r="3904" spans="1:20" x14ac:dyDescent="0.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0">
        <v>48.833333333333336</v>
      </c>
      <c r="P3904" s="27">
        <v>47.258064516129032</v>
      </c>
      <c r="Q3904" t="s">
        <v>8355</v>
      </c>
      <c r="R3904" t="s">
        <v>8321</v>
      </c>
      <c r="S3904" s="15">
        <v>85377.019490740742</v>
      </c>
      <c r="T3904" s="15">
        <v>42688.509745370371</v>
      </c>
    </row>
    <row r="3905" spans="1:20" x14ac:dyDescent="0.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0">
        <v>0</v>
      </c>
      <c r="P3905" s="27" t="e">
        <v>#DIV/0!</v>
      </c>
      <c r="Q3905" t="s">
        <v>8355</v>
      </c>
      <c r="R3905" t="s">
        <v>8321</v>
      </c>
      <c r="S3905" s="15">
        <v>84461.636111111118</v>
      </c>
      <c r="T3905" s="15">
        <v>42230.818055555559</v>
      </c>
    </row>
    <row r="3906" spans="1:20" x14ac:dyDescent="0.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0">
        <v>0.03</v>
      </c>
      <c r="P3906" s="27">
        <v>1.5</v>
      </c>
      <c r="Q3906" t="s">
        <v>8355</v>
      </c>
      <c r="R3906" t="s">
        <v>8321</v>
      </c>
      <c r="S3906" s="15">
        <v>84218.422222222231</v>
      </c>
      <c r="T3906" s="15">
        <v>42109.211111111115</v>
      </c>
    </row>
    <row r="3907" spans="1:20" x14ac:dyDescent="0.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0">
        <v>11.533333333333333</v>
      </c>
      <c r="P3907" s="27">
        <v>24.714285714285715</v>
      </c>
      <c r="Q3907" t="s">
        <v>8355</v>
      </c>
      <c r="R3907" t="s">
        <v>8321</v>
      </c>
      <c r="S3907" s="15">
        <v>84333.916666666657</v>
      </c>
      <c r="T3907" s="15">
        <v>42166.958333333328</v>
      </c>
    </row>
    <row r="3908" spans="1:20" x14ac:dyDescent="0.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0">
        <v>67.333333333333329</v>
      </c>
      <c r="P3908" s="27">
        <v>63.125</v>
      </c>
      <c r="Q3908" t="s">
        <v>8355</v>
      </c>
      <c r="R3908" t="s">
        <v>8321</v>
      </c>
      <c r="S3908" s="15">
        <v>84363.118055555562</v>
      </c>
      <c r="T3908" s="15">
        <v>42181.559027777781</v>
      </c>
    </row>
    <row r="3909" spans="1:20" x14ac:dyDescent="0.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0">
        <v>15.299999999999999</v>
      </c>
      <c r="P3909" s="27">
        <v>38.25</v>
      </c>
      <c r="Q3909" t="s">
        <v>8355</v>
      </c>
      <c r="R3909" t="s">
        <v>8321</v>
      </c>
      <c r="S3909" s="15">
        <v>83877.677777777775</v>
      </c>
      <c r="T3909" s="15">
        <v>41938.838888888888</v>
      </c>
    </row>
    <row r="3910" spans="1:20" x14ac:dyDescent="0.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0">
        <v>8.6666666666666679</v>
      </c>
      <c r="P3910" s="27">
        <v>16.25</v>
      </c>
      <c r="Q3910" t="s">
        <v>8355</v>
      </c>
      <c r="R3910" t="s">
        <v>8321</v>
      </c>
      <c r="S3910" s="15">
        <v>83698.270740740743</v>
      </c>
      <c r="T3910" s="15">
        <v>41849.135370370372</v>
      </c>
    </row>
    <row r="3911" spans="1:20" x14ac:dyDescent="0.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0">
        <v>0.22499999999999998</v>
      </c>
      <c r="P3911" s="27">
        <v>33.75</v>
      </c>
      <c r="Q3911" t="s">
        <v>8355</v>
      </c>
      <c r="R3911" t="s">
        <v>8321</v>
      </c>
      <c r="S3911" s="15">
        <v>83786.718564814815</v>
      </c>
      <c r="T3911" s="15">
        <v>41893.359282407408</v>
      </c>
    </row>
    <row r="3912" spans="1:20" x14ac:dyDescent="0.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0">
        <v>3.0833333333333335</v>
      </c>
      <c r="P3912" s="27">
        <v>61.666666666666664</v>
      </c>
      <c r="Q3912" t="s">
        <v>8355</v>
      </c>
      <c r="R3912" t="s">
        <v>8321</v>
      </c>
      <c r="S3912" s="15">
        <v>84509.513819444444</v>
      </c>
      <c r="T3912" s="15">
        <v>42254.756909722222</v>
      </c>
    </row>
    <row r="3913" spans="1:20" x14ac:dyDescent="0.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0">
        <v>37.412500000000001</v>
      </c>
      <c r="P3913" s="27">
        <v>83.138888888888886</v>
      </c>
      <c r="Q3913" t="s">
        <v>8355</v>
      </c>
      <c r="R3913" t="s">
        <v>8321</v>
      </c>
      <c r="S3913" s="15">
        <v>83939.707800925928</v>
      </c>
      <c r="T3913" s="15">
        <v>41969.853900462964</v>
      </c>
    </row>
    <row r="3914" spans="1:20" x14ac:dyDescent="0.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0">
        <v>6.6666666666666671E-3</v>
      </c>
      <c r="P3914" s="27">
        <v>1</v>
      </c>
      <c r="Q3914" t="s">
        <v>8355</v>
      </c>
      <c r="R3914" t="s">
        <v>8321</v>
      </c>
      <c r="S3914" s="15">
        <v>84238.381944444438</v>
      </c>
      <c r="T3914" s="15">
        <v>42119.190972222219</v>
      </c>
    </row>
    <row r="3915" spans="1:20" x14ac:dyDescent="0.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0">
        <v>10</v>
      </c>
      <c r="P3915" s="27">
        <v>142.85714285714286</v>
      </c>
      <c r="Q3915" t="s">
        <v>8355</v>
      </c>
      <c r="R3915" t="s">
        <v>8321</v>
      </c>
      <c r="S3915" s="15">
        <v>84676.505763888883</v>
      </c>
      <c r="T3915" s="15">
        <v>42338.252881944441</v>
      </c>
    </row>
    <row r="3916" spans="1:20" x14ac:dyDescent="0.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0">
        <v>36.36</v>
      </c>
      <c r="P3916" s="27">
        <v>33.666666666666664</v>
      </c>
      <c r="Q3916" t="s">
        <v>8355</v>
      </c>
      <c r="R3916" t="s">
        <v>8321</v>
      </c>
      <c r="S3916" s="15">
        <v>84269.915277777778</v>
      </c>
      <c r="T3916" s="15">
        <v>42134.957638888889</v>
      </c>
    </row>
    <row r="3917" spans="1:20" x14ac:dyDescent="0.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0">
        <v>0.33333333333333337</v>
      </c>
      <c r="P3917" s="27">
        <v>5</v>
      </c>
      <c r="Q3917" t="s">
        <v>8355</v>
      </c>
      <c r="R3917" t="s">
        <v>8321</v>
      </c>
      <c r="S3917" s="15">
        <v>85045.97011574074</v>
      </c>
      <c r="T3917" s="15">
        <v>42522.98505787037</v>
      </c>
    </row>
    <row r="3918" spans="1:20" x14ac:dyDescent="0.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0">
        <v>0</v>
      </c>
      <c r="P3918" s="27" t="e">
        <v>#DIV/0!</v>
      </c>
      <c r="Q3918" t="s">
        <v>8355</v>
      </c>
      <c r="R3918" t="s">
        <v>8321</v>
      </c>
      <c r="S3918" s="15">
        <v>85048.943333333329</v>
      </c>
      <c r="T3918" s="15">
        <v>42524.471666666665</v>
      </c>
    </row>
    <row r="3919" spans="1:20" x14ac:dyDescent="0.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0">
        <v>0.2857142857142857</v>
      </c>
      <c r="P3919" s="27">
        <v>10</v>
      </c>
      <c r="Q3919" t="s">
        <v>8355</v>
      </c>
      <c r="R3919" t="s">
        <v>8321</v>
      </c>
      <c r="S3919" s="15">
        <v>83787.054652777777</v>
      </c>
      <c r="T3919" s="15">
        <v>41893.527326388888</v>
      </c>
    </row>
    <row r="3920" spans="1:20" x14ac:dyDescent="0.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0">
        <v>0.2</v>
      </c>
      <c r="P3920" s="27">
        <v>40</v>
      </c>
      <c r="Q3920" t="s">
        <v>8355</v>
      </c>
      <c r="R3920" t="s">
        <v>8321</v>
      </c>
      <c r="S3920" s="15">
        <v>83711.333333333328</v>
      </c>
      <c r="T3920" s="15">
        <v>41855.666666666664</v>
      </c>
    </row>
    <row r="3921" spans="1:20" x14ac:dyDescent="0.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0">
        <v>1.7999999999999998</v>
      </c>
      <c r="P3921" s="27">
        <v>30</v>
      </c>
      <c r="Q3921" t="s">
        <v>8355</v>
      </c>
      <c r="R3921" t="s">
        <v>8321</v>
      </c>
      <c r="S3921" s="15">
        <v>84774</v>
      </c>
      <c r="T3921" s="15">
        <v>42387</v>
      </c>
    </row>
    <row r="3922" spans="1:20" x14ac:dyDescent="0.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0">
        <v>5.4</v>
      </c>
      <c r="P3922" s="27">
        <v>45</v>
      </c>
      <c r="Q3922" t="s">
        <v>8355</v>
      </c>
      <c r="R3922" t="s">
        <v>8321</v>
      </c>
      <c r="S3922" s="15">
        <v>85374.857870370382</v>
      </c>
      <c r="T3922" s="15">
        <v>42687.428935185191</v>
      </c>
    </row>
    <row r="3923" spans="1:20" x14ac:dyDescent="0.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0">
        <v>0</v>
      </c>
      <c r="P3923" s="27" t="e">
        <v>#DIV/0!</v>
      </c>
      <c r="Q3923" t="s">
        <v>8355</v>
      </c>
      <c r="R3923" t="s">
        <v>8321</v>
      </c>
      <c r="S3923" s="15">
        <v>83877.5</v>
      </c>
      <c r="T3923" s="15">
        <v>41938.75</v>
      </c>
    </row>
    <row r="3924" spans="1:20" x14ac:dyDescent="0.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0">
        <v>8.1333333333333329</v>
      </c>
      <c r="P3924" s="27">
        <v>10.166666666666666</v>
      </c>
      <c r="Q3924" t="s">
        <v>8355</v>
      </c>
      <c r="R3924" t="s">
        <v>8321</v>
      </c>
      <c r="S3924" s="15">
        <v>84131.916666666657</v>
      </c>
      <c r="T3924" s="15">
        <v>42065.958333333328</v>
      </c>
    </row>
    <row r="3925" spans="1:20" x14ac:dyDescent="0.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0">
        <v>12.034782608695652</v>
      </c>
      <c r="P3925" s="27">
        <v>81.411764705882348</v>
      </c>
      <c r="Q3925" t="s">
        <v>8355</v>
      </c>
      <c r="R3925" t="s">
        <v>8321</v>
      </c>
      <c r="S3925" s="15">
        <v>84207.959976851853</v>
      </c>
      <c r="T3925" s="15">
        <v>42103.979988425926</v>
      </c>
    </row>
    <row r="3926" spans="1:20" x14ac:dyDescent="0.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0">
        <v>15.266666666666667</v>
      </c>
      <c r="P3926" s="27">
        <v>57.25</v>
      </c>
      <c r="Q3926" t="s">
        <v>8355</v>
      </c>
      <c r="R3926" t="s">
        <v>8321</v>
      </c>
      <c r="S3926" s="15">
        <v>83633.919490740736</v>
      </c>
      <c r="T3926" s="15">
        <v>41816.959745370368</v>
      </c>
    </row>
    <row r="3927" spans="1:20" x14ac:dyDescent="0.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0">
        <v>10</v>
      </c>
      <c r="P3927" s="27">
        <v>5</v>
      </c>
      <c r="Q3927" t="s">
        <v>8355</v>
      </c>
      <c r="R3927" t="s">
        <v>8321</v>
      </c>
      <c r="S3927" s="15">
        <v>83701.741643518515</v>
      </c>
      <c r="T3927" s="15">
        <v>41850.870821759258</v>
      </c>
    </row>
    <row r="3928" spans="1:20" x14ac:dyDescent="0.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0">
        <v>0.3</v>
      </c>
      <c r="P3928" s="27">
        <v>15</v>
      </c>
      <c r="Q3928" t="s">
        <v>8355</v>
      </c>
      <c r="R3928" t="s">
        <v>8321</v>
      </c>
      <c r="S3928" s="15">
        <v>84000.170092592598</v>
      </c>
      <c r="T3928" s="15">
        <v>42000.085046296299</v>
      </c>
    </row>
    <row r="3929" spans="1:20" x14ac:dyDescent="0.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0">
        <v>1</v>
      </c>
      <c r="P3929" s="27">
        <v>12.5</v>
      </c>
      <c r="Q3929" t="s">
        <v>8355</v>
      </c>
      <c r="R3929" t="s">
        <v>8321</v>
      </c>
      <c r="S3929" s="15">
        <v>83720.534814814819</v>
      </c>
      <c r="T3929" s="15">
        <v>41860.267407407409</v>
      </c>
    </row>
    <row r="3930" spans="1:20" x14ac:dyDescent="0.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0">
        <v>13.020000000000001</v>
      </c>
      <c r="P3930" s="27">
        <v>93</v>
      </c>
      <c r="Q3930" t="s">
        <v>8355</v>
      </c>
      <c r="R3930" t="s">
        <v>8321</v>
      </c>
      <c r="S3930" s="15">
        <v>84586.415277777778</v>
      </c>
      <c r="T3930" s="15">
        <v>42293.207638888889</v>
      </c>
    </row>
    <row r="3931" spans="1:20" x14ac:dyDescent="0.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0">
        <v>2.2650000000000001</v>
      </c>
      <c r="P3931" s="27">
        <v>32.357142857142854</v>
      </c>
      <c r="Q3931" t="s">
        <v>8355</v>
      </c>
      <c r="R3931" t="s">
        <v>8321</v>
      </c>
      <c r="S3931" s="15">
        <v>85263.654282407399</v>
      </c>
      <c r="T3931" s="15">
        <v>42631.827141203699</v>
      </c>
    </row>
    <row r="3932" spans="1:20" x14ac:dyDescent="0.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0">
        <v>0</v>
      </c>
      <c r="P3932" s="27" t="e">
        <v>#DIV/0!</v>
      </c>
      <c r="Q3932" t="s">
        <v>8355</v>
      </c>
      <c r="R3932" t="s">
        <v>8321</v>
      </c>
      <c r="S3932" s="15">
        <v>84922.5</v>
      </c>
      <c r="T3932" s="15">
        <v>42461.25</v>
      </c>
    </row>
    <row r="3933" spans="1:20" x14ac:dyDescent="0.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0">
        <v>0</v>
      </c>
      <c r="P3933" s="27" t="e">
        <v>#DIV/0!</v>
      </c>
      <c r="Q3933" t="s">
        <v>8355</v>
      </c>
      <c r="R3933" t="s">
        <v>8321</v>
      </c>
      <c r="S3933" s="15">
        <v>84506.303402777776</v>
      </c>
      <c r="T3933" s="15">
        <v>42253.151701388888</v>
      </c>
    </row>
    <row r="3934" spans="1:20" x14ac:dyDescent="0.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0">
        <v>8.3333333333333332E-3</v>
      </c>
      <c r="P3934" s="27">
        <v>1</v>
      </c>
      <c r="Q3934" t="s">
        <v>8355</v>
      </c>
      <c r="R3934" t="s">
        <v>8321</v>
      </c>
      <c r="S3934" s="15">
        <v>84890.253796296296</v>
      </c>
      <c r="T3934" s="15">
        <v>42445.126898148148</v>
      </c>
    </row>
    <row r="3935" spans="1:20" x14ac:dyDescent="0.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0">
        <v>15.742857142857142</v>
      </c>
      <c r="P3935" s="27">
        <v>91.833333333333329</v>
      </c>
      <c r="Q3935" t="s">
        <v>8355</v>
      </c>
      <c r="R3935" t="s">
        <v>8321</v>
      </c>
      <c r="S3935" s="15">
        <v>85136.059722222213</v>
      </c>
      <c r="T3935" s="15">
        <v>42568.029861111107</v>
      </c>
    </row>
    <row r="3936" spans="1:20" x14ac:dyDescent="0.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0">
        <v>11</v>
      </c>
      <c r="P3936" s="27">
        <v>45.833333333333336</v>
      </c>
      <c r="Q3936" t="s">
        <v>8355</v>
      </c>
      <c r="R3936" t="s">
        <v>8321</v>
      </c>
      <c r="S3936" s="15">
        <v>84557.083333333343</v>
      </c>
      <c r="T3936" s="15">
        <v>42278.541666666672</v>
      </c>
    </row>
    <row r="3937" spans="1:20" x14ac:dyDescent="0.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0">
        <v>43.833333333333336</v>
      </c>
      <c r="P3937" s="27">
        <v>57.173913043478258</v>
      </c>
      <c r="Q3937" t="s">
        <v>8355</v>
      </c>
      <c r="R3937" t="s">
        <v>8321</v>
      </c>
      <c r="S3937" s="15">
        <v>84563.313564814802</v>
      </c>
      <c r="T3937" s="15">
        <v>42281.656782407401</v>
      </c>
    </row>
    <row r="3938" spans="1:20" x14ac:dyDescent="0.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0">
        <v>0</v>
      </c>
      <c r="P3938" s="27" t="e">
        <v>#DIV/0!</v>
      </c>
      <c r="Q3938" t="s">
        <v>8355</v>
      </c>
      <c r="R3938" t="s">
        <v>8321</v>
      </c>
      <c r="S3938" s="15">
        <v>85410.609259259261</v>
      </c>
      <c r="T3938" s="15">
        <v>42705.304629629631</v>
      </c>
    </row>
    <row r="3939" spans="1:20" x14ac:dyDescent="0.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0">
        <v>86.135181975736558</v>
      </c>
      <c r="P3939" s="27">
        <v>248.5</v>
      </c>
      <c r="Q3939" t="s">
        <v>8355</v>
      </c>
      <c r="R3939" t="s">
        <v>8321</v>
      </c>
      <c r="S3939" s="15">
        <v>85125.262962962966</v>
      </c>
      <c r="T3939" s="15">
        <v>42562.631481481483</v>
      </c>
    </row>
    <row r="3940" spans="1:20" x14ac:dyDescent="0.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0">
        <v>12.196620583717358</v>
      </c>
      <c r="P3940" s="27">
        <v>79.400000000000006</v>
      </c>
      <c r="Q3940" t="s">
        <v>8355</v>
      </c>
      <c r="R3940" t="s">
        <v>8321</v>
      </c>
      <c r="S3940" s="15">
        <v>84365.811435185198</v>
      </c>
      <c r="T3940" s="15">
        <v>42182.905717592599</v>
      </c>
    </row>
    <row r="3941" spans="1:20" x14ac:dyDescent="0.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0">
        <v>0.1</v>
      </c>
      <c r="P3941" s="27">
        <v>5</v>
      </c>
      <c r="Q3941" t="s">
        <v>8355</v>
      </c>
      <c r="R3941" t="s">
        <v>8321</v>
      </c>
      <c r="S3941" s="15">
        <v>83838.375</v>
      </c>
      <c r="T3941" s="15">
        <v>41919.1875</v>
      </c>
    </row>
    <row r="3942" spans="1:20" x14ac:dyDescent="0.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0">
        <v>0.22</v>
      </c>
      <c r="P3942" s="27">
        <v>5.5</v>
      </c>
      <c r="Q3942" t="s">
        <v>8355</v>
      </c>
      <c r="R3942" t="s">
        <v>8321</v>
      </c>
      <c r="S3942" s="15">
        <v>84012.984976851847</v>
      </c>
      <c r="T3942" s="15">
        <v>42006.492488425924</v>
      </c>
    </row>
    <row r="3943" spans="1:20" x14ac:dyDescent="0.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0">
        <v>0.90909090909090906</v>
      </c>
      <c r="P3943" s="27">
        <v>25</v>
      </c>
      <c r="Q3943" t="s">
        <v>8355</v>
      </c>
      <c r="R3943" t="s">
        <v>8321</v>
      </c>
      <c r="S3943" s="15">
        <v>83936.083333333343</v>
      </c>
      <c r="T3943" s="15">
        <v>41968.041666666672</v>
      </c>
    </row>
    <row r="3944" spans="1:20" x14ac:dyDescent="0.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0">
        <v>0</v>
      </c>
      <c r="P3944" s="27" t="e">
        <v>#DIV/0!</v>
      </c>
      <c r="Q3944" t="s">
        <v>8355</v>
      </c>
      <c r="R3944" t="s">
        <v>8321</v>
      </c>
      <c r="S3944" s="15">
        <v>84343.808194444442</v>
      </c>
      <c r="T3944" s="15">
        <v>42171.904097222221</v>
      </c>
    </row>
    <row r="3945" spans="1:20" x14ac:dyDescent="0.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0">
        <v>35.64</v>
      </c>
      <c r="P3945" s="27">
        <v>137.07692307692307</v>
      </c>
      <c r="Q3945" t="s">
        <v>8355</v>
      </c>
      <c r="R3945" t="s">
        <v>8321</v>
      </c>
      <c r="S3945" s="15">
        <v>84621.402777777781</v>
      </c>
      <c r="T3945" s="15">
        <v>42310.701388888891</v>
      </c>
    </row>
    <row r="3946" spans="1:20" x14ac:dyDescent="0.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0">
        <v>0</v>
      </c>
      <c r="P3946" s="27" t="e">
        <v>#DIV/0!</v>
      </c>
      <c r="Q3946" t="s">
        <v>8355</v>
      </c>
      <c r="R3946" t="s">
        <v>8321</v>
      </c>
      <c r="S3946" s="15">
        <v>84487.325810185182</v>
      </c>
      <c r="T3946" s="15">
        <v>42243.662905092591</v>
      </c>
    </row>
    <row r="3947" spans="1:20" x14ac:dyDescent="0.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0">
        <v>0.25</v>
      </c>
      <c r="P3947" s="27">
        <v>5</v>
      </c>
      <c r="Q3947" t="s">
        <v>8355</v>
      </c>
      <c r="R3947" t="s">
        <v>8321</v>
      </c>
      <c r="S3947" s="15">
        <v>84279.603425925918</v>
      </c>
      <c r="T3947" s="15">
        <v>42139.801712962959</v>
      </c>
    </row>
    <row r="3948" spans="1:20" x14ac:dyDescent="0.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0">
        <v>3.25</v>
      </c>
      <c r="P3948" s="27">
        <v>39</v>
      </c>
      <c r="Q3948" t="s">
        <v>8355</v>
      </c>
      <c r="R3948" t="s">
        <v>8321</v>
      </c>
      <c r="S3948" s="15">
        <v>84126.666666666657</v>
      </c>
      <c r="T3948" s="15">
        <v>42063.333333333328</v>
      </c>
    </row>
    <row r="3949" spans="1:20" x14ac:dyDescent="0.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0">
        <v>3.3666666666666663</v>
      </c>
      <c r="P3949" s="27">
        <v>50.5</v>
      </c>
      <c r="Q3949" t="s">
        <v>8355</v>
      </c>
      <c r="R3949" t="s">
        <v>8321</v>
      </c>
      <c r="S3949" s="15">
        <v>85290.285740740743</v>
      </c>
      <c r="T3949" s="15">
        <v>42645.142870370371</v>
      </c>
    </row>
    <row r="3950" spans="1:20" x14ac:dyDescent="0.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0">
        <v>0</v>
      </c>
      <c r="P3950" s="27" t="e">
        <v>#DIV/0!</v>
      </c>
      <c r="Q3950" t="s">
        <v>8355</v>
      </c>
      <c r="R3950" t="s">
        <v>8321</v>
      </c>
      <c r="S3950" s="15">
        <v>83778.650995370364</v>
      </c>
      <c r="T3950" s="15">
        <v>41889.325497685182</v>
      </c>
    </row>
    <row r="3951" spans="1:20" x14ac:dyDescent="0.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0">
        <v>15.770000000000001</v>
      </c>
      <c r="P3951" s="27">
        <v>49.28125</v>
      </c>
      <c r="Q3951" t="s">
        <v>8355</v>
      </c>
      <c r="R3951" t="s">
        <v>8321</v>
      </c>
      <c r="S3951" s="15">
        <v>84092.241226851853</v>
      </c>
      <c r="T3951" s="15">
        <v>42046.120613425926</v>
      </c>
    </row>
    <row r="3952" spans="1:20" x14ac:dyDescent="0.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0">
        <v>0.625</v>
      </c>
      <c r="P3952" s="27">
        <v>25</v>
      </c>
      <c r="Q3952" t="s">
        <v>8355</v>
      </c>
      <c r="R3952" t="s">
        <v>8321</v>
      </c>
      <c r="S3952" s="15">
        <v>84937.548611111109</v>
      </c>
      <c r="T3952" s="15">
        <v>42468.774305555555</v>
      </c>
    </row>
    <row r="3953" spans="1:20" x14ac:dyDescent="0.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0">
        <v>5.0000000000000001E-4</v>
      </c>
      <c r="P3953" s="27">
        <v>1</v>
      </c>
      <c r="Q3953" t="s">
        <v>8355</v>
      </c>
      <c r="R3953" t="s">
        <v>8321</v>
      </c>
      <c r="S3953" s="15">
        <v>84987.568101851852</v>
      </c>
      <c r="T3953" s="15">
        <v>42493.784050925926</v>
      </c>
    </row>
    <row r="3954" spans="1:20" x14ac:dyDescent="0.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0">
        <v>9.6153846153846159E-2</v>
      </c>
      <c r="P3954" s="27">
        <v>25</v>
      </c>
      <c r="Q3954" t="s">
        <v>8355</v>
      </c>
      <c r="R3954" t="s">
        <v>8321</v>
      </c>
      <c r="S3954" s="15">
        <v>84607.580787037034</v>
      </c>
      <c r="T3954" s="15">
        <v>42303.790393518517</v>
      </c>
    </row>
    <row r="3955" spans="1:20" x14ac:dyDescent="0.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0">
        <v>0</v>
      </c>
      <c r="P3955" s="27" t="e">
        <v>#DIV/0!</v>
      </c>
      <c r="Q3955" t="s">
        <v>8355</v>
      </c>
      <c r="R3955" t="s">
        <v>8321</v>
      </c>
      <c r="S3955" s="15">
        <v>85161.95694444445</v>
      </c>
      <c r="T3955" s="15">
        <v>42580.978472222225</v>
      </c>
    </row>
    <row r="3956" spans="1:20" x14ac:dyDescent="0.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0">
        <v>0</v>
      </c>
      <c r="P3956" s="27" t="e">
        <v>#DIV/0!</v>
      </c>
      <c r="Q3956" t="s">
        <v>8355</v>
      </c>
      <c r="R3956" t="s">
        <v>8321</v>
      </c>
      <c r="S3956" s="15">
        <v>83669.302407407406</v>
      </c>
      <c r="T3956" s="15">
        <v>41834.651203703703</v>
      </c>
    </row>
    <row r="3957" spans="1:20" x14ac:dyDescent="0.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0">
        <v>24.285714285714285</v>
      </c>
      <c r="P3957" s="27">
        <v>53.125</v>
      </c>
      <c r="Q3957" t="s">
        <v>8355</v>
      </c>
      <c r="R3957" t="s">
        <v>8321</v>
      </c>
      <c r="S3957" s="15">
        <v>84673.781041666662</v>
      </c>
      <c r="T3957" s="15">
        <v>42336.890520833331</v>
      </c>
    </row>
    <row r="3958" spans="1:20" x14ac:dyDescent="0.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0">
        <v>0</v>
      </c>
      <c r="P3958" s="27" t="e">
        <v>#DIV/0!</v>
      </c>
      <c r="Q3958" t="s">
        <v>8355</v>
      </c>
      <c r="R3958" t="s">
        <v>8321</v>
      </c>
      <c r="S3958" s="15">
        <v>84970.027777777781</v>
      </c>
      <c r="T3958" s="15">
        <v>42485.013888888891</v>
      </c>
    </row>
    <row r="3959" spans="1:20" x14ac:dyDescent="0.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0">
        <v>2.5000000000000001E-2</v>
      </c>
      <c r="P3959" s="27">
        <v>7</v>
      </c>
      <c r="Q3959" t="s">
        <v>8355</v>
      </c>
      <c r="R3959" t="s">
        <v>8321</v>
      </c>
      <c r="S3959" s="15">
        <v>85119.952638888877</v>
      </c>
      <c r="T3959" s="15">
        <v>42559.976319444439</v>
      </c>
    </row>
    <row r="3960" spans="1:20" x14ac:dyDescent="0.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0">
        <v>32.049999999999997</v>
      </c>
      <c r="P3960" s="27">
        <v>40.0625</v>
      </c>
      <c r="Q3960" t="s">
        <v>8355</v>
      </c>
      <c r="R3960" t="s">
        <v>8321</v>
      </c>
      <c r="S3960" s="15">
        <v>83707.166666666672</v>
      </c>
      <c r="T3960" s="15">
        <v>41853.583333333336</v>
      </c>
    </row>
    <row r="3961" spans="1:20" x14ac:dyDescent="0.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0">
        <v>24.333333333333336</v>
      </c>
      <c r="P3961" s="27">
        <v>24.333333333333332</v>
      </c>
      <c r="Q3961" t="s">
        <v>8355</v>
      </c>
      <c r="R3961" t="s">
        <v>8321</v>
      </c>
      <c r="S3961" s="15">
        <v>83821.577685185184</v>
      </c>
      <c r="T3961" s="15">
        <v>41910.788842592592</v>
      </c>
    </row>
    <row r="3962" spans="1:20" x14ac:dyDescent="0.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0">
        <v>1.5</v>
      </c>
      <c r="P3962" s="27">
        <v>11.25</v>
      </c>
      <c r="Q3962" t="s">
        <v>8355</v>
      </c>
      <c r="R3962" t="s">
        <v>8321</v>
      </c>
      <c r="S3962" s="15">
        <v>84745.691111111111</v>
      </c>
      <c r="T3962" s="15">
        <v>42372.845555555556</v>
      </c>
    </row>
    <row r="3963" spans="1:20" x14ac:dyDescent="0.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0">
        <v>0.42</v>
      </c>
      <c r="P3963" s="27">
        <v>10.5</v>
      </c>
      <c r="Q3963" t="s">
        <v>8355</v>
      </c>
      <c r="R3963" t="s">
        <v>8321</v>
      </c>
      <c r="S3963" s="15">
        <v>83535.782638888893</v>
      </c>
      <c r="T3963" s="15">
        <v>41767.891319444447</v>
      </c>
    </row>
    <row r="3964" spans="1:20" x14ac:dyDescent="0.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0">
        <v>3.214285714285714</v>
      </c>
      <c r="P3964" s="27">
        <v>15</v>
      </c>
      <c r="Q3964" t="s">
        <v>8355</v>
      </c>
      <c r="R3964" t="s">
        <v>8321</v>
      </c>
      <c r="S3964" s="15">
        <v>84673.24291666667</v>
      </c>
      <c r="T3964" s="15">
        <v>42336.621458333335</v>
      </c>
    </row>
    <row r="3965" spans="1:20" x14ac:dyDescent="0.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0">
        <v>0</v>
      </c>
      <c r="P3965" s="27" t="e">
        <v>#DIV/0!</v>
      </c>
      <c r="Q3965" t="s">
        <v>8355</v>
      </c>
      <c r="R3965" t="s">
        <v>8321</v>
      </c>
      <c r="S3965" s="15">
        <v>84652.391597222217</v>
      </c>
      <c r="T3965" s="15">
        <v>42326.195798611108</v>
      </c>
    </row>
    <row r="3966" spans="1:20" x14ac:dyDescent="0.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0">
        <v>6.3</v>
      </c>
      <c r="P3966" s="27">
        <v>42</v>
      </c>
      <c r="Q3966" t="s">
        <v>8355</v>
      </c>
      <c r="R3966" t="s">
        <v>8321</v>
      </c>
      <c r="S3966" s="15">
        <v>84227.360787037032</v>
      </c>
      <c r="T3966" s="15">
        <v>42113.680393518516</v>
      </c>
    </row>
    <row r="3967" spans="1:20" x14ac:dyDescent="0.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0">
        <v>14.249999999999998</v>
      </c>
      <c r="P3967" s="27">
        <v>71.25</v>
      </c>
      <c r="Q3967" t="s">
        <v>8355</v>
      </c>
      <c r="R3967" t="s">
        <v>8321</v>
      </c>
      <c r="S3967" s="15">
        <v>84948.388425925921</v>
      </c>
      <c r="T3967" s="15">
        <v>42474.194212962961</v>
      </c>
    </row>
    <row r="3968" spans="1:20" x14ac:dyDescent="0.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0">
        <v>0.6</v>
      </c>
      <c r="P3968" s="27">
        <v>22.5</v>
      </c>
      <c r="Q3968" t="s">
        <v>8355</v>
      </c>
      <c r="R3968" t="s">
        <v>8321</v>
      </c>
      <c r="S3968" s="15">
        <v>83688.248611111107</v>
      </c>
      <c r="T3968" s="15">
        <v>41844.124305555553</v>
      </c>
    </row>
    <row r="3969" spans="1:20" x14ac:dyDescent="0.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0">
        <v>24.117647058823529</v>
      </c>
      <c r="P3969" s="27">
        <v>41</v>
      </c>
      <c r="Q3969" t="s">
        <v>8355</v>
      </c>
      <c r="R3969" t="s">
        <v>8321</v>
      </c>
      <c r="S3969" s="15">
        <v>85600.581180555557</v>
      </c>
      <c r="T3969" s="15">
        <v>42800.290590277778</v>
      </c>
    </row>
    <row r="3970" spans="1:20" x14ac:dyDescent="0.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0">
        <v>10.54</v>
      </c>
      <c r="P3970" s="27">
        <v>47.909090909090907</v>
      </c>
      <c r="Q3970" t="s">
        <v>8355</v>
      </c>
      <c r="R3970" t="s">
        <v>8321</v>
      </c>
      <c r="S3970" s="15">
        <v>85025.631319444452</v>
      </c>
      <c r="T3970" s="15">
        <v>42512.815659722226</v>
      </c>
    </row>
    <row r="3971" spans="1:20" x14ac:dyDescent="0.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0">
        <v>7.4690265486725664</v>
      </c>
      <c r="P3971" s="27">
        <v>35.166666666666664</v>
      </c>
      <c r="Q3971" t="s">
        <v>8355</v>
      </c>
      <c r="R3971" t="s">
        <v>8321</v>
      </c>
      <c r="S3971" s="15">
        <v>85222.326388888891</v>
      </c>
      <c r="T3971" s="15">
        <v>42611.163194444445</v>
      </c>
    </row>
    <row r="3972" spans="1:20" x14ac:dyDescent="0.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0">
        <v>7.3333333333333334E-2</v>
      </c>
      <c r="P3972" s="27">
        <v>5.5</v>
      </c>
      <c r="Q3972" t="s">
        <v>8355</v>
      </c>
      <c r="R3972" t="s">
        <v>8321</v>
      </c>
      <c r="S3972" s="15">
        <v>84955.72710648147</v>
      </c>
      <c r="T3972" s="15">
        <v>42477.863553240735</v>
      </c>
    </row>
    <row r="3973" spans="1:20" x14ac:dyDescent="0.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0">
        <v>0.97142857142857131</v>
      </c>
      <c r="P3973" s="27">
        <v>22.666666666666668</v>
      </c>
      <c r="Q3973" t="s">
        <v>8355</v>
      </c>
      <c r="R3973" t="s">
        <v>8321</v>
      </c>
      <c r="S3973" s="15">
        <v>83683.072361111117</v>
      </c>
      <c r="T3973" s="15">
        <v>41841.536180555559</v>
      </c>
    </row>
    <row r="3974" spans="1:20" x14ac:dyDescent="0.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0">
        <v>21.099999999999998</v>
      </c>
      <c r="P3974" s="27">
        <v>26.375</v>
      </c>
      <c r="Q3974" t="s">
        <v>8355</v>
      </c>
      <c r="R3974" t="s">
        <v>8321</v>
      </c>
      <c r="S3974" s="15">
        <v>84082.135046296287</v>
      </c>
      <c r="T3974" s="15">
        <v>42041.067523148144</v>
      </c>
    </row>
    <row r="3975" spans="1:20" x14ac:dyDescent="0.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0">
        <v>78.100000000000009</v>
      </c>
      <c r="P3975" s="27">
        <v>105.54054054054055</v>
      </c>
      <c r="Q3975" t="s">
        <v>8355</v>
      </c>
      <c r="R3975" t="s">
        <v>8321</v>
      </c>
      <c r="S3975" s="15">
        <v>84998.333333333343</v>
      </c>
      <c r="T3975" s="15">
        <v>42499.166666666672</v>
      </c>
    </row>
    <row r="3976" spans="1:20" x14ac:dyDescent="0.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0">
        <v>32</v>
      </c>
      <c r="P3976" s="27">
        <v>29.09090909090909</v>
      </c>
      <c r="Q3976" t="s">
        <v>8355</v>
      </c>
      <c r="R3976" t="s">
        <v>8321</v>
      </c>
      <c r="S3976" s="15">
        <v>85047.093703703693</v>
      </c>
      <c r="T3976" s="15">
        <v>42523.546851851846</v>
      </c>
    </row>
    <row r="3977" spans="1:20" x14ac:dyDescent="0.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0">
        <v>0</v>
      </c>
      <c r="P3977" s="27" t="e">
        <v>#DIV/0!</v>
      </c>
      <c r="Q3977" t="s">
        <v>8355</v>
      </c>
      <c r="R3977" t="s">
        <v>8321</v>
      </c>
      <c r="S3977" s="15">
        <v>85129.733749999999</v>
      </c>
      <c r="T3977" s="15">
        <v>42564.866875</v>
      </c>
    </row>
    <row r="3978" spans="1:20" x14ac:dyDescent="0.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0">
        <v>47.692307692307693</v>
      </c>
      <c r="P3978" s="27">
        <v>62</v>
      </c>
      <c r="Q3978" t="s">
        <v>8355</v>
      </c>
      <c r="R3978" t="s">
        <v>8321</v>
      </c>
      <c r="S3978" s="15">
        <v>83704.583333333328</v>
      </c>
      <c r="T3978" s="15">
        <v>41852.291666666664</v>
      </c>
    </row>
    <row r="3979" spans="1:20" x14ac:dyDescent="0.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0">
        <v>1.4500000000000002</v>
      </c>
      <c r="P3979" s="27">
        <v>217.5</v>
      </c>
      <c r="Q3979" t="s">
        <v>8355</v>
      </c>
      <c r="R3979" t="s">
        <v>8321</v>
      </c>
      <c r="S3979" s="15">
        <v>85147.57712962963</v>
      </c>
      <c r="T3979" s="15">
        <v>42573.788564814815</v>
      </c>
    </row>
    <row r="3980" spans="1:20" x14ac:dyDescent="0.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0">
        <v>10.7</v>
      </c>
      <c r="P3980" s="27">
        <v>26.75</v>
      </c>
      <c r="Q3980" t="s">
        <v>8355</v>
      </c>
      <c r="R3980" t="s">
        <v>8321</v>
      </c>
      <c r="S3980" s="15">
        <v>84071.285949074081</v>
      </c>
      <c r="T3980" s="15">
        <v>42035.642974537041</v>
      </c>
    </row>
    <row r="3981" spans="1:20" x14ac:dyDescent="0.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0">
        <v>1.8333333333333333</v>
      </c>
      <c r="P3981" s="27">
        <v>18.333333333333332</v>
      </c>
      <c r="Q3981" t="s">
        <v>8355</v>
      </c>
      <c r="R3981" t="s">
        <v>8321</v>
      </c>
      <c r="S3981" s="15">
        <v>84185.666666666657</v>
      </c>
      <c r="T3981" s="15">
        <v>42092.833333333328</v>
      </c>
    </row>
    <row r="3982" spans="1:20" x14ac:dyDescent="0.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0">
        <v>18</v>
      </c>
      <c r="P3982" s="27">
        <v>64.285714285714292</v>
      </c>
      <c r="Q3982" t="s">
        <v>8355</v>
      </c>
      <c r="R3982" t="s">
        <v>8321</v>
      </c>
      <c r="S3982" s="15">
        <v>83651.197847222225</v>
      </c>
      <c r="T3982" s="15">
        <v>41825.598923611113</v>
      </c>
    </row>
    <row r="3983" spans="1:20" x14ac:dyDescent="0.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0">
        <v>4.083333333333333</v>
      </c>
      <c r="P3983" s="27">
        <v>175</v>
      </c>
      <c r="Q3983" t="s">
        <v>8355</v>
      </c>
      <c r="R3983" t="s">
        <v>8321</v>
      </c>
      <c r="S3983" s="15">
        <v>85136.359930555554</v>
      </c>
      <c r="T3983" s="15">
        <v>42568.179965277777</v>
      </c>
    </row>
    <row r="3984" spans="1:20" x14ac:dyDescent="0.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0">
        <v>20</v>
      </c>
      <c r="P3984" s="27">
        <v>34</v>
      </c>
      <c r="Q3984" t="s">
        <v>8355</v>
      </c>
      <c r="R3984" t="s">
        <v>8321</v>
      </c>
      <c r="S3984" s="15">
        <v>84385.61990740741</v>
      </c>
      <c r="T3984" s="15">
        <v>42192.809953703705</v>
      </c>
    </row>
    <row r="3985" spans="1:20" x14ac:dyDescent="0.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0">
        <v>34.802513464991023</v>
      </c>
      <c r="P3985" s="27">
        <v>84.282608695652172</v>
      </c>
      <c r="Q3985" t="s">
        <v>8355</v>
      </c>
      <c r="R3985" t="s">
        <v>8321</v>
      </c>
      <c r="S3985" s="15">
        <v>83558.58194444445</v>
      </c>
      <c r="T3985" s="15">
        <v>41779.290972222225</v>
      </c>
    </row>
    <row r="3986" spans="1:20" x14ac:dyDescent="0.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0">
        <v>6.3333333333333339</v>
      </c>
      <c r="P3986" s="27">
        <v>9.5</v>
      </c>
      <c r="Q3986" t="s">
        <v>8355</v>
      </c>
      <c r="R3986" t="s">
        <v>8321</v>
      </c>
      <c r="S3986" s="15">
        <v>83902</v>
      </c>
      <c r="T3986" s="15">
        <v>41951</v>
      </c>
    </row>
    <row r="3987" spans="1:20" x14ac:dyDescent="0.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0">
        <v>32.049999999999997</v>
      </c>
      <c r="P3987" s="27">
        <v>33.736842105263158</v>
      </c>
      <c r="Q3987" t="s">
        <v>8355</v>
      </c>
      <c r="R3987" t="s">
        <v>8321</v>
      </c>
      <c r="S3987" s="15">
        <v>84841.756944444438</v>
      </c>
      <c r="T3987" s="15">
        <v>42420.878472222219</v>
      </c>
    </row>
    <row r="3988" spans="1:20" x14ac:dyDescent="0.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0">
        <v>9.76</v>
      </c>
      <c r="P3988" s="27">
        <v>37.53846153846154</v>
      </c>
      <c r="Q3988" t="s">
        <v>8355</v>
      </c>
      <c r="R3988" t="s">
        <v>8321</v>
      </c>
      <c r="S3988" s="15">
        <v>84993.088888888888</v>
      </c>
      <c r="T3988" s="15">
        <v>42496.544444444444</v>
      </c>
    </row>
    <row r="3989" spans="1:20" x14ac:dyDescent="0.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0">
        <v>37.75</v>
      </c>
      <c r="P3989" s="27">
        <v>11.615384615384615</v>
      </c>
      <c r="Q3989" t="s">
        <v>8355</v>
      </c>
      <c r="R3989" t="s">
        <v>8321</v>
      </c>
      <c r="S3989" s="15">
        <v>83551.849305555559</v>
      </c>
      <c r="T3989" s="15">
        <v>41775.92465277778</v>
      </c>
    </row>
    <row r="3990" spans="1:20" x14ac:dyDescent="0.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0">
        <v>2.1333333333333333</v>
      </c>
      <c r="P3990" s="27">
        <v>8</v>
      </c>
      <c r="Q3990" t="s">
        <v>8355</v>
      </c>
      <c r="R3990" t="s">
        <v>8321</v>
      </c>
      <c r="S3990" s="15">
        <v>84490.16233796296</v>
      </c>
      <c r="T3990" s="15">
        <v>42245.08116898148</v>
      </c>
    </row>
    <row r="3991" spans="1:20" x14ac:dyDescent="0.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0">
        <v>0</v>
      </c>
      <c r="P3991" s="27" t="e">
        <v>#DIV/0!</v>
      </c>
      <c r="Q3991" t="s">
        <v>8355</v>
      </c>
      <c r="R3991" t="s">
        <v>8321</v>
      </c>
      <c r="S3991" s="15">
        <v>84633.582893518527</v>
      </c>
      <c r="T3991" s="15">
        <v>42316.791446759264</v>
      </c>
    </row>
    <row r="3992" spans="1:20" x14ac:dyDescent="0.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0">
        <v>4.1818181818181817</v>
      </c>
      <c r="P3992" s="27">
        <v>23</v>
      </c>
      <c r="Q3992" t="s">
        <v>8355</v>
      </c>
      <c r="R3992" t="s">
        <v>8321</v>
      </c>
      <c r="S3992" s="15">
        <v>84863.34474537037</v>
      </c>
      <c r="T3992" s="15">
        <v>42431.672372685185</v>
      </c>
    </row>
    <row r="3993" spans="1:20" x14ac:dyDescent="0.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0">
        <v>20</v>
      </c>
      <c r="P3993" s="27">
        <v>100</v>
      </c>
      <c r="Q3993" t="s">
        <v>8355</v>
      </c>
      <c r="R3993" t="s">
        <v>8321</v>
      </c>
      <c r="S3993" s="15">
        <v>84311.288935185177</v>
      </c>
      <c r="T3993" s="15">
        <v>42155.644467592589</v>
      </c>
    </row>
    <row r="3994" spans="1:20" x14ac:dyDescent="0.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0">
        <v>5.41</v>
      </c>
      <c r="P3994" s="27">
        <v>60.111111111111114</v>
      </c>
      <c r="Q3994" t="s">
        <v>8355</v>
      </c>
      <c r="R3994" t="s">
        <v>8321</v>
      </c>
      <c r="S3994" s="15">
        <v>84699.964328703703</v>
      </c>
      <c r="T3994" s="15">
        <v>42349.982164351852</v>
      </c>
    </row>
    <row r="3995" spans="1:20" x14ac:dyDescent="0.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0">
        <v>6.0000000000000001E-3</v>
      </c>
      <c r="P3995" s="27">
        <v>3</v>
      </c>
      <c r="Q3995" t="s">
        <v>8355</v>
      </c>
      <c r="R3995" t="s">
        <v>8321</v>
      </c>
      <c r="S3995" s="15">
        <v>84275.729444444441</v>
      </c>
      <c r="T3995" s="15">
        <v>42137.864722222221</v>
      </c>
    </row>
    <row r="3996" spans="1:20" x14ac:dyDescent="0.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0">
        <v>0.25</v>
      </c>
      <c r="P3996" s="27">
        <v>5</v>
      </c>
      <c r="Q3996" t="s">
        <v>8355</v>
      </c>
      <c r="R3996" t="s">
        <v>8321</v>
      </c>
      <c r="S3996" s="15">
        <v>83678.779861111107</v>
      </c>
      <c r="T3996" s="15">
        <v>41839.389930555553</v>
      </c>
    </row>
    <row r="3997" spans="1:20" x14ac:dyDescent="0.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0">
        <v>35</v>
      </c>
      <c r="P3997" s="27">
        <v>17.5</v>
      </c>
      <c r="Q3997" t="s">
        <v>8355</v>
      </c>
      <c r="R3997" t="s">
        <v>8321</v>
      </c>
      <c r="S3997" s="15">
        <v>84098.954166666663</v>
      </c>
      <c r="T3997" s="15">
        <v>42049.477083333331</v>
      </c>
    </row>
    <row r="3998" spans="1:20" x14ac:dyDescent="0.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0">
        <v>16.566666666666666</v>
      </c>
      <c r="P3998" s="27">
        <v>29.235294117647058</v>
      </c>
      <c r="Q3998" t="s">
        <v>8355</v>
      </c>
      <c r="R3998" t="s">
        <v>8321</v>
      </c>
      <c r="S3998" s="15">
        <v>83927.338888888888</v>
      </c>
      <c r="T3998" s="15">
        <v>41963.669444444444</v>
      </c>
    </row>
    <row r="3999" spans="1:20" x14ac:dyDescent="0.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0">
        <v>0</v>
      </c>
      <c r="P3999" s="27" t="e">
        <v>#DIV/0!</v>
      </c>
      <c r="Q3999" t="s">
        <v>8355</v>
      </c>
      <c r="R3999" t="s">
        <v>8321</v>
      </c>
      <c r="S3999" s="15">
        <v>84198.699560185196</v>
      </c>
      <c r="T3999" s="15">
        <v>42099.349780092598</v>
      </c>
    </row>
    <row r="4000" spans="1:20" x14ac:dyDescent="0.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0">
        <v>57.199999999999996</v>
      </c>
      <c r="P4000" s="27">
        <v>59.583333333333336</v>
      </c>
      <c r="Q4000" t="s">
        <v>8355</v>
      </c>
      <c r="R4000" t="s">
        <v>8321</v>
      </c>
      <c r="S4000" s="15">
        <v>84183.843194444446</v>
      </c>
      <c r="T4000" s="15">
        <v>42091.921597222223</v>
      </c>
    </row>
    <row r="4001" spans="1:20" x14ac:dyDescent="0.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0">
        <v>16.514285714285716</v>
      </c>
      <c r="P4001" s="27">
        <v>82.571428571428569</v>
      </c>
      <c r="Q4001" t="s">
        <v>8355</v>
      </c>
      <c r="R4001" t="s">
        <v>8321</v>
      </c>
      <c r="S4001" s="15">
        <v>83765.655300925922</v>
      </c>
      <c r="T4001" s="15">
        <v>41882.827650462961</v>
      </c>
    </row>
    <row r="4002" spans="1:20" x14ac:dyDescent="0.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0">
        <v>0.125</v>
      </c>
      <c r="P4002" s="27">
        <v>10</v>
      </c>
      <c r="Q4002" t="s">
        <v>8355</v>
      </c>
      <c r="R4002" t="s">
        <v>8321</v>
      </c>
      <c r="S4002" s="15">
        <v>84995.207361111112</v>
      </c>
      <c r="T4002" s="15">
        <v>42497.603680555556</v>
      </c>
    </row>
    <row r="4003" spans="1:20" x14ac:dyDescent="0.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0">
        <v>37.75</v>
      </c>
      <c r="P4003" s="27">
        <v>32.357142857142854</v>
      </c>
      <c r="Q4003" t="s">
        <v>8355</v>
      </c>
      <c r="R4003" t="s">
        <v>8321</v>
      </c>
      <c r="S4003" s="15">
        <v>85591.583333333343</v>
      </c>
      <c r="T4003" s="15">
        <v>42795.791666666672</v>
      </c>
    </row>
    <row r="4004" spans="1:20" x14ac:dyDescent="0.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0">
        <v>1.8399999999999999</v>
      </c>
      <c r="P4004" s="27">
        <v>5.75</v>
      </c>
      <c r="Q4004" t="s">
        <v>8355</v>
      </c>
      <c r="R4004" t="s">
        <v>8321</v>
      </c>
      <c r="S4004" s="15">
        <v>83818.087060185178</v>
      </c>
      <c r="T4004" s="15">
        <v>41909.043530092589</v>
      </c>
    </row>
    <row r="4005" spans="1:20" x14ac:dyDescent="0.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0">
        <v>10.050000000000001</v>
      </c>
      <c r="P4005" s="27">
        <v>100.5</v>
      </c>
      <c r="Q4005" t="s">
        <v>8355</v>
      </c>
      <c r="R4005" t="s">
        <v>8321</v>
      </c>
      <c r="S4005" s="15">
        <v>84101.174699074065</v>
      </c>
      <c r="T4005" s="15">
        <v>42050.587349537032</v>
      </c>
    </row>
    <row r="4006" spans="1:20" x14ac:dyDescent="0.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0">
        <v>0.2</v>
      </c>
      <c r="P4006" s="27">
        <v>1</v>
      </c>
      <c r="Q4006" t="s">
        <v>8355</v>
      </c>
      <c r="R4006" t="s">
        <v>8321</v>
      </c>
      <c r="S4006" s="15">
        <v>83840.32539351852</v>
      </c>
      <c r="T4006" s="15">
        <v>41920.16269675926</v>
      </c>
    </row>
    <row r="4007" spans="1:20" x14ac:dyDescent="0.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0">
        <v>1.3333333333333335</v>
      </c>
      <c r="P4007" s="27">
        <v>20</v>
      </c>
      <c r="Q4007" t="s">
        <v>8355</v>
      </c>
      <c r="R4007" t="s">
        <v>8321</v>
      </c>
      <c r="S4007" s="15">
        <v>83865.615393518514</v>
      </c>
      <c r="T4007" s="15">
        <v>41932.807696759257</v>
      </c>
    </row>
    <row r="4008" spans="1:20" x14ac:dyDescent="0.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0">
        <v>6.6666666666666671E-3</v>
      </c>
      <c r="P4008" s="27">
        <v>2</v>
      </c>
      <c r="Q4008" t="s">
        <v>8355</v>
      </c>
      <c r="R4008" t="s">
        <v>8321</v>
      </c>
      <c r="S4008" s="15">
        <v>84833.545995370368</v>
      </c>
      <c r="T4008" s="15">
        <v>42416.772997685184</v>
      </c>
    </row>
    <row r="4009" spans="1:20" x14ac:dyDescent="0.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0">
        <v>0.25</v>
      </c>
      <c r="P4009" s="27">
        <v>5</v>
      </c>
      <c r="Q4009" t="s">
        <v>8355</v>
      </c>
      <c r="R4009" t="s">
        <v>8321</v>
      </c>
      <c r="S4009" s="15">
        <v>83755.372222222228</v>
      </c>
      <c r="T4009" s="15">
        <v>41877.686111111114</v>
      </c>
    </row>
    <row r="4010" spans="1:20" x14ac:dyDescent="0.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0">
        <v>6</v>
      </c>
      <c r="P4010" s="27">
        <v>15</v>
      </c>
      <c r="Q4010" t="s">
        <v>8355</v>
      </c>
      <c r="R4010" t="s">
        <v>8321</v>
      </c>
      <c r="S4010" s="15">
        <v>84415.928402777776</v>
      </c>
      <c r="T4010" s="15">
        <v>42207.964201388888</v>
      </c>
    </row>
    <row r="4011" spans="1:20" x14ac:dyDescent="0.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0">
        <v>3.8860103626943006</v>
      </c>
      <c r="P4011" s="27">
        <v>25</v>
      </c>
      <c r="Q4011" t="s">
        <v>8355</v>
      </c>
      <c r="R4011" t="s">
        <v>8321</v>
      </c>
      <c r="S4011" s="15">
        <v>83783.401851851857</v>
      </c>
      <c r="T4011" s="15">
        <v>41891.700925925928</v>
      </c>
    </row>
    <row r="4012" spans="1:20" x14ac:dyDescent="0.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0">
        <v>24.194444444444443</v>
      </c>
      <c r="P4012" s="27">
        <v>45.842105263157897</v>
      </c>
      <c r="Q4012" t="s">
        <v>8355</v>
      </c>
      <c r="R4012" t="s">
        <v>8321</v>
      </c>
      <c r="S4012" s="15">
        <v>83877.540879629625</v>
      </c>
      <c r="T4012" s="15">
        <v>41938.770439814813</v>
      </c>
    </row>
    <row r="4013" spans="1:20" x14ac:dyDescent="0.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0">
        <v>7.6</v>
      </c>
      <c r="P4013" s="27">
        <v>4.75</v>
      </c>
      <c r="Q4013" t="s">
        <v>8355</v>
      </c>
      <c r="R4013" t="s">
        <v>8321</v>
      </c>
      <c r="S4013" s="15">
        <v>84065.089768518519</v>
      </c>
      <c r="T4013" s="15">
        <v>42032.54488425926</v>
      </c>
    </row>
    <row r="4014" spans="1:20" x14ac:dyDescent="0.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0">
        <v>0</v>
      </c>
      <c r="P4014" s="27" t="e">
        <v>#DIV/0!</v>
      </c>
      <c r="Q4014" t="s">
        <v>8355</v>
      </c>
      <c r="R4014" t="s">
        <v>8321</v>
      </c>
      <c r="S4014" s="15">
        <v>84253.089097222226</v>
      </c>
      <c r="T4014" s="15">
        <v>42126.544548611113</v>
      </c>
    </row>
    <row r="4015" spans="1:20" x14ac:dyDescent="0.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0">
        <v>1.3</v>
      </c>
      <c r="P4015" s="27">
        <v>13</v>
      </c>
      <c r="Q4015" t="s">
        <v>8355</v>
      </c>
      <c r="R4015" t="s">
        <v>8321</v>
      </c>
      <c r="S4015" s="15">
        <v>84102.602384259255</v>
      </c>
      <c r="T4015" s="15">
        <v>42051.301192129627</v>
      </c>
    </row>
    <row r="4016" spans="1:20" x14ac:dyDescent="0.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0">
        <v>0</v>
      </c>
      <c r="P4016" s="27" t="e">
        <v>#DIV/0!</v>
      </c>
      <c r="Q4016" t="s">
        <v>8355</v>
      </c>
      <c r="R4016" t="s">
        <v>8321</v>
      </c>
      <c r="S4016" s="15">
        <v>84868.492337962962</v>
      </c>
      <c r="T4016" s="15">
        <v>42434.246168981481</v>
      </c>
    </row>
    <row r="4017" spans="1:20" x14ac:dyDescent="0.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0">
        <v>1.4285714285714287E-2</v>
      </c>
      <c r="P4017" s="27">
        <v>1</v>
      </c>
      <c r="Q4017" t="s">
        <v>8355</v>
      </c>
      <c r="R4017" t="s">
        <v>8321</v>
      </c>
      <c r="S4017" s="15">
        <v>84409.561643518507</v>
      </c>
      <c r="T4017" s="15">
        <v>42204.780821759254</v>
      </c>
    </row>
    <row r="4018" spans="1:20" x14ac:dyDescent="0.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0">
        <v>14.000000000000002</v>
      </c>
      <c r="P4018" s="27">
        <v>10</v>
      </c>
      <c r="Q4018" t="s">
        <v>8355</v>
      </c>
      <c r="R4018" t="s">
        <v>8321</v>
      </c>
      <c r="S4018" s="15">
        <v>83799.745370370365</v>
      </c>
      <c r="T4018" s="15">
        <v>41899.872685185182</v>
      </c>
    </row>
    <row r="4019" spans="1:20" x14ac:dyDescent="0.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0">
        <v>1.05</v>
      </c>
      <c r="P4019" s="27">
        <v>52.5</v>
      </c>
      <c r="Q4019" t="s">
        <v>8355</v>
      </c>
      <c r="R4019" t="s">
        <v>8321</v>
      </c>
      <c r="S4019" s="15">
        <v>83773.344305555554</v>
      </c>
      <c r="T4019" s="15">
        <v>41886.672152777777</v>
      </c>
    </row>
    <row r="4020" spans="1:20" x14ac:dyDescent="0.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0">
        <v>8.6666666666666679</v>
      </c>
      <c r="P4020" s="27">
        <v>32.5</v>
      </c>
      <c r="Q4020" t="s">
        <v>8355</v>
      </c>
      <c r="R4020" t="s">
        <v>8321</v>
      </c>
      <c r="S4020" s="15">
        <v>85301.82194444444</v>
      </c>
      <c r="T4020" s="15">
        <v>42650.91097222222</v>
      </c>
    </row>
    <row r="4021" spans="1:20" x14ac:dyDescent="0.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0">
        <v>0.82857142857142851</v>
      </c>
      <c r="P4021" s="27">
        <v>7.25</v>
      </c>
      <c r="Q4021" t="s">
        <v>8355</v>
      </c>
      <c r="R4021" t="s">
        <v>8321</v>
      </c>
      <c r="S4021" s="15">
        <v>84951.372222222213</v>
      </c>
      <c r="T4021" s="15">
        <v>42475.686111111107</v>
      </c>
    </row>
    <row r="4022" spans="1:20" x14ac:dyDescent="0.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0">
        <v>16.666666666666664</v>
      </c>
      <c r="P4022" s="27">
        <v>33.333333333333336</v>
      </c>
      <c r="Q4022" t="s">
        <v>8355</v>
      </c>
      <c r="R4022" t="s">
        <v>8321</v>
      </c>
      <c r="S4022" s="15">
        <v>84174.298587962956</v>
      </c>
      <c r="T4022" s="15">
        <v>42087.149293981478</v>
      </c>
    </row>
    <row r="4023" spans="1:20" x14ac:dyDescent="0.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0">
        <v>0.83333333333333337</v>
      </c>
      <c r="P4023" s="27">
        <v>62.5</v>
      </c>
      <c r="Q4023" t="s">
        <v>8355</v>
      </c>
      <c r="R4023" t="s">
        <v>8321</v>
      </c>
      <c r="S4023" s="15">
        <v>83877.823101851856</v>
      </c>
      <c r="T4023" s="15">
        <v>41938.911550925928</v>
      </c>
    </row>
    <row r="4024" spans="1:20" x14ac:dyDescent="0.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0">
        <v>69.561111111111103</v>
      </c>
      <c r="P4024" s="27">
        <v>63.558375634517766</v>
      </c>
      <c r="Q4024" t="s">
        <v>8355</v>
      </c>
      <c r="R4024" t="s">
        <v>8321</v>
      </c>
      <c r="S4024" s="15">
        <v>84072.241666666669</v>
      </c>
      <c r="T4024" s="15">
        <v>42036.120833333334</v>
      </c>
    </row>
    <row r="4025" spans="1:20" x14ac:dyDescent="0.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0">
        <v>0</v>
      </c>
      <c r="P4025" s="27" t="e">
        <v>#DIV/0!</v>
      </c>
      <c r="Q4025" t="s">
        <v>8355</v>
      </c>
      <c r="R4025" t="s">
        <v>8321</v>
      </c>
      <c r="S4025" s="15">
        <v>84907.915810185194</v>
      </c>
      <c r="T4025" s="15">
        <v>42453.957905092597</v>
      </c>
    </row>
    <row r="4026" spans="1:20" x14ac:dyDescent="0.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0">
        <v>1.25</v>
      </c>
      <c r="P4026" s="27">
        <v>10</v>
      </c>
      <c r="Q4026" t="s">
        <v>8355</v>
      </c>
      <c r="R4026" t="s">
        <v>8321</v>
      </c>
      <c r="S4026" s="15">
        <v>84495.340208333335</v>
      </c>
      <c r="T4026" s="15">
        <v>42247.670104166667</v>
      </c>
    </row>
    <row r="4027" spans="1:20" x14ac:dyDescent="0.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0">
        <v>5</v>
      </c>
      <c r="P4027" s="27">
        <v>62.5</v>
      </c>
      <c r="Q4027" t="s">
        <v>8355</v>
      </c>
      <c r="R4027" t="s">
        <v>8321</v>
      </c>
      <c r="S4027" s="15">
        <v>84422.475370370375</v>
      </c>
      <c r="T4027" s="15">
        <v>42211.237685185188</v>
      </c>
    </row>
    <row r="4028" spans="1:20" x14ac:dyDescent="0.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0">
        <v>0</v>
      </c>
      <c r="P4028" s="27" t="e">
        <v>#DIV/0!</v>
      </c>
      <c r="Q4028" t="s">
        <v>8355</v>
      </c>
      <c r="R4028" t="s">
        <v>8321</v>
      </c>
      <c r="S4028" s="15">
        <v>84685.394421296296</v>
      </c>
      <c r="T4028" s="15">
        <v>42342.697210648148</v>
      </c>
    </row>
    <row r="4029" spans="1:20" x14ac:dyDescent="0.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0">
        <v>7.166666666666667</v>
      </c>
      <c r="P4029" s="27">
        <v>30.714285714285715</v>
      </c>
      <c r="Q4029" t="s">
        <v>8355</v>
      </c>
      <c r="R4029" t="s">
        <v>8321</v>
      </c>
      <c r="S4029" s="15">
        <v>85578.083333333343</v>
      </c>
      <c r="T4029" s="15">
        <v>42789.041666666672</v>
      </c>
    </row>
    <row r="4030" spans="1:20" x14ac:dyDescent="0.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0">
        <v>28.050000000000004</v>
      </c>
      <c r="P4030" s="27">
        <v>51</v>
      </c>
      <c r="Q4030" t="s">
        <v>8355</v>
      </c>
      <c r="R4030" t="s">
        <v>8321</v>
      </c>
      <c r="S4030" s="15">
        <v>83591.877314814818</v>
      </c>
      <c r="T4030" s="15">
        <v>41795.938657407409</v>
      </c>
    </row>
    <row r="4031" spans="1:20" x14ac:dyDescent="0.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0">
        <v>0</v>
      </c>
      <c r="P4031" s="27" t="e">
        <v>#DIV/0!</v>
      </c>
      <c r="Q4031" t="s">
        <v>8355</v>
      </c>
      <c r="R4031" t="s">
        <v>8321</v>
      </c>
      <c r="S4031" s="15">
        <v>84704.050231481495</v>
      </c>
      <c r="T4031" s="15">
        <v>42352.025115740747</v>
      </c>
    </row>
    <row r="4032" spans="1:20" x14ac:dyDescent="0.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0">
        <v>16</v>
      </c>
      <c r="P4032" s="27">
        <v>66.666666666666671</v>
      </c>
      <c r="Q4032" t="s">
        <v>8355</v>
      </c>
      <c r="R4032" t="s">
        <v>8321</v>
      </c>
      <c r="S4032" s="15">
        <v>84807.568055555545</v>
      </c>
      <c r="T4032" s="15">
        <v>42403.784027777772</v>
      </c>
    </row>
    <row r="4033" spans="1:20" x14ac:dyDescent="0.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0">
        <v>0</v>
      </c>
      <c r="P4033" s="27" t="e">
        <v>#DIV/0!</v>
      </c>
      <c r="Q4033" t="s">
        <v>8355</v>
      </c>
      <c r="R4033" t="s">
        <v>8321</v>
      </c>
      <c r="S4033" s="15">
        <v>83983.253796296296</v>
      </c>
      <c r="T4033" s="15">
        <v>41991.626898148148</v>
      </c>
    </row>
    <row r="4034" spans="1:20" x14ac:dyDescent="0.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0">
        <v>6.8287037037037033</v>
      </c>
      <c r="P4034" s="27">
        <v>59</v>
      </c>
      <c r="Q4034" t="s">
        <v>8355</v>
      </c>
      <c r="R4034" t="s">
        <v>8321</v>
      </c>
      <c r="S4034" s="15">
        <v>84707.70175925926</v>
      </c>
      <c r="T4034" s="15">
        <v>42353.85087962963</v>
      </c>
    </row>
    <row r="4035" spans="1:20" x14ac:dyDescent="0.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0">
        <v>25.698702928870294</v>
      </c>
      <c r="P4035" s="27">
        <v>65.340319148936175</v>
      </c>
      <c r="Q4035" t="s">
        <v>8355</v>
      </c>
      <c r="R4035" t="s">
        <v>8321</v>
      </c>
      <c r="S4035" s="15">
        <v>85290.75</v>
      </c>
      <c r="T4035" s="15">
        <v>42645.375</v>
      </c>
    </row>
    <row r="4036" spans="1:20" x14ac:dyDescent="0.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0">
        <v>1.4814814814814816</v>
      </c>
      <c r="P4036" s="27">
        <v>100</v>
      </c>
      <c r="Q4036" t="s">
        <v>8355</v>
      </c>
      <c r="R4036" t="s">
        <v>8321</v>
      </c>
      <c r="S4036" s="15">
        <v>84195.811342592584</v>
      </c>
      <c r="T4036" s="15">
        <v>42097.905671296292</v>
      </c>
    </row>
    <row r="4037" spans="1:20" x14ac:dyDescent="0.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0">
        <v>36.85</v>
      </c>
      <c r="P4037" s="27">
        <v>147.4</v>
      </c>
      <c r="Q4037" t="s">
        <v>8355</v>
      </c>
      <c r="R4037" t="s">
        <v>8321</v>
      </c>
      <c r="S4037" s="15">
        <v>83867.76590277777</v>
      </c>
      <c r="T4037" s="15">
        <v>41933.882951388885</v>
      </c>
    </row>
    <row r="4038" spans="1:20" x14ac:dyDescent="0.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0">
        <v>47.05</v>
      </c>
      <c r="P4038" s="27">
        <v>166.05882352941177</v>
      </c>
      <c r="Q4038" t="s">
        <v>8355</v>
      </c>
      <c r="R4038" t="s">
        <v>8321</v>
      </c>
      <c r="S4038" s="15">
        <v>83643.875</v>
      </c>
      <c r="T4038" s="15">
        <v>41821.9375</v>
      </c>
    </row>
    <row r="4039" spans="1:20" x14ac:dyDescent="0.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0">
        <v>11.428571428571429</v>
      </c>
      <c r="P4039" s="27">
        <v>40</v>
      </c>
      <c r="Q4039" t="s">
        <v>8355</v>
      </c>
      <c r="R4039" t="s">
        <v>8321</v>
      </c>
      <c r="S4039" s="15">
        <v>85029.201388888891</v>
      </c>
      <c r="T4039" s="15">
        <v>42514.600694444445</v>
      </c>
    </row>
    <row r="4040" spans="1:20" x14ac:dyDescent="0.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0">
        <v>12.04</v>
      </c>
      <c r="P4040" s="27">
        <v>75.25</v>
      </c>
      <c r="Q4040" t="s">
        <v>8355</v>
      </c>
      <c r="R4040" t="s">
        <v>8321</v>
      </c>
      <c r="S4040" s="15">
        <v>83859.597453703711</v>
      </c>
      <c r="T4040" s="15">
        <v>41929.798726851855</v>
      </c>
    </row>
    <row r="4041" spans="1:20" x14ac:dyDescent="0.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0">
        <v>60</v>
      </c>
      <c r="P4041" s="27">
        <v>60</v>
      </c>
      <c r="Q4041" t="s">
        <v>8355</v>
      </c>
      <c r="R4041" t="s">
        <v>8321</v>
      </c>
      <c r="S4041" s="15">
        <v>84678.498611111107</v>
      </c>
      <c r="T4041" s="15">
        <v>42339.249305555553</v>
      </c>
    </row>
    <row r="4042" spans="1:20" x14ac:dyDescent="0.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0">
        <v>31.25</v>
      </c>
      <c r="P4042" s="27">
        <v>1250</v>
      </c>
      <c r="Q4042" t="s">
        <v>8355</v>
      </c>
      <c r="R4042" t="s">
        <v>8321</v>
      </c>
      <c r="S4042" s="15">
        <v>84406.25</v>
      </c>
      <c r="T4042" s="15">
        <v>42203.125</v>
      </c>
    </row>
    <row r="4043" spans="1:20" x14ac:dyDescent="0.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0">
        <v>0.42</v>
      </c>
      <c r="P4043" s="27">
        <v>10.5</v>
      </c>
      <c r="Q4043" t="s">
        <v>8355</v>
      </c>
      <c r="R4043" t="s">
        <v>8321</v>
      </c>
      <c r="S4043" s="15">
        <v>85238.948009259257</v>
      </c>
      <c r="T4043" s="15">
        <v>42619.474004629628</v>
      </c>
    </row>
    <row r="4044" spans="1:20" x14ac:dyDescent="0.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0">
        <v>0.21</v>
      </c>
      <c r="P4044" s="27">
        <v>7</v>
      </c>
      <c r="Q4044" t="s">
        <v>8355</v>
      </c>
      <c r="R4044" t="s">
        <v>8321</v>
      </c>
      <c r="S4044" s="15">
        <v>84049.60555555555</v>
      </c>
      <c r="T4044" s="15">
        <v>42024.802777777775</v>
      </c>
    </row>
    <row r="4045" spans="1:20" x14ac:dyDescent="0.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0">
        <v>0</v>
      </c>
      <c r="P4045" s="27" t="e">
        <v>#DIV/0!</v>
      </c>
      <c r="Q4045" t="s">
        <v>8355</v>
      </c>
      <c r="R4045" t="s">
        <v>8321</v>
      </c>
      <c r="S4045" s="15">
        <v>83927.914930555562</v>
      </c>
      <c r="T4045" s="15">
        <v>41963.957465277781</v>
      </c>
    </row>
    <row r="4046" spans="1:20" x14ac:dyDescent="0.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0">
        <v>37.5</v>
      </c>
      <c r="P4046" s="27">
        <v>56.25</v>
      </c>
      <c r="Q4046" t="s">
        <v>8355</v>
      </c>
      <c r="R4046" t="s">
        <v>8321</v>
      </c>
      <c r="S4046" s="15">
        <v>84208.416666666657</v>
      </c>
      <c r="T4046" s="15">
        <v>42104.208333333328</v>
      </c>
    </row>
    <row r="4047" spans="1:20" x14ac:dyDescent="0.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0">
        <v>0.02</v>
      </c>
      <c r="P4047" s="27">
        <v>1</v>
      </c>
      <c r="Q4047" t="s">
        <v>8355</v>
      </c>
      <c r="R4047" t="s">
        <v>8321</v>
      </c>
      <c r="S4047" s="15">
        <v>83744.40252314815</v>
      </c>
      <c r="T4047" s="15">
        <v>41872.201261574075</v>
      </c>
    </row>
    <row r="4048" spans="1:20" x14ac:dyDescent="0.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0">
        <v>8.2142857142857135</v>
      </c>
      <c r="P4048" s="27">
        <v>38.333333333333336</v>
      </c>
      <c r="Q4048" t="s">
        <v>8355</v>
      </c>
      <c r="R4048" t="s">
        <v>8321</v>
      </c>
      <c r="S4048" s="15">
        <v>83869.301157407404</v>
      </c>
      <c r="T4048" s="15">
        <v>41934.650578703702</v>
      </c>
    </row>
    <row r="4049" spans="1:20" x14ac:dyDescent="0.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0">
        <v>2.1999999999999997</v>
      </c>
      <c r="P4049" s="27">
        <v>27.5</v>
      </c>
      <c r="Q4049" t="s">
        <v>8355</v>
      </c>
      <c r="R4049" t="s">
        <v>8321</v>
      </c>
      <c r="S4049" s="15">
        <v>84030.083333333343</v>
      </c>
      <c r="T4049" s="15">
        <v>42015.041666666672</v>
      </c>
    </row>
    <row r="4050" spans="1:20" x14ac:dyDescent="0.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0">
        <v>17.652941176470588</v>
      </c>
      <c r="P4050" s="27">
        <v>32.978021978021978</v>
      </c>
      <c r="Q4050" t="s">
        <v>8355</v>
      </c>
      <c r="R4050" t="s">
        <v>8321</v>
      </c>
      <c r="S4050" s="15">
        <v>84942.934884259259</v>
      </c>
      <c r="T4050" s="15">
        <v>42471.467442129629</v>
      </c>
    </row>
    <row r="4051" spans="1:20" x14ac:dyDescent="0.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0">
        <v>0.08</v>
      </c>
      <c r="P4051" s="27">
        <v>16</v>
      </c>
      <c r="Q4051" t="s">
        <v>8355</v>
      </c>
      <c r="R4051" t="s">
        <v>8321</v>
      </c>
      <c r="S4051" s="15">
        <v>84399.917013888888</v>
      </c>
      <c r="T4051" s="15">
        <v>42199.958506944444</v>
      </c>
    </row>
    <row r="4052" spans="1:20" x14ac:dyDescent="0.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0">
        <v>6.6666666666666666E-2</v>
      </c>
      <c r="P4052" s="27">
        <v>1</v>
      </c>
      <c r="Q4052" t="s">
        <v>8355</v>
      </c>
      <c r="R4052" t="s">
        <v>8321</v>
      </c>
      <c r="S4052" s="15">
        <v>83871.272939814808</v>
      </c>
      <c r="T4052" s="15">
        <v>41935.636469907404</v>
      </c>
    </row>
    <row r="4053" spans="1:20" x14ac:dyDescent="0.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0">
        <v>0</v>
      </c>
      <c r="P4053" s="27" t="e">
        <v>#DIV/0!</v>
      </c>
      <c r="Q4053" t="s">
        <v>8355</v>
      </c>
      <c r="R4053" t="s">
        <v>8321</v>
      </c>
      <c r="S4053" s="15">
        <v>83536.573611111118</v>
      </c>
      <c r="T4053" s="15">
        <v>41768.286805555559</v>
      </c>
    </row>
    <row r="4054" spans="1:20" x14ac:dyDescent="0.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0">
        <v>37.533333333333339</v>
      </c>
      <c r="P4054" s="27">
        <v>86.615384615384613</v>
      </c>
      <c r="Q4054" t="s">
        <v>8355</v>
      </c>
      <c r="R4054" t="s">
        <v>8321</v>
      </c>
      <c r="S4054" s="15">
        <v>83851.757314814808</v>
      </c>
      <c r="T4054" s="15">
        <v>41925.878657407404</v>
      </c>
    </row>
    <row r="4055" spans="1:20" x14ac:dyDescent="0.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0">
        <v>22</v>
      </c>
      <c r="P4055" s="27">
        <v>55</v>
      </c>
      <c r="Q4055" t="s">
        <v>8355</v>
      </c>
      <c r="R4055" t="s">
        <v>8321</v>
      </c>
      <c r="S4055" s="15">
        <v>83917.666666666657</v>
      </c>
      <c r="T4055" s="15">
        <v>41958.833333333328</v>
      </c>
    </row>
    <row r="4056" spans="1:20" x14ac:dyDescent="0.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0">
        <v>0</v>
      </c>
      <c r="P4056" s="27" t="e">
        <v>#DIV/0!</v>
      </c>
      <c r="Q4056" t="s">
        <v>8355</v>
      </c>
      <c r="R4056" t="s">
        <v>8321</v>
      </c>
      <c r="S4056" s="15">
        <v>85288.333333333343</v>
      </c>
      <c r="T4056" s="15">
        <v>42644.166666666672</v>
      </c>
    </row>
    <row r="4057" spans="1:20" x14ac:dyDescent="0.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0">
        <v>17.62</v>
      </c>
      <c r="P4057" s="27">
        <v>41.952380952380949</v>
      </c>
      <c r="Q4057" t="s">
        <v>8355</v>
      </c>
      <c r="R4057" t="s">
        <v>8321</v>
      </c>
      <c r="S4057" s="15">
        <v>83619.297013888892</v>
      </c>
      <c r="T4057" s="15">
        <v>41809.648506944446</v>
      </c>
    </row>
    <row r="4058" spans="1:20" x14ac:dyDescent="0.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0">
        <v>53</v>
      </c>
      <c r="P4058" s="27">
        <v>88.333333333333329</v>
      </c>
      <c r="Q4058" t="s">
        <v>8355</v>
      </c>
      <c r="R4058" t="s">
        <v>8321</v>
      </c>
      <c r="S4058" s="15">
        <v>85109.665277777778</v>
      </c>
      <c r="T4058" s="15">
        <v>42554.832638888889</v>
      </c>
    </row>
    <row r="4059" spans="1:20" x14ac:dyDescent="0.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0">
        <v>22.142857142857142</v>
      </c>
      <c r="P4059" s="27">
        <v>129.16666666666666</v>
      </c>
      <c r="Q4059" t="s">
        <v>8355</v>
      </c>
      <c r="R4059" t="s">
        <v>8321</v>
      </c>
      <c r="S4059" s="15">
        <v>84667.916666666657</v>
      </c>
      <c r="T4059" s="15">
        <v>42333.958333333328</v>
      </c>
    </row>
    <row r="4060" spans="1:20" x14ac:dyDescent="0.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0">
        <v>2.5333333333333332</v>
      </c>
      <c r="P4060" s="27">
        <v>23.75</v>
      </c>
      <c r="Q4060" t="s">
        <v>8355</v>
      </c>
      <c r="R4060" t="s">
        <v>8321</v>
      </c>
      <c r="S4060" s="15">
        <v>84922.33194444445</v>
      </c>
      <c r="T4060" s="15">
        <v>42461.165972222225</v>
      </c>
    </row>
    <row r="4061" spans="1:20" x14ac:dyDescent="0.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0">
        <v>2.5</v>
      </c>
      <c r="P4061" s="27">
        <v>35.714285714285715</v>
      </c>
      <c r="Q4061" t="s">
        <v>8355</v>
      </c>
      <c r="R4061" t="s">
        <v>8321</v>
      </c>
      <c r="S4061" s="15">
        <v>83796.25</v>
      </c>
      <c r="T4061" s="15">
        <v>41898.125</v>
      </c>
    </row>
    <row r="4062" spans="1:20" x14ac:dyDescent="0.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0">
        <v>2.85</v>
      </c>
      <c r="P4062" s="27">
        <v>57</v>
      </c>
      <c r="Q4062" t="s">
        <v>8355</v>
      </c>
      <c r="R4062" t="s">
        <v>8321</v>
      </c>
      <c r="S4062" s="15">
        <v>83627.333333333328</v>
      </c>
      <c r="T4062" s="15">
        <v>41813.666666666664</v>
      </c>
    </row>
    <row r="4063" spans="1:20" x14ac:dyDescent="0.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0">
        <v>0</v>
      </c>
      <c r="P4063" s="27" t="e">
        <v>#DIV/0!</v>
      </c>
      <c r="Q4063" t="s">
        <v>8355</v>
      </c>
      <c r="R4063" t="s">
        <v>8321</v>
      </c>
      <c r="S4063" s="15">
        <v>84962.199606481474</v>
      </c>
      <c r="T4063" s="15">
        <v>42481.099803240737</v>
      </c>
    </row>
    <row r="4064" spans="1:20" x14ac:dyDescent="0.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0">
        <v>2.4500000000000002</v>
      </c>
      <c r="P4064" s="27">
        <v>163.33333333333334</v>
      </c>
      <c r="Q4064" t="s">
        <v>8355</v>
      </c>
      <c r="R4064" t="s">
        <v>8321</v>
      </c>
      <c r="S4064" s="15">
        <v>85107.478425925918</v>
      </c>
      <c r="T4064" s="15">
        <v>42553.739212962959</v>
      </c>
    </row>
    <row r="4065" spans="1:20" x14ac:dyDescent="0.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0">
        <v>1.4210526315789473</v>
      </c>
      <c r="P4065" s="27">
        <v>15</v>
      </c>
      <c r="Q4065" t="s">
        <v>8355</v>
      </c>
      <c r="R4065" t="s">
        <v>8321</v>
      </c>
      <c r="S4065" s="15">
        <v>83635.363055555557</v>
      </c>
      <c r="T4065" s="15">
        <v>41817.681527777779</v>
      </c>
    </row>
    <row r="4066" spans="1:20" x14ac:dyDescent="0.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0">
        <v>19.25</v>
      </c>
      <c r="P4066" s="27">
        <v>64.166666666666671</v>
      </c>
      <c r="Q4066" t="s">
        <v>8355</v>
      </c>
      <c r="R4066" t="s">
        <v>8321</v>
      </c>
      <c r="S4066" s="15">
        <v>84247.176527777774</v>
      </c>
      <c r="T4066" s="15">
        <v>42123.588263888887</v>
      </c>
    </row>
    <row r="4067" spans="1:20" x14ac:dyDescent="0.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0">
        <v>0.67500000000000004</v>
      </c>
      <c r="P4067" s="27">
        <v>6.75</v>
      </c>
      <c r="Q4067" t="s">
        <v>8355</v>
      </c>
      <c r="R4067" t="s">
        <v>8321</v>
      </c>
      <c r="S4067" s="15">
        <v>83727.903032407412</v>
      </c>
      <c r="T4067" s="15">
        <v>41863.951516203706</v>
      </c>
    </row>
    <row r="4068" spans="1:20" x14ac:dyDescent="0.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0">
        <v>0.16666666666666669</v>
      </c>
      <c r="P4068" s="27">
        <v>25</v>
      </c>
      <c r="Q4068" t="s">
        <v>8355</v>
      </c>
      <c r="R4068" t="s">
        <v>8321</v>
      </c>
      <c r="S4068" s="15">
        <v>85018.078425925924</v>
      </c>
      <c r="T4068" s="15">
        <v>42509.039212962962</v>
      </c>
    </row>
    <row r="4069" spans="1:20" x14ac:dyDescent="0.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0">
        <v>60.9</v>
      </c>
      <c r="P4069" s="27">
        <v>179.11764705882354</v>
      </c>
      <c r="Q4069" t="s">
        <v>8355</v>
      </c>
      <c r="R4069" t="s">
        <v>8321</v>
      </c>
      <c r="S4069" s="15">
        <v>84550.234953703708</v>
      </c>
      <c r="T4069" s="15">
        <v>42275.117476851854</v>
      </c>
    </row>
    <row r="4070" spans="1:20" x14ac:dyDescent="0.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0">
        <v>1</v>
      </c>
      <c r="P4070" s="27">
        <v>34.950000000000003</v>
      </c>
      <c r="Q4070" t="s">
        <v>8355</v>
      </c>
      <c r="R4070" t="s">
        <v>8321</v>
      </c>
      <c r="S4070" s="15">
        <v>85497.923611111109</v>
      </c>
      <c r="T4070" s="15">
        <v>42748.961805555555</v>
      </c>
    </row>
    <row r="4071" spans="1:20" x14ac:dyDescent="0.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0">
        <v>34.4</v>
      </c>
      <c r="P4071" s="27">
        <v>33.07692307692308</v>
      </c>
      <c r="Q4071" t="s">
        <v>8355</v>
      </c>
      <c r="R4071" t="s">
        <v>8321</v>
      </c>
      <c r="S4071" s="15">
        <v>84127</v>
      </c>
      <c r="T4071" s="15">
        <v>42063.5</v>
      </c>
    </row>
    <row r="4072" spans="1:20" x14ac:dyDescent="0.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0">
        <v>16.5</v>
      </c>
      <c r="P4072" s="27">
        <v>27.5</v>
      </c>
      <c r="Q4072" t="s">
        <v>8355</v>
      </c>
      <c r="R4072" t="s">
        <v>8321</v>
      </c>
      <c r="S4072" s="15">
        <v>84128.25</v>
      </c>
      <c r="T4072" s="15">
        <v>42064.125</v>
      </c>
    </row>
    <row r="4073" spans="1:20" x14ac:dyDescent="0.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0">
        <v>0</v>
      </c>
      <c r="P4073" s="27" t="e">
        <v>#DIV/0!</v>
      </c>
      <c r="Q4073" t="s">
        <v>8355</v>
      </c>
      <c r="R4073" t="s">
        <v>8321</v>
      </c>
      <c r="S4073" s="15">
        <v>85461.609513888892</v>
      </c>
      <c r="T4073" s="15">
        <v>42730.804756944446</v>
      </c>
    </row>
    <row r="4074" spans="1:20" x14ac:dyDescent="0.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0">
        <v>0.4</v>
      </c>
      <c r="P4074" s="27">
        <v>2</v>
      </c>
      <c r="Q4074" t="s">
        <v>8355</v>
      </c>
      <c r="R4074" t="s">
        <v>8321</v>
      </c>
      <c r="S4074" s="15">
        <v>83745.54886574074</v>
      </c>
      <c r="T4074" s="15">
        <v>41872.77443287037</v>
      </c>
    </row>
    <row r="4075" spans="1:20" x14ac:dyDescent="0.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0">
        <v>1.0571428571428572</v>
      </c>
      <c r="P4075" s="27">
        <v>18.5</v>
      </c>
      <c r="Q4075" t="s">
        <v>8355</v>
      </c>
      <c r="R4075" t="s">
        <v>8321</v>
      </c>
      <c r="S4075" s="15">
        <v>84266.333333333343</v>
      </c>
      <c r="T4075" s="15">
        <v>42133.166666666672</v>
      </c>
    </row>
    <row r="4076" spans="1:20" x14ac:dyDescent="0.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0">
        <v>26.727272727272727</v>
      </c>
      <c r="P4076" s="27">
        <v>35</v>
      </c>
      <c r="Q4076" t="s">
        <v>8355</v>
      </c>
      <c r="R4076" t="s">
        <v>8321</v>
      </c>
      <c r="S4076" s="15">
        <v>84627.189236111109</v>
      </c>
      <c r="T4076" s="15">
        <v>42313.594618055555</v>
      </c>
    </row>
    <row r="4077" spans="1:20" x14ac:dyDescent="0.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0">
        <v>28.799999999999997</v>
      </c>
      <c r="P4077" s="27">
        <v>44.307692307692307</v>
      </c>
      <c r="Q4077" t="s">
        <v>8355</v>
      </c>
      <c r="R4077" t="s">
        <v>8321</v>
      </c>
      <c r="S4077" s="15">
        <v>83641.455555555556</v>
      </c>
      <c r="T4077" s="15">
        <v>41820.727777777778</v>
      </c>
    </row>
    <row r="4078" spans="1:20" x14ac:dyDescent="0.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0">
        <v>0</v>
      </c>
      <c r="P4078" s="27" t="e">
        <v>#DIV/0!</v>
      </c>
      <c r="Q4078" t="s">
        <v>8355</v>
      </c>
      <c r="R4078" t="s">
        <v>8321</v>
      </c>
      <c r="S4078" s="15">
        <v>83867.65416666666</v>
      </c>
      <c r="T4078" s="15">
        <v>41933.82708333333</v>
      </c>
    </row>
    <row r="4079" spans="1:20" x14ac:dyDescent="0.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0">
        <v>8.9</v>
      </c>
      <c r="P4079" s="27">
        <v>222.5</v>
      </c>
      <c r="Q4079" t="s">
        <v>8355</v>
      </c>
      <c r="R4079" t="s">
        <v>8321</v>
      </c>
      <c r="S4079" s="15">
        <v>85451.4211574074</v>
      </c>
      <c r="T4079" s="15">
        <v>42725.7105787037</v>
      </c>
    </row>
    <row r="4080" spans="1:20" x14ac:dyDescent="0.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0">
        <v>0</v>
      </c>
      <c r="P4080" s="27" t="e">
        <v>#DIV/0!</v>
      </c>
      <c r="Q4080" t="s">
        <v>8355</v>
      </c>
      <c r="R4080" t="s">
        <v>8321</v>
      </c>
      <c r="S4080" s="15">
        <v>85525.57504629629</v>
      </c>
      <c r="T4080" s="15">
        <v>42762.787523148145</v>
      </c>
    </row>
    <row r="4081" spans="1:20" x14ac:dyDescent="0.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0">
        <v>0.16666666666666669</v>
      </c>
      <c r="P4081" s="27">
        <v>5</v>
      </c>
      <c r="Q4081" t="s">
        <v>8355</v>
      </c>
      <c r="R4081" t="s">
        <v>8321</v>
      </c>
      <c r="S4081" s="15">
        <v>85081.877800925926</v>
      </c>
      <c r="T4081" s="15">
        <v>42540.938900462963</v>
      </c>
    </row>
    <row r="4082" spans="1:20" x14ac:dyDescent="0.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0">
        <v>0</v>
      </c>
      <c r="P4082" s="27" t="e">
        <v>#DIV/0!</v>
      </c>
      <c r="Q4082" t="s">
        <v>8355</v>
      </c>
      <c r="R4082" t="s">
        <v>8321</v>
      </c>
      <c r="S4082" s="15">
        <v>85071.575000000012</v>
      </c>
      <c r="T4082" s="15">
        <v>42535.787500000006</v>
      </c>
    </row>
    <row r="4083" spans="1:20" x14ac:dyDescent="0.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0">
        <v>15.737410071942445</v>
      </c>
      <c r="P4083" s="27">
        <v>29.166666666666668</v>
      </c>
      <c r="Q4083" t="s">
        <v>8355</v>
      </c>
      <c r="R4083" t="s">
        <v>8321</v>
      </c>
      <c r="S4083" s="15">
        <v>84143.079282407416</v>
      </c>
      <c r="T4083" s="15">
        <v>42071.539641203708</v>
      </c>
    </row>
    <row r="4084" spans="1:20" x14ac:dyDescent="0.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0">
        <v>2</v>
      </c>
      <c r="P4084" s="27">
        <v>1.5</v>
      </c>
      <c r="Q4084" t="s">
        <v>8355</v>
      </c>
      <c r="R4084" t="s">
        <v>8321</v>
      </c>
      <c r="S4084" s="15">
        <v>84645.916666666657</v>
      </c>
      <c r="T4084" s="15">
        <v>42322.958333333328</v>
      </c>
    </row>
    <row r="4085" spans="1:20" x14ac:dyDescent="0.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0">
        <v>21.685714285714287</v>
      </c>
      <c r="P4085" s="27">
        <v>126.5</v>
      </c>
      <c r="Q4085" t="s">
        <v>8355</v>
      </c>
      <c r="R4085" t="s">
        <v>8321</v>
      </c>
      <c r="S4085" s="15">
        <v>84767.523518518516</v>
      </c>
      <c r="T4085" s="15">
        <v>42383.761759259258</v>
      </c>
    </row>
    <row r="4086" spans="1:20" x14ac:dyDescent="0.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0">
        <v>0.33333333333333337</v>
      </c>
      <c r="P4086" s="27">
        <v>10</v>
      </c>
      <c r="Q4086" t="s">
        <v>8355</v>
      </c>
      <c r="R4086" t="s">
        <v>8321</v>
      </c>
      <c r="S4086" s="15">
        <v>85304.872824074075</v>
      </c>
      <c r="T4086" s="15">
        <v>42652.436412037037</v>
      </c>
    </row>
    <row r="4087" spans="1:20" x14ac:dyDescent="0.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0">
        <v>0.2857142857142857</v>
      </c>
      <c r="P4087" s="27">
        <v>10</v>
      </c>
      <c r="Q4087" t="s">
        <v>8355</v>
      </c>
      <c r="R4087" t="s">
        <v>8321</v>
      </c>
      <c r="S4087" s="15">
        <v>84174.33194444445</v>
      </c>
      <c r="T4087" s="15">
        <v>42087.165972222225</v>
      </c>
    </row>
    <row r="4088" spans="1:20" x14ac:dyDescent="0.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0">
        <v>4.7</v>
      </c>
      <c r="P4088" s="27">
        <v>9.4</v>
      </c>
      <c r="Q4088" t="s">
        <v>8355</v>
      </c>
      <c r="R4088" t="s">
        <v>8321</v>
      </c>
      <c r="S4088" s="15">
        <v>84658.333333333343</v>
      </c>
      <c r="T4088" s="15">
        <v>42329.166666666672</v>
      </c>
    </row>
    <row r="4089" spans="1:20" x14ac:dyDescent="0.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0">
        <v>0</v>
      </c>
      <c r="P4089" s="27" t="e">
        <v>#DIV/0!</v>
      </c>
      <c r="Q4089" t="s">
        <v>8355</v>
      </c>
      <c r="R4089" t="s">
        <v>8321</v>
      </c>
      <c r="S4089" s="15">
        <v>85137.485787037032</v>
      </c>
      <c r="T4089" s="15">
        <v>42568.742893518516</v>
      </c>
    </row>
    <row r="4090" spans="1:20" x14ac:dyDescent="0.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0">
        <v>10.8</v>
      </c>
      <c r="P4090" s="27">
        <v>72</v>
      </c>
      <c r="Q4090" t="s">
        <v>8355</v>
      </c>
      <c r="R4090" t="s">
        <v>8321</v>
      </c>
      <c r="S4090" s="15">
        <v>84040.869444444455</v>
      </c>
      <c r="T4090" s="15">
        <v>42020.434722222228</v>
      </c>
    </row>
    <row r="4091" spans="1:20" x14ac:dyDescent="0.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0">
        <v>4.8</v>
      </c>
      <c r="P4091" s="27">
        <v>30</v>
      </c>
      <c r="Q4091" t="s">
        <v>8355</v>
      </c>
      <c r="R4091" t="s">
        <v>8321</v>
      </c>
      <c r="S4091" s="15">
        <v>84311.465277777781</v>
      </c>
      <c r="T4091" s="15">
        <v>42155.732638888891</v>
      </c>
    </row>
    <row r="4092" spans="1:20" x14ac:dyDescent="0.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0">
        <v>3.2</v>
      </c>
      <c r="P4092" s="27">
        <v>10.666666666666666</v>
      </c>
      <c r="Q4092" t="s">
        <v>8355</v>
      </c>
      <c r="R4092" t="s">
        <v>8321</v>
      </c>
      <c r="S4092" s="15">
        <v>84447.25</v>
      </c>
      <c r="T4092" s="15">
        <v>42223.625</v>
      </c>
    </row>
    <row r="4093" spans="1:20" x14ac:dyDescent="0.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0">
        <v>12.75</v>
      </c>
      <c r="P4093" s="27">
        <v>25.5</v>
      </c>
      <c r="Q4093" t="s">
        <v>8355</v>
      </c>
      <c r="R4093" t="s">
        <v>8321</v>
      </c>
      <c r="S4093" s="15">
        <v>84041.012754629628</v>
      </c>
      <c r="T4093" s="15">
        <v>42020.506377314814</v>
      </c>
    </row>
    <row r="4094" spans="1:20" x14ac:dyDescent="0.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0">
        <v>1.8181818181818181E-2</v>
      </c>
      <c r="P4094" s="27">
        <v>20</v>
      </c>
      <c r="Q4094" t="s">
        <v>8355</v>
      </c>
      <c r="R4094" t="s">
        <v>8321</v>
      </c>
      <c r="S4094" s="15">
        <v>84198.306643518532</v>
      </c>
      <c r="T4094" s="15">
        <v>42099.153321759266</v>
      </c>
    </row>
    <row r="4095" spans="1:20" x14ac:dyDescent="0.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0">
        <v>2.4</v>
      </c>
      <c r="P4095" s="27">
        <v>15</v>
      </c>
      <c r="Q4095" t="s">
        <v>8355</v>
      </c>
      <c r="R4095" t="s">
        <v>8321</v>
      </c>
      <c r="S4095" s="15">
        <v>84477.631782407407</v>
      </c>
      <c r="T4095" s="15">
        <v>42238.815891203703</v>
      </c>
    </row>
    <row r="4096" spans="1:20" x14ac:dyDescent="0.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0">
        <v>36.5</v>
      </c>
      <c r="P4096" s="27">
        <v>91.25</v>
      </c>
      <c r="Q4096" t="s">
        <v>8355</v>
      </c>
      <c r="R4096" t="s">
        <v>8321</v>
      </c>
      <c r="S4096" s="15">
        <v>83868.415277777778</v>
      </c>
      <c r="T4096" s="15">
        <v>41934.207638888889</v>
      </c>
    </row>
    <row r="4097" spans="1:20" x14ac:dyDescent="0.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0">
        <v>2.666666666666667</v>
      </c>
      <c r="P4097" s="27">
        <v>800</v>
      </c>
      <c r="Q4097" t="s">
        <v>8355</v>
      </c>
      <c r="R4097" t="s">
        <v>8321</v>
      </c>
      <c r="S4097" s="15">
        <v>85446.063657407416</v>
      </c>
      <c r="T4097" s="15">
        <v>42723.031828703708</v>
      </c>
    </row>
    <row r="4098" spans="1:20" x14ac:dyDescent="0.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0">
        <v>11.428571428571429</v>
      </c>
      <c r="P4098" s="27">
        <v>80</v>
      </c>
      <c r="Q4098" t="s">
        <v>8355</v>
      </c>
      <c r="R4098" t="s">
        <v>8321</v>
      </c>
      <c r="S4098" s="15">
        <v>85588.737499999988</v>
      </c>
      <c r="T4098" s="15">
        <v>42794.368749999994</v>
      </c>
    </row>
    <row r="4099" spans="1:20" x14ac:dyDescent="0.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0">
        <v>0</v>
      </c>
      <c r="P4099" s="27" t="e">
        <v>#DIV/0!</v>
      </c>
      <c r="Q4099" t="s">
        <v>8355</v>
      </c>
      <c r="R4099" t="s">
        <v>8321</v>
      </c>
      <c r="S4099" s="15">
        <v>84801.993055555562</v>
      </c>
      <c r="T4099" s="15">
        <v>42400.996527777781</v>
      </c>
    </row>
    <row r="4100" spans="1:20" x14ac:dyDescent="0.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0">
        <v>0</v>
      </c>
      <c r="P4100" s="27" t="e">
        <v>#DIV/0!</v>
      </c>
      <c r="Q4100" t="s">
        <v>8355</v>
      </c>
      <c r="R4100" t="s">
        <v>8321</v>
      </c>
      <c r="S4100" s="15">
        <v>85051.444374999992</v>
      </c>
      <c r="T4100" s="15">
        <v>42525.722187499996</v>
      </c>
    </row>
    <row r="4101" spans="1:20" x14ac:dyDescent="0.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0">
        <v>1.1111111111111112</v>
      </c>
      <c r="P4101" s="27">
        <v>50</v>
      </c>
      <c r="Q4101" t="s">
        <v>8355</v>
      </c>
      <c r="R4101" t="s">
        <v>8321</v>
      </c>
      <c r="S4101" s="15">
        <v>85231.70076388889</v>
      </c>
      <c r="T4101" s="15">
        <v>42615.850381944445</v>
      </c>
    </row>
    <row r="4102" spans="1:20" x14ac:dyDescent="0.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0">
        <v>0</v>
      </c>
      <c r="P4102" s="27" t="e">
        <v>#DIV/0!</v>
      </c>
      <c r="Q4102" t="s">
        <v>8355</v>
      </c>
      <c r="R4102" t="s">
        <v>8321</v>
      </c>
      <c r="S4102" s="15">
        <v>83874.249768518523</v>
      </c>
      <c r="T4102" s="15">
        <v>41937.124884259261</v>
      </c>
    </row>
    <row r="4103" spans="1:20" x14ac:dyDescent="0.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0">
        <v>0</v>
      </c>
      <c r="P4103" s="27" t="e">
        <v>#DIV/0!</v>
      </c>
      <c r="Q4103" t="s">
        <v>8355</v>
      </c>
      <c r="R4103" t="s">
        <v>8321</v>
      </c>
      <c r="S4103" s="15">
        <v>85521.807453703703</v>
      </c>
      <c r="T4103" s="15">
        <v>42760.903726851851</v>
      </c>
    </row>
    <row r="4104" spans="1:20" x14ac:dyDescent="0.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0">
        <v>27.400000000000002</v>
      </c>
      <c r="P4104" s="27">
        <v>22.833333333333332</v>
      </c>
      <c r="Q4104" t="s">
        <v>8355</v>
      </c>
      <c r="R4104" t="s">
        <v>8321</v>
      </c>
      <c r="S4104" s="15">
        <v>85011.696134259255</v>
      </c>
      <c r="T4104" s="15">
        <v>42505.848067129627</v>
      </c>
    </row>
    <row r="4105" spans="1:20" x14ac:dyDescent="0.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0">
        <v>10</v>
      </c>
      <c r="P4105" s="27">
        <v>16.666666666666668</v>
      </c>
      <c r="Q4105" t="s">
        <v>8355</v>
      </c>
      <c r="R4105" t="s">
        <v>8321</v>
      </c>
      <c r="S4105" s="15">
        <v>84485.544444444444</v>
      </c>
      <c r="T4105" s="15">
        <v>42242.772222222222</v>
      </c>
    </row>
    <row r="4106" spans="1:20" x14ac:dyDescent="0.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0">
        <v>21.366666666666667</v>
      </c>
      <c r="P4106" s="27">
        <v>45.785714285714285</v>
      </c>
      <c r="Q4106" t="s">
        <v>8355</v>
      </c>
      <c r="R4106" t="s">
        <v>8321</v>
      </c>
      <c r="S4106" s="15">
        <v>85340.556342592594</v>
      </c>
      <c r="T4106" s="15">
        <v>42670.278171296297</v>
      </c>
    </row>
    <row r="4107" spans="1:20" x14ac:dyDescent="0.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0">
        <v>6.9696969696969706</v>
      </c>
      <c r="P4107" s="27">
        <v>383.33333333333331</v>
      </c>
      <c r="Q4107" t="s">
        <v>8355</v>
      </c>
      <c r="R4107" t="s">
        <v>8321</v>
      </c>
      <c r="S4107" s="15">
        <v>85460.021041666667</v>
      </c>
      <c r="T4107" s="15">
        <v>42730.010520833333</v>
      </c>
    </row>
    <row r="4108" spans="1:20" x14ac:dyDescent="0.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0">
        <v>70.599999999999994</v>
      </c>
      <c r="P4108" s="27">
        <v>106.96969696969697</v>
      </c>
      <c r="Q4108" t="s">
        <v>8355</v>
      </c>
      <c r="R4108" t="s">
        <v>8321</v>
      </c>
      <c r="S4108" s="15">
        <v>84192.083333333343</v>
      </c>
      <c r="T4108" s="15">
        <v>42096.041666666672</v>
      </c>
    </row>
    <row r="4109" spans="1:20" x14ac:dyDescent="0.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0">
        <v>2.0500000000000003</v>
      </c>
      <c r="P4109" s="27">
        <v>10.25</v>
      </c>
      <c r="Q4109" t="s">
        <v>8355</v>
      </c>
      <c r="R4109" t="s">
        <v>8321</v>
      </c>
      <c r="S4109" s="15">
        <v>83813.833356481482</v>
      </c>
      <c r="T4109" s="15">
        <v>41906.916678240741</v>
      </c>
    </row>
    <row r="4110" spans="1:20" x14ac:dyDescent="0.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0">
        <v>1.9666666666666666</v>
      </c>
      <c r="P4110" s="27">
        <v>59</v>
      </c>
      <c r="Q4110" t="s">
        <v>8355</v>
      </c>
      <c r="R4110" t="s">
        <v>8321</v>
      </c>
      <c r="S4110" s="15">
        <v>85594.416666666657</v>
      </c>
      <c r="T4110" s="15">
        <v>42797.208333333328</v>
      </c>
    </row>
    <row r="4111" spans="1:20" x14ac:dyDescent="0.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0">
        <v>0</v>
      </c>
      <c r="P4111" s="27" t="e">
        <v>#DIV/0!</v>
      </c>
      <c r="Q4111" t="s">
        <v>8355</v>
      </c>
      <c r="R4111" t="s">
        <v>8321</v>
      </c>
      <c r="S4111" s="15">
        <v>84675.162129629636</v>
      </c>
      <c r="T4111" s="15">
        <v>42337.581064814818</v>
      </c>
    </row>
    <row r="4112" spans="1:20" x14ac:dyDescent="0.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0">
        <v>28.666666666666668</v>
      </c>
      <c r="P4112" s="27">
        <v>14.333333333333334</v>
      </c>
      <c r="Q4112" t="s">
        <v>8355</v>
      </c>
      <c r="R4112" t="s">
        <v>8321</v>
      </c>
      <c r="S4112" s="15">
        <v>85145.253495370358</v>
      </c>
      <c r="T4112" s="15">
        <v>42572.626747685179</v>
      </c>
    </row>
    <row r="4113" spans="1:20" x14ac:dyDescent="0.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0">
        <v>3.1333333333333333</v>
      </c>
      <c r="P4113" s="27">
        <v>15.666666666666666</v>
      </c>
      <c r="Q4113" t="s">
        <v>8355</v>
      </c>
      <c r="R4113" t="s">
        <v>8321</v>
      </c>
      <c r="S4113" s="15">
        <v>84118.271759259253</v>
      </c>
      <c r="T4113" s="15">
        <v>42059.135879629626</v>
      </c>
    </row>
    <row r="4114" spans="1:20" x14ac:dyDescent="0.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0">
        <v>0.04</v>
      </c>
      <c r="P4114" s="27">
        <v>1</v>
      </c>
      <c r="Q4114" t="s">
        <v>8355</v>
      </c>
      <c r="R4114" t="s">
        <v>8321</v>
      </c>
      <c r="S4114" s="15">
        <v>84856</v>
      </c>
      <c r="T4114" s="15">
        <v>42428</v>
      </c>
    </row>
    <row r="4115" spans="1:20" x14ac:dyDescent="0.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0">
        <v>0.2</v>
      </c>
      <c r="P4115" s="27">
        <v>1</v>
      </c>
      <c r="Q4115" t="s">
        <v>8355</v>
      </c>
      <c r="R4115" t="s">
        <v>8321</v>
      </c>
      <c r="S4115" s="15">
        <v>84754.547222222231</v>
      </c>
      <c r="T4115" s="15">
        <v>42377.273611111115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83C90-A7CA-4259-B19B-6CA214985E76}">
  <dimension ref="A3:F14"/>
  <sheetViews>
    <sheetView workbookViewId="0">
      <selection activeCell="A3" sqref="A3"/>
    </sheetView>
  </sheetViews>
  <sheetFormatPr defaultRowHeight="14.35" x14ac:dyDescent="0.5"/>
  <cols>
    <col min="1" max="1" width="12.52734375" bestFit="1" customWidth="1"/>
    <col min="2" max="2" width="1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  <col min="7" max="7" width="7.3515625" bestFit="1" customWidth="1"/>
    <col min="8" max="8" width="9.17578125" bestFit="1" customWidth="1"/>
    <col min="9" max="9" width="7.5859375" bestFit="1" customWidth="1"/>
    <col min="10" max="10" width="9.17578125" bestFit="1" customWidth="1"/>
    <col min="11" max="11" width="7.5859375" bestFit="1" customWidth="1"/>
    <col min="12" max="12" width="9.17578125" bestFit="1" customWidth="1"/>
    <col min="13" max="13" width="7.46875" bestFit="1" customWidth="1"/>
    <col min="14" max="14" width="9.17578125" bestFit="1" customWidth="1"/>
    <col min="15" max="15" width="7.5859375" bestFit="1" customWidth="1"/>
    <col min="16" max="16" width="9.17578125" bestFit="1" customWidth="1"/>
    <col min="17" max="17" width="7.234375" bestFit="1" customWidth="1"/>
    <col min="18" max="18" width="9.17578125" bestFit="1" customWidth="1"/>
    <col min="19" max="19" width="7.3515625" bestFit="1" customWidth="1"/>
    <col min="20" max="20" width="9.17578125" bestFit="1" customWidth="1"/>
    <col min="21" max="21" width="7.76171875" bestFit="1" customWidth="1"/>
    <col min="22" max="22" width="9.17578125" bestFit="1" customWidth="1"/>
    <col min="23" max="23" width="6.8203125" bestFit="1" customWidth="1"/>
    <col min="24" max="24" width="9.17578125" bestFit="1" customWidth="1"/>
    <col min="25" max="25" width="6.8203125" bestFit="1" customWidth="1"/>
    <col min="26" max="26" width="9.17578125" bestFit="1" customWidth="1"/>
    <col min="27" max="27" width="7.46875" bestFit="1" customWidth="1"/>
    <col min="28" max="28" width="9.17578125" bestFit="1" customWidth="1"/>
    <col min="29" max="29" width="7.46875" bestFit="1" customWidth="1"/>
    <col min="30" max="30" width="9.17578125" bestFit="1" customWidth="1"/>
    <col min="31" max="31" width="8" bestFit="1" customWidth="1"/>
    <col min="32" max="32" width="9.17578125" bestFit="1" customWidth="1"/>
    <col min="33" max="33" width="7.5859375" bestFit="1" customWidth="1"/>
    <col min="34" max="34" width="9.17578125" bestFit="1" customWidth="1"/>
    <col min="35" max="35" width="7.234375" bestFit="1" customWidth="1"/>
    <col min="36" max="36" width="9.17578125" bestFit="1" customWidth="1"/>
    <col min="37" max="37" width="7.5859375" bestFit="1" customWidth="1"/>
    <col min="38" max="38" width="9.17578125" bestFit="1" customWidth="1"/>
    <col min="39" max="39" width="7.5859375" bestFit="1" customWidth="1"/>
    <col min="40" max="40" width="10.41015625" bestFit="1" customWidth="1"/>
    <col min="41" max="41" width="13.8203125" bestFit="1" customWidth="1"/>
    <col min="42" max="42" width="10.41015625" bestFit="1" customWidth="1"/>
  </cols>
  <sheetData>
    <row r="3" spans="1:6" x14ac:dyDescent="0.5">
      <c r="A3" s="11" t="s">
        <v>8311</v>
      </c>
      <c r="B3" s="11" t="s">
        <v>8323</v>
      </c>
    </row>
    <row r="4" spans="1:6" x14ac:dyDescent="0.5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5">
      <c r="A5" s="13" t="s">
        <v>8313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5">
      <c r="A6" s="13" t="s">
        <v>8314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5">
      <c r="A7" s="13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5">
      <c r="A8" s="13" t="s">
        <v>8316</v>
      </c>
      <c r="B8" s="12">
        <v>24</v>
      </c>
      <c r="C8" s="12"/>
      <c r="D8" s="12"/>
      <c r="E8" s="12"/>
      <c r="F8" s="12">
        <v>24</v>
      </c>
    </row>
    <row r="9" spans="1:6" x14ac:dyDescent="0.5">
      <c r="A9" s="13" t="s">
        <v>8317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5">
      <c r="A10" s="13" t="s">
        <v>8318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5">
      <c r="A11" s="13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5">
      <c r="A12" s="13" t="s">
        <v>8320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5">
      <c r="A13" s="13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5">
      <c r="A14" s="13" t="s">
        <v>8322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822B5-816F-4D51-9CF6-EDC07E1CCB81}">
  <dimension ref="A1:F46"/>
  <sheetViews>
    <sheetView topLeftCell="H1" workbookViewId="0">
      <selection activeCell="S12" sqref="S12"/>
    </sheetView>
  </sheetViews>
  <sheetFormatPr defaultRowHeight="14.35" x14ac:dyDescent="0.5"/>
  <cols>
    <col min="1" max="1" width="12.52734375" bestFit="1" customWidth="1"/>
    <col min="2" max="2" width="1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</cols>
  <sheetData>
    <row r="1" spans="1:6" x14ac:dyDescent="0.5">
      <c r="A1" s="11" t="s">
        <v>8223</v>
      </c>
      <c r="B1" t="s">
        <v>8310</v>
      </c>
    </row>
    <row r="3" spans="1:6" x14ac:dyDescent="0.5">
      <c r="A3" s="11" t="s">
        <v>8311</v>
      </c>
      <c r="B3" s="11" t="s">
        <v>8323</v>
      </c>
    </row>
    <row r="4" spans="1:6" x14ac:dyDescent="0.5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5">
      <c r="A5" s="13" t="s">
        <v>8324</v>
      </c>
      <c r="B5" s="12"/>
      <c r="C5" s="12">
        <v>100</v>
      </c>
      <c r="D5" s="12"/>
      <c r="E5" s="12"/>
      <c r="F5" s="12">
        <v>100</v>
      </c>
    </row>
    <row r="6" spans="1:6" x14ac:dyDescent="0.5">
      <c r="A6" s="13" t="s">
        <v>8344</v>
      </c>
      <c r="B6" s="12">
        <v>20</v>
      </c>
      <c r="C6" s="12"/>
      <c r="D6" s="12"/>
      <c r="E6" s="12"/>
      <c r="F6" s="12">
        <v>20</v>
      </c>
    </row>
    <row r="7" spans="1:6" x14ac:dyDescent="0.5">
      <c r="A7" s="13" t="s">
        <v>8360</v>
      </c>
      <c r="B7" s="12">
        <v>24</v>
      </c>
      <c r="C7" s="12"/>
      <c r="D7" s="12"/>
      <c r="E7" s="12"/>
      <c r="F7" s="12">
        <v>24</v>
      </c>
    </row>
    <row r="8" spans="1:6" x14ac:dyDescent="0.5">
      <c r="A8" s="13" t="s">
        <v>8345</v>
      </c>
      <c r="B8" s="12"/>
      <c r="C8" s="12">
        <v>40</v>
      </c>
      <c r="D8" s="12"/>
      <c r="E8" s="12"/>
      <c r="F8" s="12">
        <v>40</v>
      </c>
    </row>
    <row r="9" spans="1:6" x14ac:dyDescent="0.5">
      <c r="A9" s="13" t="s">
        <v>8366</v>
      </c>
      <c r="B9" s="12"/>
      <c r="C9" s="12"/>
      <c r="D9" s="12"/>
      <c r="E9" s="12">
        <v>40</v>
      </c>
      <c r="F9" s="12">
        <v>40</v>
      </c>
    </row>
    <row r="10" spans="1:6" x14ac:dyDescent="0.5">
      <c r="A10" s="13" t="s">
        <v>8325</v>
      </c>
      <c r="B10" s="12"/>
      <c r="C10" s="12"/>
      <c r="D10" s="12"/>
      <c r="E10" s="12">
        <v>180</v>
      </c>
      <c r="F10" s="12">
        <v>180</v>
      </c>
    </row>
    <row r="11" spans="1:6" x14ac:dyDescent="0.5">
      <c r="A11" s="13" t="s">
        <v>8326</v>
      </c>
      <c r="B11" s="12"/>
      <c r="C11" s="12">
        <v>80</v>
      </c>
      <c r="D11" s="12"/>
      <c r="E11" s="12"/>
      <c r="F11" s="12">
        <v>80</v>
      </c>
    </row>
    <row r="12" spans="1:6" x14ac:dyDescent="0.5">
      <c r="A12" s="13" t="s">
        <v>8334</v>
      </c>
      <c r="B12" s="12"/>
      <c r="C12" s="12"/>
      <c r="D12" s="12"/>
      <c r="E12" s="12">
        <v>40</v>
      </c>
      <c r="F12" s="12">
        <v>40</v>
      </c>
    </row>
    <row r="13" spans="1:6" x14ac:dyDescent="0.5">
      <c r="A13" s="13" t="s">
        <v>8335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5">
      <c r="A14" s="13" t="s">
        <v>8346</v>
      </c>
      <c r="B14" s="12"/>
      <c r="C14" s="12">
        <v>40</v>
      </c>
      <c r="D14" s="12"/>
      <c r="E14" s="12"/>
      <c r="F14" s="12">
        <v>40</v>
      </c>
    </row>
    <row r="15" spans="1:6" x14ac:dyDescent="0.5">
      <c r="A15" s="13" t="s">
        <v>8329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5">
      <c r="A16" s="13" t="s">
        <v>8364</v>
      </c>
      <c r="B16" s="12"/>
      <c r="C16" s="12">
        <v>20</v>
      </c>
      <c r="D16" s="12"/>
      <c r="E16" s="12"/>
      <c r="F16" s="12">
        <v>20</v>
      </c>
    </row>
    <row r="17" spans="1:6" x14ac:dyDescent="0.5">
      <c r="A17" s="13" t="s">
        <v>8349</v>
      </c>
      <c r="B17" s="12"/>
      <c r="C17" s="12"/>
      <c r="D17" s="12"/>
      <c r="E17" s="12">
        <v>140</v>
      </c>
      <c r="F17" s="12">
        <v>140</v>
      </c>
    </row>
    <row r="18" spans="1:6" x14ac:dyDescent="0.5">
      <c r="A18" s="13" t="s">
        <v>8336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5">
      <c r="A19" s="13" t="s">
        <v>8337</v>
      </c>
      <c r="B19" s="12"/>
      <c r="C19" s="12">
        <v>60</v>
      </c>
      <c r="D19" s="12"/>
      <c r="E19" s="12"/>
      <c r="F19" s="12">
        <v>60</v>
      </c>
    </row>
    <row r="20" spans="1:6" x14ac:dyDescent="0.5">
      <c r="A20" s="13" t="s">
        <v>8350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5">
      <c r="A21" s="13" t="s">
        <v>8338</v>
      </c>
      <c r="B21" s="12"/>
      <c r="C21" s="12"/>
      <c r="D21" s="12"/>
      <c r="E21" s="12">
        <v>20</v>
      </c>
      <c r="F21" s="12">
        <v>20</v>
      </c>
    </row>
    <row r="22" spans="1:6" x14ac:dyDescent="0.5">
      <c r="A22" s="13" t="s">
        <v>8331</v>
      </c>
      <c r="B22" s="12"/>
      <c r="C22" s="12">
        <v>40</v>
      </c>
      <c r="D22" s="12"/>
      <c r="E22" s="12"/>
      <c r="F22" s="12">
        <v>40</v>
      </c>
    </row>
    <row r="23" spans="1:6" x14ac:dyDescent="0.5">
      <c r="A23" s="13" t="s">
        <v>8354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5">
      <c r="A24" s="13" t="s">
        <v>8340</v>
      </c>
      <c r="B24" s="12"/>
      <c r="C24" s="12">
        <v>20</v>
      </c>
      <c r="D24" s="12"/>
      <c r="E24" s="12"/>
      <c r="F24" s="12">
        <v>20</v>
      </c>
    </row>
    <row r="25" spans="1:6" x14ac:dyDescent="0.5">
      <c r="A25" s="13" t="s">
        <v>8347</v>
      </c>
      <c r="B25" s="12"/>
      <c r="C25" s="12"/>
      <c r="D25" s="12"/>
      <c r="E25" s="12">
        <v>60</v>
      </c>
      <c r="F25" s="12">
        <v>60</v>
      </c>
    </row>
    <row r="26" spans="1:6" x14ac:dyDescent="0.5">
      <c r="A26" s="13" t="s">
        <v>8341</v>
      </c>
      <c r="B26" s="12"/>
      <c r="C26" s="12">
        <v>20</v>
      </c>
      <c r="D26" s="12"/>
      <c r="E26" s="12"/>
      <c r="F26" s="12">
        <v>20</v>
      </c>
    </row>
    <row r="27" spans="1:6" x14ac:dyDescent="0.5">
      <c r="A27" s="13" t="s">
        <v>8342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5">
      <c r="A28" s="13" t="s">
        <v>8343</v>
      </c>
      <c r="B28" s="12"/>
      <c r="C28" s="12">
        <v>20</v>
      </c>
      <c r="D28" s="12"/>
      <c r="E28" s="12"/>
      <c r="F28" s="12">
        <v>20</v>
      </c>
    </row>
    <row r="29" spans="1:6" x14ac:dyDescent="0.5">
      <c r="A29" s="13" t="s">
        <v>8355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5">
      <c r="A30" s="13" t="s">
        <v>8363</v>
      </c>
      <c r="B30" s="12"/>
      <c r="C30" s="12"/>
      <c r="D30" s="12"/>
      <c r="E30" s="12">
        <v>40</v>
      </c>
      <c r="F30" s="12">
        <v>40</v>
      </c>
    </row>
    <row r="31" spans="1:6" x14ac:dyDescent="0.5">
      <c r="A31" s="13" t="s">
        <v>8362</v>
      </c>
      <c r="B31" s="12"/>
      <c r="C31" s="12"/>
      <c r="D31" s="12"/>
      <c r="E31" s="12">
        <v>20</v>
      </c>
      <c r="F31" s="12">
        <v>20</v>
      </c>
    </row>
    <row r="32" spans="1:6" x14ac:dyDescent="0.5">
      <c r="A32" s="13" t="s">
        <v>8330</v>
      </c>
      <c r="B32" s="12"/>
      <c r="C32" s="12">
        <v>20</v>
      </c>
      <c r="D32" s="12"/>
      <c r="E32" s="12"/>
      <c r="F32" s="12">
        <v>20</v>
      </c>
    </row>
    <row r="33" spans="1:6" x14ac:dyDescent="0.5">
      <c r="A33" s="13" t="s">
        <v>8339</v>
      </c>
      <c r="B33" s="12"/>
      <c r="C33" s="12"/>
      <c r="D33" s="12"/>
      <c r="E33" s="12">
        <v>260</v>
      </c>
      <c r="F33" s="12">
        <v>260</v>
      </c>
    </row>
    <row r="34" spans="1:6" x14ac:dyDescent="0.5">
      <c r="A34" s="13" t="s">
        <v>8327</v>
      </c>
      <c r="B34" s="12">
        <v>40</v>
      </c>
      <c r="C34" s="12"/>
      <c r="D34" s="12"/>
      <c r="E34" s="12"/>
      <c r="F34" s="12">
        <v>40</v>
      </c>
    </row>
    <row r="35" spans="1:6" x14ac:dyDescent="0.5">
      <c r="A35" s="13" t="s">
        <v>8328</v>
      </c>
      <c r="B35" s="12"/>
      <c r="C35" s="12"/>
      <c r="D35" s="12"/>
      <c r="E35" s="12">
        <v>60</v>
      </c>
      <c r="F35" s="12">
        <v>60</v>
      </c>
    </row>
    <row r="36" spans="1:6" x14ac:dyDescent="0.5">
      <c r="A36" s="13" t="s">
        <v>8365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5">
      <c r="A37" s="13" t="s">
        <v>8351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5">
      <c r="A38" s="13" t="s">
        <v>8356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5">
      <c r="A39" s="13" t="s">
        <v>8332</v>
      </c>
      <c r="B39" s="12"/>
      <c r="C39" s="12"/>
      <c r="D39" s="12"/>
      <c r="E39" s="12">
        <v>80</v>
      </c>
      <c r="F39" s="12">
        <v>80</v>
      </c>
    </row>
    <row r="40" spans="1:6" x14ac:dyDescent="0.5">
      <c r="A40" s="13" t="s">
        <v>8359</v>
      </c>
      <c r="B40" s="12"/>
      <c r="C40" s="12"/>
      <c r="D40" s="12"/>
      <c r="E40" s="12">
        <v>60</v>
      </c>
      <c r="F40" s="12">
        <v>60</v>
      </c>
    </row>
    <row r="41" spans="1:6" x14ac:dyDescent="0.5">
      <c r="A41" s="13" t="s">
        <v>8348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5">
      <c r="A42" s="13" t="s">
        <v>8333</v>
      </c>
      <c r="B42" s="12"/>
      <c r="C42" s="12">
        <v>100</v>
      </c>
      <c r="D42" s="12"/>
      <c r="E42" s="12"/>
      <c r="F42" s="12">
        <v>100</v>
      </c>
    </row>
    <row r="43" spans="1:6" x14ac:dyDescent="0.5">
      <c r="A43" s="13" t="s">
        <v>8352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5">
      <c r="A44" s="13" t="s">
        <v>8353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5">
      <c r="A45" s="13" t="s">
        <v>8361</v>
      </c>
      <c r="B45" s="12">
        <v>20</v>
      </c>
      <c r="C45" s="12"/>
      <c r="D45" s="12"/>
      <c r="E45" s="12"/>
      <c r="F45" s="12">
        <v>20</v>
      </c>
    </row>
    <row r="46" spans="1:6" x14ac:dyDescent="0.5">
      <c r="A46" s="13" t="s">
        <v>8322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72F99-224E-43FB-8B52-9270EC10C519}">
  <dimension ref="A1:F18"/>
  <sheetViews>
    <sheetView workbookViewId="0">
      <selection activeCell="R34" sqref="R34"/>
    </sheetView>
  </sheetViews>
  <sheetFormatPr defaultRowHeight="14.35" x14ac:dyDescent="0.5"/>
  <cols>
    <col min="1" max="1" width="12.52734375" bestFit="1" customWidth="1"/>
    <col min="2" max="2" width="1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</cols>
  <sheetData>
    <row r="1" spans="1:6" x14ac:dyDescent="0.5">
      <c r="A1" s="11" t="s">
        <v>8308</v>
      </c>
      <c r="B1" t="s">
        <v>8310</v>
      </c>
    </row>
    <row r="2" spans="1:6" x14ac:dyDescent="0.5">
      <c r="A2" s="11" t="s">
        <v>8379</v>
      </c>
      <c r="B2" t="s">
        <v>8310</v>
      </c>
    </row>
    <row r="4" spans="1:6" x14ac:dyDescent="0.5">
      <c r="A4" s="11" t="s">
        <v>8311</v>
      </c>
      <c r="B4" s="11" t="s">
        <v>8323</v>
      </c>
    </row>
    <row r="5" spans="1:6" x14ac:dyDescent="0.5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5">
      <c r="A6" s="19" t="s">
        <v>8374</v>
      </c>
      <c r="B6" s="12">
        <v>34</v>
      </c>
      <c r="C6" s="12">
        <v>147</v>
      </c>
      <c r="D6" s="12"/>
      <c r="E6" s="12">
        <v>192</v>
      </c>
      <c r="F6" s="12">
        <v>373</v>
      </c>
    </row>
    <row r="7" spans="1:6" x14ac:dyDescent="0.5">
      <c r="A7" s="19" t="s">
        <v>8378</v>
      </c>
      <c r="B7" s="12">
        <v>21</v>
      </c>
      <c r="C7" s="12">
        <v>95</v>
      </c>
      <c r="D7" s="12"/>
      <c r="E7" s="12">
        <v>156</v>
      </c>
      <c r="F7" s="12">
        <v>272</v>
      </c>
    </row>
    <row r="8" spans="1:6" x14ac:dyDescent="0.5">
      <c r="A8" s="19" t="s">
        <v>8367</v>
      </c>
      <c r="B8" s="12">
        <v>36</v>
      </c>
      <c r="C8" s="12">
        <v>149</v>
      </c>
      <c r="D8" s="12"/>
      <c r="E8" s="12">
        <v>182</v>
      </c>
      <c r="F8" s="12">
        <v>367</v>
      </c>
    </row>
    <row r="9" spans="1:6" x14ac:dyDescent="0.5">
      <c r="A9" s="19" t="s">
        <v>8375</v>
      </c>
      <c r="B9" s="12">
        <v>36</v>
      </c>
      <c r="C9" s="12">
        <v>142</v>
      </c>
      <c r="D9" s="12"/>
      <c r="E9" s="12">
        <v>172</v>
      </c>
      <c r="F9" s="12">
        <v>350</v>
      </c>
    </row>
    <row r="10" spans="1:6" x14ac:dyDescent="0.5">
      <c r="A10" s="19" t="s">
        <v>8368</v>
      </c>
      <c r="B10" s="12">
        <v>34</v>
      </c>
      <c r="C10" s="12">
        <v>144</v>
      </c>
      <c r="D10" s="12"/>
      <c r="E10" s="12">
        <v>206</v>
      </c>
      <c r="F10" s="12">
        <v>384</v>
      </c>
    </row>
    <row r="11" spans="1:6" x14ac:dyDescent="0.5">
      <c r="A11" s="19" t="s">
        <v>8369</v>
      </c>
      <c r="B11" s="12">
        <v>17</v>
      </c>
      <c r="C11" s="12">
        <v>117</v>
      </c>
      <c r="D11" s="12">
        <v>19</v>
      </c>
      <c r="E11" s="12">
        <v>157</v>
      </c>
      <c r="F11" s="12">
        <v>310</v>
      </c>
    </row>
    <row r="12" spans="1:6" x14ac:dyDescent="0.5">
      <c r="A12" s="19" t="s">
        <v>8370</v>
      </c>
      <c r="B12" s="12">
        <v>33</v>
      </c>
      <c r="C12" s="12">
        <v>127</v>
      </c>
      <c r="D12" s="12">
        <v>24</v>
      </c>
      <c r="E12" s="12">
        <v>170</v>
      </c>
      <c r="F12" s="12">
        <v>354</v>
      </c>
    </row>
    <row r="13" spans="1:6" x14ac:dyDescent="0.5">
      <c r="A13" s="19" t="s">
        <v>8376</v>
      </c>
      <c r="B13" s="12">
        <v>32</v>
      </c>
      <c r="C13" s="12">
        <v>121</v>
      </c>
      <c r="D13" s="12">
        <v>6</v>
      </c>
      <c r="E13" s="12">
        <v>191</v>
      </c>
      <c r="F13" s="12">
        <v>350</v>
      </c>
    </row>
    <row r="14" spans="1:6" x14ac:dyDescent="0.5">
      <c r="A14" s="19" t="s">
        <v>8371</v>
      </c>
      <c r="B14" s="12">
        <v>23</v>
      </c>
      <c r="C14" s="12">
        <v>121</v>
      </c>
      <c r="D14" s="12">
        <v>1</v>
      </c>
      <c r="E14" s="12">
        <v>192</v>
      </c>
      <c r="F14" s="12">
        <v>337</v>
      </c>
    </row>
    <row r="15" spans="1:6" x14ac:dyDescent="0.5">
      <c r="A15" s="19" t="s">
        <v>8372</v>
      </c>
      <c r="B15" s="12">
        <v>23</v>
      </c>
      <c r="C15" s="12">
        <v>131</v>
      </c>
      <c r="D15" s="12"/>
      <c r="E15" s="12">
        <v>159</v>
      </c>
      <c r="F15" s="12">
        <v>313</v>
      </c>
    </row>
    <row r="16" spans="1:6" x14ac:dyDescent="0.5">
      <c r="A16" s="19" t="s">
        <v>8373</v>
      </c>
      <c r="B16" s="12">
        <v>30</v>
      </c>
      <c r="C16" s="12">
        <v>113</v>
      </c>
      <c r="D16" s="12"/>
      <c r="E16" s="12">
        <v>222</v>
      </c>
      <c r="F16" s="12">
        <v>365</v>
      </c>
    </row>
    <row r="17" spans="1:6" x14ac:dyDescent="0.5">
      <c r="A17" s="19" t="s">
        <v>8377</v>
      </c>
      <c r="B17" s="12">
        <v>30</v>
      </c>
      <c r="C17" s="12">
        <v>123</v>
      </c>
      <c r="D17" s="12"/>
      <c r="E17" s="12">
        <v>186</v>
      </c>
      <c r="F17" s="12">
        <v>339</v>
      </c>
    </row>
    <row r="18" spans="1:6" x14ac:dyDescent="0.5">
      <c r="A18" s="19" t="s">
        <v>8322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6D9AC-2FB5-4985-AECD-82B2EEBBC623}">
  <dimension ref="A1:J2186"/>
  <sheetViews>
    <sheetView tabSelected="1" topLeftCell="C1" workbookViewId="0">
      <selection activeCell="L11" sqref="L11"/>
    </sheetView>
  </sheetViews>
  <sheetFormatPr defaultRowHeight="14.35" x14ac:dyDescent="0.5"/>
  <cols>
    <col min="1" max="1" width="17.9375" customWidth="1"/>
    <col min="2" max="2" width="12.76171875" bestFit="1" customWidth="1"/>
    <col min="5" max="5" width="12.76171875" bestFit="1" customWidth="1"/>
    <col min="7" max="7" width="16.46875" bestFit="1" customWidth="1"/>
    <col min="8" max="8" width="15.703125" customWidth="1"/>
    <col min="9" max="9" width="14.3515625" customWidth="1"/>
    <col min="10" max="10" width="19.9375" customWidth="1"/>
  </cols>
  <sheetData>
    <row r="1" spans="1:10" x14ac:dyDescent="0.5">
      <c r="A1" t="s">
        <v>8380</v>
      </c>
      <c r="B1" t="s">
        <v>8262</v>
      </c>
      <c r="D1" t="s">
        <v>8380</v>
      </c>
      <c r="E1" t="s">
        <v>8262</v>
      </c>
    </row>
    <row r="2" spans="1:10" ht="18" x14ac:dyDescent="0.6">
      <c r="A2" s="17" t="s">
        <v>8219</v>
      </c>
      <c r="B2" s="17">
        <v>182</v>
      </c>
      <c r="D2" s="17" t="s">
        <v>8221</v>
      </c>
      <c r="E2" s="17">
        <v>0</v>
      </c>
      <c r="G2" s="28" t="s">
        <v>8381</v>
      </c>
      <c r="H2" s="29"/>
      <c r="I2" s="29"/>
      <c r="J2" s="29"/>
    </row>
    <row r="3" spans="1:10" ht="18" x14ac:dyDescent="0.6">
      <c r="A3" s="18" t="s">
        <v>8219</v>
      </c>
      <c r="B3" s="18">
        <v>79</v>
      </c>
      <c r="D3" s="18" t="s">
        <v>8221</v>
      </c>
      <c r="E3" s="18">
        <v>1</v>
      </c>
      <c r="G3" s="30" t="s">
        <v>8388</v>
      </c>
      <c r="H3" s="30"/>
      <c r="I3" s="30" t="s">
        <v>8389</v>
      </c>
      <c r="J3" s="30"/>
    </row>
    <row r="4" spans="1:10" ht="18" x14ac:dyDescent="0.6">
      <c r="A4" s="17" t="s">
        <v>8219</v>
      </c>
      <c r="B4" s="17">
        <v>35</v>
      </c>
      <c r="D4" s="17" t="s">
        <v>8221</v>
      </c>
      <c r="E4" s="17">
        <v>10</v>
      </c>
      <c r="G4" s="31" t="s">
        <v>8382</v>
      </c>
      <c r="H4" s="32">
        <f>AVERAGE(B2:B2186)</f>
        <v>194.42517162471395</v>
      </c>
      <c r="I4" s="31" t="s">
        <v>8382</v>
      </c>
      <c r="J4" s="32">
        <f>AVERAGE(E2:E1531)</f>
        <v>17.709803921568628</v>
      </c>
    </row>
    <row r="5" spans="1:10" ht="18" x14ac:dyDescent="0.6">
      <c r="A5" s="18" t="s">
        <v>8219</v>
      </c>
      <c r="B5" s="18">
        <v>150</v>
      </c>
      <c r="D5" s="18" t="s">
        <v>8221</v>
      </c>
      <c r="E5" s="18">
        <v>0</v>
      </c>
      <c r="G5" s="21" t="s">
        <v>8383</v>
      </c>
      <c r="H5" s="23">
        <f>MEDIAN(B2:B2186)</f>
        <v>62</v>
      </c>
      <c r="I5" s="21" t="s">
        <v>8383</v>
      </c>
      <c r="J5" s="23">
        <f>MEDIAN(E2:E1531)</f>
        <v>4</v>
      </c>
    </row>
    <row r="6" spans="1:10" ht="18" x14ac:dyDescent="0.6">
      <c r="A6" s="17" t="s">
        <v>8219</v>
      </c>
      <c r="B6" s="17">
        <v>284</v>
      </c>
      <c r="D6" s="17" t="s">
        <v>8221</v>
      </c>
      <c r="E6" s="17">
        <v>7</v>
      </c>
      <c r="G6" s="21" t="s">
        <v>8384</v>
      </c>
      <c r="H6" s="23">
        <f>MIN(B2:B2186)</f>
        <v>1</v>
      </c>
      <c r="I6" s="21" t="s">
        <v>8384</v>
      </c>
      <c r="J6" s="23">
        <f>MIN(E2:E15310)</f>
        <v>0</v>
      </c>
    </row>
    <row r="7" spans="1:10" ht="18" x14ac:dyDescent="0.6">
      <c r="A7" s="18" t="s">
        <v>8219</v>
      </c>
      <c r="B7" s="18">
        <v>47</v>
      </c>
      <c r="D7" s="18" t="s">
        <v>8221</v>
      </c>
      <c r="E7" s="18">
        <v>0</v>
      </c>
      <c r="G7" s="21" t="s">
        <v>8385</v>
      </c>
      <c r="H7" s="26">
        <f>MAX(B2:B2186)</f>
        <v>26457</v>
      </c>
      <c r="I7" s="21" t="s">
        <v>8385</v>
      </c>
      <c r="J7" s="23">
        <f>MAX(E2:E1531)</f>
        <v>1293</v>
      </c>
    </row>
    <row r="8" spans="1:10" ht="18" x14ac:dyDescent="0.6">
      <c r="A8" s="17" t="s">
        <v>8219</v>
      </c>
      <c r="B8" s="17">
        <v>58</v>
      </c>
      <c r="D8" s="17" t="s">
        <v>8221</v>
      </c>
      <c r="E8" s="17">
        <v>1</v>
      </c>
      <c r="G8" s="21" t="s">
        <v>8386</v>
      </c>
      <c r="H8" s="26">
        <f>_xlfn.VAR.P(B2:B2186)</f>
        <v>712840.9867348104</v>
      </c>
      <c r="I8" s="21" t="s">
        <v>8386</v>
      </c>
      <c r="J8" s="22">
        <f>_xlfn.VAR.P(E2:E1531)</f>
        <v>3773.2216685890044</v>
      </c>
    </row>
    <row r="9" spans="1:10" ht="18" x14ac:dyDescent="0.6">
      <c r="A9" s="18" t="s">
        <v>8219</v>
      </c>
      <c r="B9" s="18">
        <v>57</v>
      </c>
      <c r="D9" s="18" t="s">
        <v>8221</v>
      </c>
      <c r="E9" s="18">
        <v>2</v>
      </c>
      <c r="G9" s="24" t="s">
        <v>8387</v>
      </c>
      <c r="H9" s="25">
        <f>_xlfn.STDEV.P(B2:B2186)</f>
        <v>844.29910975602149</v>
      </c>
      <c r="I9" s="24" t="s">
        <v>8387</v>
      </c>
      <c r="J9" s="25">
        <f>_xlfn.STDEV.P(E2:E1531)</f>
        <v>61.426555076684906</v>
      </c>
    </row>
    <row r="10" spans="1:10" ht="18" x14ac:dyDescent="0.6">
      <c r="A10" s="17" t="s">
        <v>8219</v>
      </c>
      <c r="B10" s="17">
        <v>12</v>
      </c>
      <c r="D10" s="17" t="s">
        <v>8221</v>
      </c>
      <c r="E10" s="17">
        <v>3</v>
      </c>
    </row>
    <row r="11" spans="1:10" ht="18" x14ac:dyDescent="0.6">
      <c r="A11" s="18" t="s">
        <v>8219</v>
      </c>
      <c r="B11" s="18">
        <v>20</v>
      </c>
      <c r="D11" s="18" t="s">
        <v>8221</v>
      </c>
      <c r="E11" s="18">
        <v>10</v>
      </c>
    </row>
    <row r="12" spans="1:10" ht="18" x14ac:dyDescent="0.6">
      <c r="A12" s="17" t="s">
        <v>8219</v>
      </c>
      <c r="B12" s="17">
        <v>19</v>
      </c>
      <c r="D12" s="17" t="s">
        <v>8221</v>
      </c>
      <c r="E12" s="17">
        <v>10</v>
      </c>
    </row>
    <row r="13" spans="1:10" ht="18" x14ac:dyDescent="0.6">
      <c r="A13" s="18" t="s">
        <v>8219</v>
      </c>
      <c r="B13" s="18">
        <v>75</v>
      </c>
      <c r="D13" s="18" t="s">
        <v>8221</v>
      </c>
      <c r="E13" s="18">
        <v>1</v>
      </c>
    </row>
    <row r="14" spans="1:10" ht="18" x14ac:dyDescent="0.6">
      <c r="A14" s="17" t="s">
        <v>8219</v>
      </c>
      <c r="B14" s="17">
        <v>827</v>
      </c>
      <c r="D14" s="17" t="s">
        <v>8221</v>
      </c>
      <c r="E14" s="17">
        <v>0</v>
      </c>
    </row>
    <row r="15" spans="1:10" ht="18" x14ac:dyDescent="0.6">
      <c r="A15" s="18" t="s">
        <v>8219</v>
      </c>
      <c r="B15" s="18">
        <v>51</v>
      </c>
      <c r="D15" s="18" t="s">
        <v>8221</v>
      </c>
      <c r="E15" s="18">
        <v>0</v>
      </c>
    </row>
    <row r="16" spans="1:10" ht="18" x14ac:dyDescent="0.6">
      <c r="A16" s="17" t="s">
        <v>8219</v>
      </c>
      <c r="B16" s="17">
        <v>41</v>
      </c>
      <c r="D16" s="17" t="s">
        <v>8221</v>
      </c>
      <c r="E16" s="17">
        <v>0</v>
      </c>
    </row>
    <row r="17" spans="1:5" ht="18" x14ac:dyDescent="0.6">
      <c r="A17" s="18" t="s">
        <v>8219</v>
      </c>
      <c r="B17" s="18">
        <v>98</v>
      </c>
      <c r="D17" s="18" t="s">
        <v>8221</v>
      </c>
      <c r="E17" s="18">
        <v>26</v>
      </c>
    </row>
    <row r="18" spans="1:5" ht="18" x14ac:dyDescent="0.6">
      <c r="A18" s="17" t="s">
        <v>8219</v>
      </c>
      <c r="B18" s="17">
        <v>70</v>
      </c>
      <c r="D18" s="17" t="s">
        <v>8221</v>
      </c>
      <c r="E18" s="17">
        <v>0</v>
      </c>
    </row>
    <row r="19" spans="1:5" ht="18" x14ac:dyDescent="0.6">
      <c r="A19" s="18" t="s">
        <v>8219</v>
      </c>
      <c r="B19" s="18">
        <v>36</v>
      </c>
      <c r="D19" s="18" t="s">
        <v>8221</v>
      </c>
      <c r="E19" s="18">
        <v>7</v>
      </c>
    </row>
    <row r="20" spans="1:5" ht="18" x14ac:dyDescent="0.6">
      <c r="A20" s="17" t="s">
        <v>8219</v>
      </c>
      <c r="B20" s="17">
        <v>342</v>
      </c>
      <c r="D20" s="17" t="s">
        <v>8221</v>
      </c>
      <c r="E20" s="17">
        <v>0</v>
      </c>
    </row>
    <row r="21" spans="1:5" ht="18" x14ac:dyDescent="0.6">
      <c r="A21" s="18" t="s">
        <v>8219</v>
      </c>
      <c r="B21" s="18">
        <v>22</v>
      </c>
      <c r="D21" s="18" t="s">
        <v>8221</v>
      </c>
      <c r="E21" s="18">
        <v>2</v>
      </c>
    </row>
    <row r="22" spans="1:5" ht="18" x14ac:dyDescent="0.6">
      <c r="A22" s="17" t="s">
        <v>8219</v>
      </c>
      <c r="B22" s="17">
        <v>25</v>
      </c>
      <c r="D22" s="17" t="s">
        <v>8221</v>
      </c>
      <c r="E22" s="17">
        <v>13</v>
      </c>
    </row>
    <row r="23" spans="1:5" ht="18" x14ac:dyDescent="0.6">
      <c r="A23" s="18" t="s">
        <v>8219</v>
      </c>
      <c r="B23" s="18">
        <v>101</v>
      </c>
      <c r="D23" s="18" t="s">
        <v>8221</v>
      </c>
      <c r="E23" s="18">
        <v>4</v>
      </c>
    </row>
    <row r="24" spans="1:5" ht="18" x14ac:dyDescent="0.6">
      <c r="A24" s="17" t="s">
        <v>8219</v>
      </c>
      <c r="B24" s="17">
        <v>8</v>
      </c>
      <c r="D24" s="17" t="s">
        <v>8221</v>
      </c>
      <c r="E24" s="17">
        <v>0</v>
      </c>
    </row>
    <row r="25" spans="1:5" ht="18" x14ac:dyDescent="0.6">
      <c r="A25" s="18" t="s">
        <v>8219</v>
      </c>
      <c r="B25" s="18">
        <v>23</v>
      </c>
      <c r="D25" s="18" t="s">
        <v>8221</v>
      </c>
      <c r="E25" s="18">
        <v>12</v>
      </c>
    </row>
    <row r="26" spans="1:5" ht="18" x14ac:dyDescent="0.6">
      <c r="A26" s="17" t="s">
        <v>8219</v>
      </c>
      <c r="B26" s="17">
        <v>574</v>
      </c>
      <c r="D26" s="17" t="s">
        <v>8221</v>
      </c>
      <c r="E26" s="17">
        <v>2</v>
      </c>
    </row>
    <row r="27" spans="1:5" ht="18" x14ac:dyDescent="0.6">
      <c r="A27" s="18" t="s">
        <v>8219</v>
      </c>
      <c r="B27" s="18">
        <v>14</v>
      </c>
      <c r="D27" s="18" t="s">
        <v>8221</v>
      </c>
      <c r="E27" s="18">
        <v>10</v>
      </c>
    </row>
    <row r="28" spans="1:5" ht="18" x14ac:dyDescent="0.6">
      <c r="A28" s="17" t="s">
        <v>8219</v>
      </c>
      <c r="B28" s="17">
        <v>19</v>
      </c>
      <c r="D28" s="17" t="s">
        <v>8221</v>
      </c>
      <c r="E28" s="17">
        <v>0</v>
      </c>
    </row>
    <row r="29" spans="1:5" ht="18" x14ac:dyDescent="0.6">
      <c r="A29" s="18" t="s">
        <v>8219</v>
      </c>
      <c r="B29" s="18">
        <v>150</v>
      </c>
      <c r="D29" s="18" t="s">
        <v>8221</v>
      </c>
      <c r="E29" s="18">
        <v>5</v>
      </c>
    </row>
    <row r="30" spans="1:5" ht="18" x14ac:dyDescent="0.6">
      <c r="A30" s="17" t="s">
        <v>8219</v>
      </c>
      <c r="B30" s="17">
        <v>71</v>
      </c>
      <c r="D30" s="17" t="s">
        <v>8221</v>
      </c>
      <c r="E30" s="17">
        <v>0</v>
      </c>
    </row>
    <row r="31" spans="1:5" ht="18" x14ac:dyDescent="0.6">
      <c r="A31" s="18" t="s">
        <v>8219</v>
      </c>
      <c r="B31" s="18">
        <v>117</v>
      </c>
      <c r="D31" s="18" t="s">
        <v>8221</v>
      </c>
      <c r="E31" s="18">
        <v>5</v>
      </c>
    </row>
    <row r="32" spans="1:5" ht="18" x14ac:dyDescent="0.6">
      <c r="A32" s="17" t="s">
        <v>8219</v>
      </c>
      <c r="B32" s="17">
        <v>53</v>
      </c>
      <c r="D32" s="17" t="s">
        <v>8221</v>
      </c>
      <c r="E32" s="17">
        <v>1</v>
      </c>
    </row>
    <row r="33" spans="1:5" ht="18" x14ac:dyDescent="0.6">
      <c r="A33" s="18" t="s">
        <v>8219</v>
      </c>
      <c r="B33" s="18">
        <v>1</v>
      </c>
      <c r="D33" s="18" t="s">
        <v>8221</v>
      </c>
      <c r="E33" s="18">
        <v>3</v>
      </c>
    </row>
    <row r="34" spans="1:5" ht="18" x14ac:dyDescent="0.6">
      <c r="A34" s="17" t="s">
        <v>8219</v>
      </c>
      <c r="B34" s="17">
        <v>89</v>
      </c>
      <c r="D34" s="17" t="s">
        <v>8221</v>
      </c>
      <c r="E34" s="17">
        <v>3</v>
      </c>
    </row>
    <row r="35" spans="1:5" ht="18" x14ac:dyDescent="0.6">
      <c r="A35" s="18" t="s">
        <v>8219</v>
      </c>
      <c r="B35" s="18">
        <v>64</v>
      </c>
      <c r="D35" s="18" t="s">
        <v>8221</v>
      </c>
      <c r="E35" s="18">
        <v>0</v>
      </c>
    </row>
    <row r="36" spans="1:5" ht="18" x14ac:dyDescent="0.6">
      <c r="A36" s="17" t="s">
        <v>8219</v>
      </c>
      <c r="B36" s="17">
        <v>68</v>
      </c>
      <c r="D36" s="17" t="s">
        <v>8221</v>
      </c>
      <c r="E36" s="17">
        <v>3</v>
      </c>
    </row>
    <row r="37" spans="1:5" ht="18" x14ac:dyDescent="0.6">
      <c r="A37" s="18" t="s">
        <v>8219</v>
      </c>
      <c r="B37" s="18">
        <v>28</v>
      </c>
      <c r="D37" s="18" t="s">
        <v>8221</v>
      </c>
      <c r="E37" s="18">
        <v>0</v>
      </c>
    </row>
    <row r="38" spans="1:5" ht="18" x14ac:dyDescent="0.6">
      <c r="A38" s="17" t="s">
        <v>8219</v>
      </c>
      <c r="B38" s="17">
        <v>44</v>
      </c>
      <c r="D38" s="17" t="s">
        <v>8221</v>
      </c>
      <c r="E38" s="17">
        <v>19</v>
      </c>
    </row>
    <row r="39" spans="1:5" ht="18" x14ac:dyDescent="0.6">
      <c r="A39" s="18" t="s">
        <v>8219</v>
      </c>
      <c r="B39" s="18">
        <v>253</v>
      </c>
      <c r="D39" s="18" t="s">
        <v>8221</v>
      </c>
      <c r="E39" s="18">
        <v>8</v>
      </c>
    </row>
    <row r="40" spans="1:5" ht="18" x14ac:dyDescent="0.6">
      <c r="A40" s="17" t="s">
        <v>8219</v>
      </c>
      <c r="B40" s="17">
        <v>66</v>
      </c>
      <c r="D40" s="17" t="s">
        <v>8221</v>
      </c>
      <c r="E40" s="17">
        <v>6</v>
      </c>
    </row>
    <row r="41" spans="1:5" ht="18" x14ac:dyDescent="0.6">
      <c r="A41" s="18" t="s">
        <v>8219</v>
      </c>
      <c r="B41" s="18">
        <v>217</v>
      </c>
      <c r="D41" s="18" t="s">
        <v>8221</v>
      </c>
      <c r="E41" s="18">
        <v>0</v>
      </c>
    </row>
    <row r="42" spans="1:5" ht="18" x14ac:dyDescent="0.6">
      <c r="A42" s="17" t="s">
        <v>8219</v>
      </c>
      <c r="B42" s="17">
        <v>16</v>
      </c>
      <c r="D42" s="17" t="s">
        <v>8221</v>
      </c>
      <c r="E42" s="17">
        <v>18</v>
      </c>
    </row>
    <row r="43" spans="1:5" ht="18" x14ac:dyDescent="0.6">
      <c r="A43" s="18" t="s">
        <v>8219</v>
      </c>
      <c r="B43" s="18">
        <v>19</v>
      </c>
      <c r="D43" s="18" t="s">
        <v>8221</v>
      </c>
      <c r="E43" s="18">
        <v>7</v>
      </c>
    </row>
    <row r="44" spans="1:5" ht="18" x14ac:dyDescent="0.6">
      <c r="A44" s="17" t="s">
        <v>8219</v>
      </c>
      <c r="B44" s="17">
        <v>169</v>
      </c>
      <c r="D44" s="17" t="s">
        <v>8221</v>
      </c>
      <c r="E44" s="17">
        <v>0</v>
      </c>
    </row>
    <row r="45" spans="1:5" ht="18" x14ac:dyDescent="0.6">
      <c r="A45" s="18" t="s">
        <v>8219</v>
      </c>
      <c r="B45" s="18">
        <v>263</v>
      </c>
      <c r="D45" s="18" t="s">
        <v>8221</v>
      </c>
      <c r="E45" s="18">
        <v>8</v>
      </c>
    </row>
    <row r="46" spans="1:5" ht="18" x14ac:dyDescent="0.6">
      <c r="A46" s="17" t="s">
        <v>8219</v>
      </c>
      <c r="B46" s="17">
        <v>15</v>
      </c>
      <c r="D46" s="17" t="s">
        <v>8221</v>
      </c>
      <c r="E46" s="17">
        <v>1293</v>
      </c>
    </row>
    <row r="47" spans="1:5" ht="18" x14ac:dyDescent="0.6">
      <c r="A47" s="18" t="s">
        <v>8219</v>
      </c>
      <c r="B47" s="18">
        <v>61</v>
      </c>
      <c r="D47" s="18" t="s">
        <v>8221</v>
      </c>
      <c r="E47" s="18">
        <v>17</v>
      </c>
    </row>
    <row r="48" spans="1:5" ht="18" x14ac:dyDescent="0.6">
      <c r="A48" s="17" t="s">
        <v>8219</v>
      </c>
      <c r="B48" s="17">
        <v>45</v>
      </c>
      <c r="D48" s="17" t="s">
        <v>8221</v>
      </c>
      <c r="E48" s="17">
        <v>0</v>
      </c>
    </row>
    <row r="49" spans="1:5" ht="18" x14ac:dyDescent="0.6">
      <c r="A49" s="18" t="s">
        <v>8219</v>
      </c>
      <c r="B49" s="18">
        <v>70</v>
      </c>
      <c r="D49" s="18" t="s">
        <v>8221</v>
      </c>
      <c r="E49" s="18">
        <v>13</v>
      </c>
    </row>
    <row r="50" spans="1:5" ht="18" x14ac:dyDescent="0.6">
      <c r="A50" s="17" t="s">
        <v>8219</v>
      </c>
      <c r="B50" s="17">
        <v>38</v>
      </c>
      <c r="D50" s="17" t="s">
        <v>8221</v>
      </c>
      <c r="E50" s="17">
        <v>0</v>
      </c>
    </row>
    <row r="51" spans="1:5" ht="18" x14ac:dyDescent="0.6">
      <c r="A51" s="18" t="s">
        <v>8219</v>
      </c>
      <c r="B51" s="18">
        <v>87</v>
      </c>
      <c r="D51" s="18" t="s">
        <v>8221</v>
      </c>
      <c r="E51" s="18">
        <v>0</v>
      </c>
    </row>
    <row r="52" spans="1:5" ht="18" x14ac:dyDescent="0.6">
      <c r="A52" s="17" t="s">
        <v>8219</v>
      </c>
      <c r="B52" s="17">
        <v>22</v>
      </c>
      <c r="D52" s="17" t="s">
        <v>8221</v>
      </c>
      <c r="E52" s="17">
        <v>33</v>
      </c>
    </row>
    <row r="53" spans="1:5" ht="18" x14ac:dyDescent="0.6">
      <c r="A53" s="18" t="s">
        <v>8219</v>
      </c>
      <c r="B53" s="18">
        <v>119</v>
      </c>
      <c r="D53" s="18" t="s">
        <v>8221</v>
      </c>
      <c r="E53" s="18">
        <v>12</v>
      </c>
    </row>
    <row r="54" spans="1:5" ht="18" x14ac:dyDescent="0.6">
      <c r="A54" s="17" t="s">
        <v>8219</v>
      </c>
      <c r="B54" s="17">
        <v>52</v>
      </c>
      <c r="D54" s="17" t="s">
        <v>8221</v>
      </c>
      <c r="E54" s="17">
        <v>1</v>
      </c>
    </row>
    <row r="55" spans="1:5" ht="18" x14ac:dyDescent="0.6">
      <c r="A55" s="18" t="s">
        <v>8219</v>
      </c>
      <c r="B55" s="18">
        <v>117</v>
      </c>
      <c r="D55" s="18" t="s">
        <v>8221</v>
      </c>
      <c r="E55" s="18">
        <v>1</v>
      </c>
    </row>
    <row r="56" spans="1:5" ht="18" x14ac:dyDescent="0.6">
      <c r="A56" s="17" t="s">
        <v>8219</v>
      </c>
      <c r="B56" s="17">
        <v>52</v>
      </c>
      <c r="D56" s="17" t="s">
        <v>8221</v>
      </c>
      <c r="E56" s="17">
        <v>1</v>
      </c>
    </row>
    <row r="57" spans="1:5" ht="18" x14ac:dyDescent="0.6">
      <c r="A57" s="18" t="s">
        <v>8219</v>
      </c>
      <c r="B57" s="18">
        <v>86</v>
      </c>
      <c r="D57" s="18" t="s">
        <v>8221</v>
      </c>
      <c r="E57" s="18">
        <v>1</v>
      </c>
    </row>
    <row r="58" spans="1:5" ht="18" x14ac:dyDescent="0.6">
      <c r="A58" s="17" t="s">
        <v>8219</v>
      </c>
      <c r="B58" s="17">
        <v>174</v>
      </c>
      <c r="D58" s="17" t="s">
        <v>8221</v>
      </c>
      <c r="E58" s="17">
        <v>84</v>
      </c>
    </row>
    <row r="59" spans="1:5" ht="18" x14ac:dyDescent="0.6">
      <c r="A59" s="18" t="s">
        <v>8219</v>
      </c>
      <c r="B59" s="18">
        <v>69</v>
      </c>
      <c r="D59" s="18" t="s">
        <v>8221</v>
      </c>
      <c r="E59" s="18">
        <v>38</v>
      </c>
    </row>
    <row r="60" spans="1:5" ht="18" x14ac:dyDescent="0.6">
      <c r="A60" s="17" t="s">
        <v>8219</v>
      </c>
      <c r="B60" s="17">
        <v>75</v>
      </c>
      <c r="D60" s="17" t="s">
        <v>8221</v>
      </c>
      <c r="E60" s="17">
        <v>1</v>
      </c>
    </row>
    <row r="61" spans="1:5" ht="18" x14ac:dyDescent="0.6">
      <c r="A61" s="18" t="s">
        <v>8219</v>
      </c>
      <c r="B61" s="18">
        <v>33</v>
      </c>
      <c r="D61" s="18" t="s">
        <v>8221</v>
      </c>
      <c r="E61" s="18">
        <v>76</v>
      </c>
    </row>
    <row r="62" spans="1:5" ht="18" x14ac:dyDescent="0.6">
      <c r="A62" s="17" t="s">
        <v>8219</v>
      </c>
      <c r="B62" s="17">
        <v>108</v>
      </c>
      <c r="D62" s="17" t="s">
        <v>8221</v>
      </c>
      <c r="E62" s="17">
        <v>3</v>
      </c>
    </row>
    <row r="63" spans="1:5" ht="18" x14ac:dyDescent="0.6">
      <c r="A63" s="18" t="s">
        <v>8219</v>
      </c>
      <c r="B63" s="18">
        <v>23</v>
      </c>
      <c r="D63" s="18" t="s">
        <v>8221</v>
      </c>
      <c r="E63" s="18">
        <v>0</v>
      </c>
    </row>
    <row r="64" spans="1:5" ht="18" x14ac:dyDescent="0.6">
      <c r="A64" s="17" t="s">
        <v>8219</v>
      </c>
      <c r="B64" s="17">
        <v>48</v>
      </c>
      <c r="D64" s="17" t="s">
        <v>8221</v>
      </c>
      <c r="E64" s="17">
        <v>2</v>
      </c>
    </row>
    <row r="65" spans="1:5" ht="18" x14ac:dyDescent="0.6">
      <c r="A65" s="18" t="s">
        <v>8219</v>
      </c>
      <c r="B65" s="18">
        <v>64</v>
      </c>
      <c r="D65" s="18" t="s">
        <v>8221</v>
      </c>
      <c r="E65" s="18">
        <v>0</v>
      </c>
    </row>
    <row r="66" spans="1:5" ht="18" x14ac:dyDescent="0.6">
      <c r="A66" s="17" t="s">
        <v>8219</v>
      </c>
      <c r="B66" s="17">
        <v>24</v>
      </c>
      <c r="D66" s="17" t="s">
        <v>8221</v>
      </c>
      <c r="E66" s="17">
        <v>0</v>
      </c>
    </row>
    <row r="67" spans="1:5" ht="18" x14ac:dyDescent="0.6">
      <c r="A67" s="18" t="s">
        <v>8219</v>
      </c>
      <c r="B67" s="18">
        <v>57</v>
      </c>
      <c r="D67" s="18" t="s">
        <v>8221</v>
      </c>
      <c r="E67" s="18">
        <v>0</v>
      </c>
    </row>
    <row r="68" spans="1:5" ht="18" x14ac:dyDescent="0.6">
      <c r="A68" s="17" t="s">
        <v>8219</v>
      </c>
      <c r="B68" s="17">
        <v>26</v>
      </c>
      <c r="D68" s="17" t="s">
        <v>8221</v>
      </c>
      <c r="E68" s="17">
        <v>2</v>
      </c>
    </row>
    <row r="69" spans="1:5" ht="18" x14ac:dyDescent="0.6">
      <c r="A69" s="18" t="s">
        <v>8219</v>
      </c>
      <c r="B69" s="18">
        <v>20</v>
      </c>
      <c r="D69" s="18" t="s">
        <v>8221</v>
      </c>
      <c r="E69" s="18">
        <v>0</v>
      </c>
    </row>
    <row r="70" spans="1:5" ht="18" x14ac:dyDescent="0.6">
      <c r="A70" s="17" t="s">
        <v>8219</v>
      </c>
      <c r="B70" s="17">
        <v>36</v>
      </c>
      <c r="D70" s="17" t="s">
        <v>8221</v>
      </c>
      <c r="E70" s="17">
        <v>0</v>
      </c>
    </row>
    <row r="71" spans="1:5" ht="18" x14ac:dyDescent="0.6">
      <c r="A71" s="18" t="s">
        <v>8219</v>
      </c>
      <c r="B71" s="18">
        <v>178</v>
      </c>
      <c r="D71" s="18" t="s">
        <v>8221</v>
      </c>
      <c r="E71" s="18">
        <v>0</v>
      </c>
    </row>
    <row r="72" spans="1:5" ht="18" x14ac:dyDescent="0.6">
      <c r="A72" s="17" t="s">
        <v>8219</v>
      </c>
      <c r="B72" s="17">
        <v>17</v>
      </c>
      <c r="D72" s="17" t="s">
        <v>8221</v>
      </c>
      <c r="E72" s="17">
        <v>2</v>
      </c>
    </row>
    <row r="73" spans="1:5" ht="18" x14ac:dyDescent="0.6">
      <c r="A73" s="18" t="s">
        <v>8219</v>
      </c>
      <c r="B73" s="18">
        <v>32</v>
      </c>
      <c r="D73" s="18" t="s">
        <v>8221</v>
      </c>
      <c r="E73" s="18">
        <v>0</v>
      </c>
    </row>
    <row r="74" spans="1:5" ht="18" x14ac:dyDescent="0.6">
      <c r="A74" s="17" t="s">
        <v>8219</v>
      </c>
      <c r="B74" s="17">
        <v>41</v>
      </c>
      <c r="D74" s="17" t="s">
        <v>8221</v>
      </c>
      <c r="E74" s="17">
        <v>7</v>
      </c>
    </row>
    <row r="75" spans="1:5" ht="18" x14ac:dyDescent="0.6">
      <c r="A75" s="18" t="s">
        <v>8219</v>
      </c>
      <c r="B75" s="18">
        <v>18</v>
      </c>
      <c r="D75" s="18" t="s">
        <v>8221</v>
      </c>
      <c r="E75" s="18">
        <v>0</v>
      </c>
    </row>
    <row r="76" spans="1:5" ht="18" x14ac:dyDescent="0.6">
      <c r="A76" s="17" t="s">
        <v>8219</v>
      </c>
      <c r="B76" s="17">
        <v>29</v>
      </c>
      <c r="D76" s="17" t="s">
        <v>8221</v>
      </c>
      <c r="E76" s="17">
        <v>5</v>
      </c>
    </row>
    <row r="77" spans="1:5" ht="18" x14ac:dyDescent="0.6">
      <c r="A77" s="18" t="s">
        <v>8219</v>
      </c>
      <c r="B77" s="18">
        <v>47</v>
      </c>
      <c r="D77" s="18" t="s">
        <v>8221</v>
      </c>
      <c r="E77" s="18">
        <v>0</v>
      </c>
    </row>
    <row r="78" spans="1:5" ht="18" x14ac:dyDescent="0.6">
      <c r="A78" s="17" t="s">
        <v>8219</v>
      </c>
      <c r="B78" s="17">
        <v>15</v>
      </c>
      <c r="D78" s="17" t="s">
        <v>8221</v>
      </c>
      <c r="E78" s="17">
        <v>0</v>
      </c>
    </row>
    <row r="79" spans="1:5" ht="18" x14ac:dyDescent="0.6">
      <c r="A79" s="18" t="s">
        <v>8219</v>
      </c>
      <c r="B79" s="18">
        <v>26</v>
      </c>
      <c r="D79" s="18" t="s">
        <v>8221</v>
      </c>
      <c r="E79" s="18">
        <v>1</v>
      </c>
    </row>
    <row r="80" spans="1:5" ht="18" x14ac:dyDescent="0.6">
      <c r="A80" s="17" t="s">
        <v>8219</v>
      </c>
      <c r="B80" s="17">
        <v>35</v>
      </c>
      <c r="D80" s="17" t="s">
        <v>8221</v>
      </c>
      <c r="E80" s="17">
        <v>0</v>
      </c>
    </row>
    <row r="81" spans="1:5" ht="18" x14ac:dyDescent="0.6">
      <c r="A81" s="18" t="s">
        <v>8219</v>
      </c>
      <c r="B81" s="18">
        <v>41</v>
      </c>
      <c r="D81" s="18" t="s">
        <v>8221</v>
      </c>
      <c r="E81" s="18">
        <v>5</v>
      </c>
    </row>
    <row r="82" spans="1:5" ht="18" x14ac:dyDescent="0.6">
      <c r="A82" s="17" t="s">
        <v>8219</v>
      </c>
      <c r="B82" s="17">
        <v>47</v>
      </c>
      <c r="D82" s="17" t="s">
        <v>8221</v>
      </c>
      <c r="E82" s="17">
        <v>3</v>
      </c>
    </row>
    <row r="83" spans="1:5" ht="18" x14ac:dyDescent="0.6">
      <c r="A83" s="18" t="s">
        <v>8219</v>
      </c>
      <c r="B83" s="18">
        <v>28</v>
      </c>
      <c r="D83" s="18" t="s">
        <v>8221</v>
      </c>
      <c r="E83" s="18">
        <v>6</v>
      </c>
    </row>
    <row r="84" spans="1:5" ht="18" x14ac:dyDescent="0.6">
      <c r="A84" s="17" t="s">
        <v>8219</v>
      </c>
      <c r="B84" s="17">
        <v>100</v>
      </c>
      <c r="D84" s="17" t="s">
        <v>8221</v>
      </c>
      <c r="E84" s="17">
        <v>12</v>
      </c>
    </row>
    <row r="85" spans="1:5" ht="18" x14ac:dyDescent="0.6">
      <c r="A85" s="18" t="s">
        <v>8219</v>
      </c>
      <c r="B85" s="18">
        <v>13</v>
      </c>
      <c r="D85" s="18" t="s">
        <v>8221</v>
      </c>
      <c r="E85" s="18">
        <v>13</v>
      </c>
    </row>
    <row r="86" spans="1:5" ht="18" x14ac:dyDescent="0.6">
      <c r="A86" s="17" t="s">
        <v>8219</v>
      </c>
      <c r="B86" s="17">
        <v>7</v>
      </c>
      <c r="D86" s="17" t="s">
        <v>8221</v>
      </c>
      <c r="E86" s="17">
        <v>5</v>
      </c>
    </row>
    <row r="87" spans="1:5" ht="18" x14ac:dyDescent="0.6">
      <c r="A87" s="18" t="s">
        <v>8219</v>
      </c>
      <c r="B87" s="18">
        <v>21</v>
      </c>
      <c r="D87" s="18" t="s">
        <v>8221</v>
      </c>
      <c r="E87" s="18">
        <v>2</v>
      </c>
    </row>
    <row r="88" spans="1:5" ht="18" x14ac:dyDescent="0.6">
      <c r="A88" s="17" t="s">
        <v>8219</v>
      </c>
      <c r="B88" s="17">
        <v>17</v>
      </c>
      <c r="D88" s="17" t="s">
        <v>8221</v>
      </c>
      <c r="E88" s="17">
        <v>8</v>
      </c>
    </row>
    <row r="89" spans="1:5" ht="18" x14ac:dyDescent="0.6">
      <c r="A89" s="18" t="s">
        <v>8219</v>
      </c>
      <c r="B89" s="18">
        <v>25</v>
      </c>
      <c r="D89" s="18" t="s">
        <v>8221</v>
      </c>
      <c r="E89" s="18">
        <v>0</v>
      </c>
    </row>
    <row r="90" spans="1:5" ht="18" x14ac:dyDescent="0.6">
      <c r="A90" s="17" t="s">
        <v>8219</v>
      </c>
      <c r="B90" s="17">
        <v>60</v>
      </c>
      <c r="D90" s="17" t="s">
        <v>8221</v>
      </c>
      <c r="E90" s="17">
        <v>13</v>
      </c>
    </row>
    <row r="91" spans="1:5" ht="18" x14ac:dyDescent="0.6">
      <c r="A91" s="18" t="s">
        <v>8219</v>
      </c>
      <c r="B91" s="18">
        <v>56</v>
      </c>
      <c r="D91" s="18" t="s">
        <v>8221</v>
      </c>
      <c r="E91" s="18">
        <v>0</v>
      </c>
    </row>
    <row r="92" spans="1:5" ht="18" x14ac:dyDescent="0.6">
      <c r="A92" s="17" t="s">
        <v>8219</v>
      </c>
      <c r="B92" s="17">
        <v>16</v>
      </c>
      <c r="D92" s="17" t="s">
        <v>8221</v>
      </c>
      <c r="E92" s="17">
        <v>5</v>
      </c>
    </row>
    <row r="93" spans="1:5" ht="18" x14ac:dyDescent="0.6">
      <c r="A93" s="18" t="s">
        <v>8219</v>
      </c>
      <c r="B93" s="18">
        <v>46</v>
      </c>
      <c r="D93" s="18" t="s">
        <v>8221</v>
      </c>
      <c r="E93" s="18">
        <v>8</v>
      </c>
    </row>
    <row r="94" spans="1:5" ht="18" x14ac:dyDescent="0.6">
      <c r="A94" s="17" t="s">
        <v>8219</v>
      </c>
      <c r="B94" s="17">
        <v>43</v>
      </c>
      <c r="D94" s="17" t="s">
        <v>8221</v>
      </c>
      <c r="E94" s="17">
        <v>8</v>
      </c>
    </row>
    <row r="95" spans="1:5" ht="18" x14ac:dyDescent="0.6">
      <c r="A95" s="18" t="s">
        <v>8219</v>
      </c>
      <c r="B95" s="18">
        <v>15</v>
      </c>
      <c r="D95" s="18" t="s">
        <v>8221</v>
      </c>
      <c r="E95" s="18">
        <v>0</v>
      </c>
    </row>
    <row r="96" spans="1:5" ht="18" x14ac:dyDescent="0.6">
      <c r="A96" s="17" t="s">
        <v>8219</v>
      </c>
      <c r="B96" s="17">
        <v>12</v>
      </c>
      <c r="D96" s="17" t="s">
        <v>8221</v>
      </c>
      <c r="E96" s="17">
        <v>2</v>
      </c>
    </row>
    <row r="97" spans="1:5" ht="18" x14ac:dyDescent="0.6">
      <c r="A97" s="18" t="s">
        <v>8219</v>
      </c>
      <c r="B97" s="18">
        <v>21</v>
      </c>
      <c r="D97" s="18" t="s">
        <v>8221</v>
      </c>
      <c r="E97" s="18">
        <v>3</v>
      </c>
    </row>
    <row r="98" spans="1:5" ht="18" x14ac:dyDescent="0.6">
      <c r="A98" s="17" t="s">
        <v>8219</v>
      </c>
      <c r="B98" s="17">
        <v>34</v>
      </c>
      <c r="D98" s="17" t="s">
        <v>8221</v>
      </c>
      <c r="E98" s="17">
        <v>0</v>
      </c>
    </row>
    <row r="99" spans="1:5" ht="18" x14ac:dyDescent="0.6">
      <c r="A99" s="18" t="s">
        <v>8219</v>
      </c>
      <c r="B99" s="18">
        <v>8</v>
      </c>
      <c r="D99" s="18" t="s">
        <v>8221</v>
      </c>
      <c r="E99" s="18">
        <v>0</v>
      </c>
    </row>
    <row r="100" spans="1:5" ht="18" x14ac:dyDescent="0.6">
      <c r="A100" s="17" t="s">
        <v>8219</v>
      </c>
      <c r="B100" s="17">
        <v>60</v>
      </c>
      <c r="D100" s="17" t="s">
        <v>8221</v>
      </c>
      <c r="E100" s="17">
        <v>11</v>
      </c>
    </row>
    <row r="101" spans="1:5" ht="18" x14ac:dyDescent="0.6">
      <c r="A101" s="18" t="s">
        <v>8219</v>
      </c>
      <c r="B101" s="18">
        <v>39</v>
      </c>
      <c r="D101" s="18" t="s">
        <v>8221</v>
      </c>
      <c r="E101" s="18">
        <v>0</v>
      </c>
    </row>
    <row r="102" spans="1:5" ht="18" x14ac:dyDescent="0.6">
      <c r="A102" s="17" t="s">
        <v>8219</v>
      </c>
      <c r="B102" s="17">
        <v>26</v>
      </c>
      <c r="D102" s="17" t="s">
        <v>8221</v>
      </c>
      <c r="E102" s="17">
        <v>1</v>
      </c>
    </row>
    <row r="103" spans="1:5" ht="18" x14ac:dyDescent="0.6">
      <c r="A103" s="18" t="s">
        <v>8219</v>
      </c>
      <c r="B103" s="18">
        <v>35</v>
      </c>
      <c r="D103" s="18" t="s">
        <v>8221</v>
      </c>
      <c r="E103" s="18">
        <v>0</v>
      </c>
    </row>
    <row r="104" spans="1:5" ht="18" x14ac:dyDescent="0.6">
      <c r="A104" s="17" t="s">
        <v>8219</v>
      </c>
      <c r="B104" s="17">
        <v>65</v>
      </c>
      <c r="D104" s="17" t="s">
        <v>8221</v>
      </c>
      <c r="E104" s="17">
        <v>17</v>
      </c>
    </row>
    <row r="105" spans="1:5" ht="18" x14ac:dyDescent="0.6">
      <c r="A105" s="18" t="s">
        <v>8219</v>
      </c>
      <c r="B105" s="18">
        <v>49</v>
      </c>
      <c r="D105" s="18" t="s">
        <v>8221</v>
      </c>
      <c r="E105" s="18">
        <v>2</v>
      </c>
    </row>
    <row r="106" spans="1:5" ht="18" x14ac:dyDescent="0.6">
      <c r="A106" s="17" t="s">
        <v>8219</v>
      </c>
      <c r="B106" s="17">
        <v>10</v>
      </c>
      <c r="D106" s="17" t="s">
        <v>8221</v>
      </c>
      <c r="E106" s="17">
        <v>1</v>
      </c>
    </row>
    <row r="107" spans="1:5" ht="18" x14ac:dyDescent="0.6">
      <c r="A107" s="18" t="s">
        <v>8219</v>
      </c>
      <c r="B107" s="18">
        <v>60</v>
      </c>
      <c r="D107" s="18" t="s">
        <v>8221</v>
      </c>
      <c r="E107" s="18">
        <v>2</v>
      </c>
    </row>
    <row r="108" spans="1:5" ht="18" x14ac:dyDescent="0.6">
      <c r="A108" s="17" t="s">
        <v>8219</v>
      </c>
      <c r="B108" s="17">
        <v>27</v>
      </c>
      <c r="D108" s="17" t="s">
        <v>8221</v>
      </c>
      <c r="E108" s="17">
        <v>16</v>
      </c>
    </row>
    <row r="109" spans="1:5" ht="18" x14ac:dyDescent="0.6">
      <c r="A109" s="18" t="s">
        <v>8219</v>
      </c>
      <c r="B109" s="18">
        <v>69</v>
      </c>
      <c r="D109" s="18" t="s">
        <v>8221</v>
      </c>
      <c r="E109" s="18">
        <v>1</v>
      </c>
    </row>
    <row r="110" spans="1:5" ht="18" x14ac:dyDescent="0.6">
      <c r="A110" s="17" t="s">
        <v>8219</v>
      </c>
      <c r="B110" s="17">
        <v>47</v>
      </c>
      <c r="D110" s="17" t="s">
        <v>8221</v>
      </c>
      <c r="E110" s="17">
        <v>4</v>
      </c>
    </row>
    <row r="111" spans="1:5" ht="18" x14ac:dyDescent="0.6">
      <c r="A111" s="18" t="s">
        <v>8219</v>
      </c>
      <c r="B111" s="18">
        <v>47</v>
      </c>
      <c r="D111" s="18" t="s">
        <v>8221</v>
      </c>
      <c r="E111" s="18">
        <v>5</v>
      </c>
    </row>
    <row r="112" spans="1:5" ht="18" x14ac:dyDescent="0.6">
      <c r="A112" s="17" t="s">
        <v>8219</v>
      </c>
      <c r="B112" s="17">
        <v>26</v>
      </c>
      <c r="D112" s="17" t="s">
        <v>8221</v>
      </c>
      <c r="E112" s="17">
        <v>7</v>
      </c>
    </row>
    <row r="113" spans="1:5" ht="18" x14ac:dyDescent="0.6">
      <c r="A113" s="18" t="s">
        <v>8219</v>
      </c>
      <c r="B113" s="18">
        <v>53</v>
      </c>
      <c r="D113" s="18" t="s">
        <v>8221</v>
      </c>
      <c r="E113" s="18">
        <v>0</v>
      </c>
    </row>
    <row r="114" spans="1:5" ht="18" x14ac:dyDescent="0.6">
      <c r="A114" s="17" t="s">
        <v>8219</v>
      </c>
      <c r="B114" s="17">
        <v>81</v>
      </c>
      <c r="D114" s="17" t="s">
        <v>8221</v>
      </c>
      <c r="E114" s="17">
        <v>12</v>
      </c>
    </row>
    <row r="115" spans="1:5" ht="18" x14ac:dyDescent="0.6">
      <c r="A115" s="18" t="s">
        <v>8219</v>
      </c>
      <c r="B115" s="18">
        <v>78</v>
      </c>
      <c r="D115" s="18" t="s">
        <v>8221</v>
      </c>
      <c r="E115" s="18">
        <v>2</v>
      </c>
    </row>
    <row r="116" spans="1:5" ht="18" x14ac:dyDescent="0.6">
      <c r="A116" s="17" t="s">
        <v>8219</v>
      </c>
      <c r="B116" s="17">
        <v>35</v>
      </c>
      <c r="D116" s="17" t="s">
        <v>8221</v>
      </c>
      <c r="E116" s="17">
        <v>5</v>
      </c>
    </row>
    <row r="117" spans="1:5" ht="18" x14ac:dyDescent="0.6">
      <c r="A117" s="18" t="s">
        <v>8219</v>
      </c>
      <c r="B117" s="18">
        <v>22</v>
      </c>
      <c r="D117" s="18" t="s">
        <v>8221</v>
      </c>
      <c r="E117" s="18">
        <v>2</v>
      </c>
    </row>
    <row r="118" spans="1:5" ht="18" x14ac:dyDescent="0.6">
      <c r="A118" s="17" t="s">
        <v>8219</v>
      </c>
      <c r="B118" s="17">
        <v>57</v>
      </c>
      <c r="D118" s="17" t="s">
        <v>8221</v>
      </c>
      <c r="E118" s="17">
        <v>3</v>
      </c>
    </row>
    <row r="119" spans="1:5" ht="18" x14ac:dyDescent="0.6">
      <c r="A119" s="18" t="s">
        <v>8219</v>
      </c>
      <c r="B119" s="18">
        <v>27</v>
      </c>
      <c r="D119" s="18" t="s">
        <v>8221</v>
      </c>
      <c r="E119" s="18">
        <v>0</v>
      </c>
    </row>
    <row r="120" spans="1:5" ht="18" x14ac:dyDescent="0.6">
      <c r="A120" s="17" t="s">
        <v>8219</v>
      </c>
      <c r="B120" s="17">
        <v>39</v>
      </c>
      <c r="D120" s="17" t="s">
        <v>8221</v>
      </c>
      <c r="E120" s="17">
        <v>49</v>
      </c>
    </row>
    <row r="121" spans="1:5" ht="18" x14ac:dyDescent="0.6">
      <c r="A121" s="18" t="s">
        <v>8219</v>
      </c>
      <c r="B121" s="18">
        <v>37</v>
      </c>
      <c r="D121" s="18" t="s">
        <v>8221</v>
      </c>
      <c r="E121" s="18">
        <v>1</v>
      </c>
    </row>
    <row r="122" spans="1:5" ht="18" x14ac:dyDescent="0.6">
      <c r="A122" s="17" t="s">
        <v>8219</v>
      </c>
      <c r="B122" s="17">
        <v>137</v>
      </c>
      <c r="D122" s="17" t="s">
        <v>8221</v>
      </c>
      <c r="E122" s="17">
        <v>2</v>
      </c>
    </row>
    <row r="123" spans="1:5" ht="18" x14ac:dyDescent="0.6">
      <c r="A123" s="18" t="s">
        <v>8219</v>
      </c>
      <c r="B123" s="18">
        <v>376</v>
      </c>
      <c r="D123" s="18" t="s">
        <v>8221</v>
      </c>
      <c r="E123" s="18">
        <v>0</v>
      </c>
    </row>
    <row r="124" spans="1:5" ht="18" x14ac:dyDescent="0.6">
      <c r="A124" s="17" t="s">
        <v>8219</v>
      </c>
      <c r="B124" s="17">
        <v>202</v>
      </c>
      <c r="D124" s="17" t="s">
        <v>8221</v>
      </c>
      <c r="E124" s="17">
        <v>0</v>
      </c>
    </row>
    <row r="125" spans="1:5" ht="18" x14ac:dyDescent="0.6">
      <c r="A125" s="18" t="s">
        <v>8219</v>
      </c>
      <c r="B125" s="18">
        <v>328</v>
      </c>
      <c r="D125" s="18" t="s">
        <v>8221</v>
      </c>
      <c r="E125" s="18">
        <v>11</v>
      </c>
    </row>
    <row r="126" spans="1:5" ht="18" x14ac:dyDescent="0.6">
      <c r="A126" s="17" t="s">
        <v>8219</v>
      </c>
      <c r="B126" s="17">
        <v>84</v>
      </c>
      <c r="D126" s="17" t="s">
        <v>8221</v>
      </c>
      <c r="E126" s="17">
        <v>1</v>
      </c>
    </row>
    <row r="127" spans="1:5" ht="18" x14ac:dyDescent="0.6">
      <c r="A127" s="18" t="s">
        <v>8219</v>
      </c>
      <c r="B127" s="18">
        <v>96</v>
      </c>
      <c r="D127" s="18" t="s">
        <v>8221</v>
      </c>
      <c r="E127" s="18">
        <v>8</v>
      </c>
    </row>
    <row r="128" spans="1:5" ht="18" x14ac:dyDescent="0.6">
      <c r="A128" s="17" t="s">
        <v>8219</v>
      </c>
      <c r="B128" s="17">
        <v>223</v>
      </c>
      <c r="D128" s="17" t="s">
        <v>8221</v>
      </c>
      <c r="E128" s="17">
        <v>5</v>
      </c>
    </row>
    <row r="129" spans="1:5" ht="18" x14ac:dyDescent="0.6">
      <c r="A129" s="18" t="s">
        <v>8219</v>
      </c>
      <c r="B129" s="18">
        <v>62</v>
      </c>
      <c r="D129" s="18" t="s">
        <v>8221</v>
      </c>
      <c r="E129" s="18">
        <v>39</v>
      </c>
    </row>
    <row r="130" spans="1:5" ht="18" x14ac:dyDescent="0.6">
      <c r="A130" s="17" t="s">
        <v>8219</v>
      </c>
      <c r="B130" s="17">
        <v>146</v>
      </c>
      <c r="D130" s="17" t="s">
        <v>8221</v>
      </c>
      <c r="E130" s="17">
        <v>0</v>
      </c>
    </row>
    <row r="131" spans="1:5" ht="18" x14ac:dyDescent="0.6">
      <c r="A131" s="18" t="s">
        <v>8219</v>
      </c>
      <c r="B131" s="18">
        <v>235</v>
      </c>
      <c r="D131" s="18" t="s">
        <v>8221</v>
      </c>
      <c r="E131" s="18">
        <v>0</v>
      </c>
    </row>
    <row r="132" spans="1:5" ht="18" x14ac:dyDescent="0.6">
      <c r="A132" s="17" t="s">
        <v>8219</v>
      </c>
      <c r="B132" s="17">
        <v>437</v>
      </c>
      <c r="D132" s="17" t="s">
        <v>8221</v>
      </c>
      <c r="E132" s="17">
        <v>2</v>
      </c>
    </row>
    <row r="133" spans="1:5" ht="18" x14ac:dyDescent="0.6">
      <c r="A133" s="18" t="s">
        <v>8219</v>
      </c>
      <c r="B133" s="18">
        <v>77</v>
      </c>
      <c r="D133" s="18" t="s">
        <v>8221</v>
      </c>
      <c r="E133" s="18">
        <v>170</v>
      </c>
    </row>
    <row r="134" spans="1:5" ht="18" x14ac:dyDescent="0.6">
      <c r="A134" s="17" t="s">
        <v>8219</v>
      </c>
      <c r="B134" s="17">
        <v>108</v>
      </c>
      <c r="D134" s="17" t="s">
        <v>8221</v>
      </c>
      <c r="E134" s="17">
        <v>5</v>
      </c>
    </row>
    <row r="135" spans="1:5" ht="18" x14ac:dyDescent="0.6">
      <c r="A135" s="18" t="s">
        <v>8219</v>
      </c>
      <c r="B135" s="18">
        <v>7</v>
      </c>
      <c r="D135" s="18" t="s">
        <v>8221</v>
      </c>
      <c r="E135" s="18">
        <v>14</v>
      </c>
    </row>
    <row r="136" spans="1:5" ht="18" x14ac:dyDescent="0.6">
      <c r="A136" s="17" t="s">
        <v>8219</v>
      </c>
      <c r="B136" s="17">
        <v>314</v>
      </c>
      <c r="D136" s="17" t="s">
        <v>8221</v>
      </c>
      <c r="E136" s="17">
        <v>1</v>
      </c>
    </row>
    <row r="137" spans="1:5" ht="18" x14ac:dyDescent="0.6">
      <c r="A137" s="18" t="s">
        <v>8219</v>
      </c>
      <c r="B137" s="18">
        <v>188</v>
      </c>
      <c r="D137" s="18" t="s">
        <v>8221</v>
      </c>
      <c r="E137" s="18">
        <v>0</v>
      </c>
    </row>
    <row r="138" spans="1:5" ht="18" x14ac:dyDescent="0.6">
      <c r="A138" s="17" t="s">
        <v>8219</v>
      </c>
      <c r="B138" s="17">
        <v>275</v>
      </c>
      <c r="D138" s="17" t="s">
        <v>8221</v>
      </c>
      <c r="E138" s="17">
        <v>124</v>
      </c>
    </row>
    <row r="139" spans="1:5" ht="18" x14ac:dyDescent="0.6">
      <c r="A139" s="18" t="s">
        <v>8219</v>
      </c>
      <c r="B139" s="18">
        <v>560</v>
      </c>
      <c r="D139" s="18" t="s">
        <v>8221</v>
      </c>
      <c r="E139" s="18">
        <v>0</v>
      </c>
    </row>
    <row r="140" spans="1:5" ht="18" x14ac:dyDescent="0.6">
      <c r="A140" s="17" t="s">
        <v>8219</v>
      </c>
      <c r="B140" s="17">
        <v>688</v>
      </c>
      <c r="D140" s="17" t="s">
        <v>8221</v>
      </c>
      <c r="E140" s="17">
        <v>0</v>
      </c>
    </row>
    <row r="141" spans="1:5" ht="18" x14ac:dyDescent="0.6">
      <c r="A141" s="18" t="s">
        <v>8219</v>
      </c>
      <c r="B141" s="18">
        <v>942</v>
      </c>
      <c r="D141" s="18" t="s">
        <v>8221</v>
      </c>
      <c r="E141" s="18">
        <v>55</v>
      </c>
    </row>
    <row r="142" spans="1:5" ht="18" x14ac:dyDescent="0.6">
      <c r="A142" s="17" t="s">
        <v>8219</v>
      </c>
      <c r="B142" s="17">
        <v>88</v>
      </c>
      <c r="D142" s="17" t="s">
        <v>8221</v>
      </c>
      <c r="E142" s="17">
        <v>140</v>
      </c>
    </row>
    <row r="143" spans="1:5" ht="18" x14ac:dyDescent="0.6">
      <c r="A143" s="18" t="s">
        <v>8219</v>
      </c>
      <c r="B143" s="18">
        <v>220</v>
      </c>
      <c r="D143" s="18" t="s">
        <v>8221</v>
      </c>
      <c r="E143" s="18">
        <v>21</v>
      </c>
    </row>
    <row r="144" spans="1:5" ht="18" x14ac:dyDescent="0.6">
      <c r="A144" s="17" t="s">
        <v>8219</v>
      </c>
      <c r="B144" s="17">
        <v>145</v>
      </c>
      <c r="D144" s="17" t="s">
        <v>8221</v>
      </c>
      <c r="E144" s="17">
        <v>1</v>
      </c>
    </row>
    <row r="145" spans="1:5" ht="18" x14ac:dyDescent="0.6">
      <c r="A145" s="18" t="s">
        <v>8219</v>
      </c>
      <c r="B145" s="18">
        <v>963</v>
      </c>
      <c r="D145" s="18" t="s">
        <v>8221</v>
      </c>
      <c r="E145" s="18">
        <v>147</v>
      </c>
    </row>
    <row r="146" spans="1:5" ht="18" x14ac:dyDescent="0.6">
      <c r="A146" s="17" t="s">
        <v>8219</v>
      </c>
      <c r="B146" s="17">
        <v>91</v>
      </c>
      <c r="D146" s="17" t="s">
        <v>8221</v>
      </c>
      <c r="E146" s="17">
        <v>11</v>
      </c>
    </row>
    <row r="147" spans="1:5" ht="18" x14ac:dyDescent="0.6">
      <c r="A147" s="18" t="s">
        <v>8219</v>
      </c>
      <c r="B147" s="18">
        <v>58</v>
      </c>
      <c r="D147" s="18" t="s">
        <v>8221</v>
      </c>
      <c r="E147" s="18">
        <v>125</v>
      </c>
    </row>
    <row r="148" spans="1:5" ht="18" x14ac:dyDescent="0.6">
      <c r="A148" s="17" t="s">
        <v>8219</v>
      </c>
      <c r="B148" s="17">
        <v>36</v>
      </c>
      <c r="D148" s="17" t="s">
        <v>8221</v>
      </c>
      <c r="E148" s="17">
        <v>1</v>
      </c>
    </row>
    <row r="149" spans="1:5" ht="18" x14ac:dyDescent="0.6">
      <c r="A149" s="18" t="s">
        <v>8219</v>
      </c>
      <c r="B149" s="18">
        <v>165</v>
      </c>
      <c r="D149" s="18" t="s">
        <v>8221</v>
      </c>
      <c r="E149" s="18">
        <v>0</v>
      </c>
    </row>
    <row r="150" spans="1:5" ht="18" x14ac:dyDescent="0.6">
      <c r="A150" s="17" t="s">
        <v>8219</v>
      </c>
      <c r="B150" s="17">
        <v>111</v>
      </c>
      <c r="D150" s="17" t="s">
        <v>8221</v>
      </c>
      <c r="E150" s="17">
        <v>0</v>
      </c>
    </row>
    <row r="151" spans="1:5" ht="18" x14ac:dyDescent="0.6">
      <c r="A151" s="18" t="s">
        <v>8219</v>
      </c>
      <c r="B151" s="18">
        <v>1596</v>
      </c>
      <c r="D151" s="18" t="s">
        <v>8221</v>
      </c>
      <c r="E151" s="18">
        <v>3</v>
      </c>
    </row>
    <row r="152" spans="1:5" ht="18" x14ac:dyDescent="0.6">
      <c r="A152" s="17" t="s">
        <v>8219</v>
      </c>
      <c r="B152" s="17">
        <v>61</v>
      </c>
      <c r="D152" s="17" t="s">
        <v>8221</v>
      </c>
      <c r="E152" s="17">
        <v>0</v>
      </c>
    </row>
    <row r="153" spans="1:5" ht="18" x14ac:dyDescent="0.6">
      <c r="A153" s="18" t="s">
        <v>8219</v>
      </c>
      <c r="B153" s="18">
        <v>287</v>
      </c>
      <c r="D153" s="18" t="s">
        <v>8221</v>
      </c>
      <c r="E153" s="18">
        <v>0</v>
      </c>
    </row>
    <row r="154" spans="1:5" ht="18" x14ac:dyDescent="0.6">
      <c r="A154" s="17" t="s">
        <v>8219</v>
      </c>
      <c r="B154" s="17">
        <v>65</v>
      </c>
      <c r="D154" s="17" t="s">
        <v>8221</v>
      </c>
      <c r="E154" s="17">
        <v>0</v>
      </c>
    </row>
    <row r="155" spans="1:5" ht="18" x14ac:dyDescent="0.6">
      <c r="A155" s="18" t="s">
        <v>8219</v>
      </c>
      <c r="B155" s="18">
        <v>118</v>
      </c>
      <c r="D155" s="18" t="s">
        <v>8221</v>
      </c>
      <c r="E155" s="18">
        <v>0</v>
      </c>
    </row>
    <row r="156" spans="1:5" ht="18" x14ac:dyDescent="0.6">
      <c r="A156" s="17" t="s">
        <v>8219</v>
      </c>
      <c r="B156" s="17">
        <v>113</v>
      </c>
      <c r="D156" s="17" t="s">
        <v>8221</v>
      </c>
      <c r="E156" s="17">
        <v>3</v>
      </c>
    </row>
    <row r="157" spans="1:5" ht="18" x14ac:dyDescent="0.6">
      <c r="A157" s="18" t="s">
        <v>8219</v>
      </c>
      <c r="B157" s="18">
        <v>332</v>
      </c>
      <c r="D157" s="18" t="s">
        <v>8221</v>
      </c>
      <c r="E157" s="18">
        <v>0</v>
      </c>
    </row>
    <row r="158" spans="1:5" ht="18" x14ac:dyDescent="0.6">
      <c r="A158" s="17" t="s">
        <v>8219</v>
      </c>
      <c r="B158" s="17">
        <v>62</v>
      </c>
      <c r="D158" s="17" t="s">
        <v>8221</v>
      </c>
      <c r="E158" s="17">
        <v>1</v>
      </c>
    </row>
    <row r="159" spans="1:5" ht="18" x14ac:dyDescent="0.6">
      <c r="A159" s="18" t="s">
        <v>8219</v>
      </c>
      <c r="B159" s="18">
        <v>951</v>
      </c>
      <c r="D159" s="18" t="s">
        <v>8221</v>
      </c>
      <c r="E159" s="18">
        <v>3</v>
      </c>
    </row>
    <row r="160" spans="1:5" ht="18" x14ac:dyDescent="0.6">
      <c r="A160" s="17" t="s">
        <v>8219</v>
      </c>
      <c r="B160" s="17">
        <v>415</v>
      </c>
      <c r="D160" s="17" t="s">
        <v>8221</v>
      </c>
      <c r="E160" s="17">
        <v>22</v>
      </c>
    </row>
    <row r="161" spans="1:5" ht="18" x14ac:dyDescent="0.6">
      <c r="A161" s="18" t="s">
        <v>8219</v>
      </c>
      <c r="B161" s="18">
        <v>305</v>
      </c>
      <c r="D161" s="18" t="s">
        <v>8221</v>
      </c>
      <c r="E161" s="18">
        <v>26</v>
      </c>
    </row>
    <row r="162" spans="1:5" ht="18" x14ac:dyDescent="0.6">
      <c r="A162" s="17" t="s">
        <v>8219</v>
      </c>
      <c r="B162" s="17">
        <v>2139</v>
      </c>
      <c r="D162" s="17" t="s">
        <v>8221</v>
      </c>
      <c r="E162" s="17">
        <v>4</v>
      </c>
    </row>
    <row r="163" spans="1:5" ht="18" x14ac:dyDescent="0.6">
      <c r="A163" s="18" t="s">
        <v>8219</v>
      </c>
      <c r="B163" s="18">
        <v>79</v>
      </c>
      <c r="D163" s="18" t="s">
        <v>8221</v>
      </c>
      <c r="E163" s="18">
        <v>0</v>
      </c>
    </row>
    <row r="164" spans="1:5" ht="18" x14ac:dyDescent="0.6">
      <c r="A164" s="17" t="s">
        <v>8219</v>
      </c>
      <c r="B164" s="17">
        <v>179</v>
      </c>
      <c r="D164" s="17" t="s">
        <v>8221</v>
      </c>
      <c r="E164" s="17">
        <v>4</v>
      </c>
    </row>
    <row r="165" spans="1:5" ht="18" x14ac:dyDescent="0.6">
      <c r="A165" s="18" t="s">
        <v>8219</v>
      </c>
      <c r="B165" s="18">
        <v>202</v>
      </c>
      <c r="D165" s="18" t="s">
        <v>8221</v>
      </c>
      <c r="E165" s="18">
        <v>9</v>
      </c>
    </row>
    <row r="166" spans="1:5" ht="18" x14ac:dyDescent="0.6">
      <c r="A166" s="17" t="s">
        <v>8219</v>
      </c>
      <c r="B166" s="17">
        <v>760</v>
      </c>
      <c r="D166" s="17" t="s">
        <v>8221</v>
      </c>
      <c r="E166" s="17">
        <v>5</v>
      </c>
    </row>
    <row r="167" spans="1:5" ht="18" x14ac:dyDescent="0.6">
      <c r="A167" s="18" t="s">
        <v>8219</v>
      </c>
      <c r="B167" s="18">
        <v>563</v>
      </c>
      <c r="D167" s="18" t="s">
        <v>8221</v>
      </c>
      <c r="E167" s="18">
        <v>14</v>
      </c>
    </row>
    <row r="168" spans="1:5" ht="18" x14ac:dyDescent="0.6">
      <c r="A168" s="17" t="s">
        <v>8219</v>
      </c>
      <c r="B168" s="17">
        <v>135</v>
      </c>
      <c r="D168" s="17" t="s">
        <v>8221</v>
      </c>
      <c r="E168" s="17">
        <v>1</v>
      </c>
    </row>
    <row r="169" spans="1:5" ht="18" x14ac:dyDescent="0.6">
      <c r="A169" s="18" t="s">
        <v>8219</v>
      </c>
      <c r="B169" s="18">
        <v>290</v>
      </c>
      <c r="D169" s="18" t="s">
        <v>8221</v>
      </c>
      <c r="E169" s="18">
        <v>10</v>
      </c>
    </row>
    <row r="170" spans="1:5" ht="18" x14ac:dyDescent="0.6">
      <c r="A170" s="17" t="s">
        <v>8219</v>
      </c>
      <c r="B170" s="17">
        <v>447</v>
      </c>
      <c r="D170" s="17" t="s">
        <v>8221</v>
      </c>
      <c r="E170" s="17">
        <v>3</v>
      </c>
    </row>
    <row r="171" spans="1:5" ht="18" x14ac:dyDescent="0.6">
      <c r="A171" s="18" t="s">
        <v>8219</v>
      </c>
      <c r="B171" s="18">
        <v>232</v>
      </c>
      <c r="D171" s="18" t="s">
        <v>8221</v>
      </c>
      <c r="E171" s="18">
        <v>1</v>
      </c>
    </row>
    <row r="172" spans="1:5" ht="18" x14ac:dyDescent="0.6">
      <c r="A172" s="17" t="s">
        <v>8219</v>
      </c>
      <c r="B172" s="17">
        <v>168</v>
      </c>
      <c r="D172" s="17" t="s">
        <v>8221</v>
      </c>
      <c r="E172" s="17">
        <v>0</v>
      </c>
    </row>
    <row r="173" spans="1:5" ht="18" x14ac:dyDescent="0.6">
      <c r="A173" s="18" t="s">
        <v>8219</v>
      </c>
      <c r="B173" s="18">
        <v>128</v>
      </c>
      <c r="D173" s="18" t="s">
        <v>8221</v>
      </c>
      <c r="E173" s="18">
        <v>5</v>
      </c>
    </row>
    <row r="174" spans="1:5" ht="18" x14ac:dyDescent="0.6">
      <c r="A174" s="17" t="s">
        <v>8219</v>
      </c>
      <c r="B174" s="17">
        <v>493</v>
      </c>
      <c r="D174" s="17" t="s">
        <v>8221</v>
      </c>
      <c r="E174" s="17">
        <v>2</v>
      </c>
    </row>
    <row r="175" spans="1:5" ht="18" x14ac:dyDescent="0.6">
      <c r="A175" s="18" t="s">
        <v>8219</v>
      </c>
      <c r="B175" s="18">
        <v>131</v>
      </c>
      <c r="D175" s="18" t="s">
        <v>8221</v>
      </c>
      <c r="E175" s="18">
        <v>68</v>
      </c>
    </row>
    <row r="176" spans="1:5" ht="18" x14ac:dyDescent="0.6">
      <c r="A176" s="17" t="s">
        <v>8219</v>
      </c>
      <c r="B176" s="17">
        <v>50</v>
      </c>
      <c r="D176" s="17" t="s">
        <v>8221</v>
      </c>
      <c r="E176" s="17">
        <v>3</v>
      </c>
    </row>
    <row r="177" spans="1:5" ht="18" x14ac:dyDescent="0.6">
      <c r="A177" s="18" t="s">
        <v>8219</v>
      </c>
      <c r="B177" s="18">
        <v>665</v>
      </c>
      <c r="D177" s="18" t="s">
        <v>8221</v>
      </c>
      <c r="E177" s="18">
        <v>34</v>
      </c>
    </row>
    <row r="178" spans="1:5" ht="18" x14ac:dyDescent="0.6">
      <c r="A178" s="17" t="s">
        <v>8219</v>
      </c>
      <c r="B178" s="17">
        <v>129</v>
      </c>
      <c r="D178" s="17" t="s">
        <v>8221</v>
      </c>
      <c r="E178" s="17">
        <v>0</v>
      </c>
    </row>
    <row r="179" spans="1:5" ht="18" x14ac:dyDescent="0.6">
      <c r="A179" s="18" t="s">
        <v>8219</v>
      </c>
      <c r="B179" s="18">
        <v>142</v>
      </c>
      <c r="D179" s="18" t="s">
        <v>8221</v>
      </c>
      <c r="E179" s="18">
        <v>3</v>
      </c>
    </row>
    <row r="180" spans="1:5" ht="18" x14ac:dyDescent="0.6">
      <c r="A180" s="17" t="s">
        <v>8219</v>
      </c>
      <c r="B180" s="17">
        <v>2436</v>
      </c>
      <c r="D180" s="17" t="s">
        <v>8221</v>
      </c>
      <c r="E180" s="17">
        <v>0</v>
      </c>
    </row>
    <row r="181" spans="1:5" ht="18" x14ac:dyDescent="0.6">
      <c r="A181" s="18" t="s">
        <v>8219</v>
      </c>
      <c r="B181" s="18">
        <v>244</v>
      </c>
      <c r="D181" s="18" t="s">
        <v>8221</v>
      </c>
      <c r="E181" s="18">
        <v>70</v>
      </c>
    </row>
    <row r="182" spans="1:5" ht="18" x14ac:dyDescent="0.6">
      <c r="A182" s="17" t="s">
        <v>8219</v>
      </c>
      <c r="B182" s="17">
        <v>298</v>
      </c>
      <c r="D182" s="17" t="s">
        <v>8221</v>
      </c>
      <c r="E182" s="17">
        <v>1</v>
      </c>
    </row>
    <row r="183" spans="1:5" ht="18" x14ac:dyDescent="0.6">
      <c r="A183" s="18" t="s">
        <v>8219</v>
      </c>
      <c r="B183" s="18">
        <v>251</v>
      </c>
      <c r="D183" s="18" t="s">
        <v>8221</v>
      </c>
      <c r="E183" s="18">
        <v>1</v>
      </c>
    </row>
    <row r="184" spans="1:5" ht="18" x14ac:dyDescent="0.6">
      <c r="A184" s="17" t="s">
        <v>8219</v>
      </c>
      <c r="B184" s="17">
        <v>108</v>
      </c>
      <c r="D184" s="17" t="s">
        <v>8221</v>
      </c>
      <c r="E184" s="17">
        <v>1</v>
      </c>
    </row>
    <row r="185" spans="1:5" ht="18" x14ac:dyDescent="0.6">
      <c r="A185" s="18" t="s">
        <v>8219</v>
      </c>
      <c r="B185" s="18">
        <v>82</v>
      </c>
      <c r="D185" s="18" t="s">
        <v>8221</v>
      </c>
      <c r="E185" s="18">
        <v>2</v>
      </c>
    </row>
    <row r="186" spans="1:5" ht="18" x14ac:dyDescent="0.6">
      <c r="A186" s="17" t="s">
        <v>8219</v>
      </c>
      <c r="B186" s="17">
        <v>74</v>
      </c>
      <c r="D186" s="17" t="s">
        <v>8221</v>
      </c>
      <c r="E186" s="17">
        <v>2</v>
      </c>
    </row>
    <row r="187" spans="1:5" ht="18" x14ac:dyDescent="0.6">
      <c r="A187" s="18" t="s">
        <v>8219</v>
      </c>
      <c r="B187" s="18">
        <v>189</v>
      </c>
      <c r="D187" s="18" t="s">
        <v>8221</v>
      </c>
      <c r="E187" s="18">
        <v>34</v>
      </c>
    </row>
    <row r="188" spans="1:5" ht="18" x14ac:dyDescent="0.6">
      <c r="A188" s="17" t="s">
        <v>8219</v>
      </c>
      <c r="B188" s="17">
        <v>80</v>
      </c>
      <c r="D188" s="17" t="s">
        <v>8221</v>
      </c>
      <c r="E188" s="17">
        <v>2</v>
      </c>
    </row>
    <row r="189" spans="1:5" ht="18" x14ac:dyDescent="0.6">
      <c r="A189" s="18" t="s">
        <v>8219</v>
      </c>
      <c r="B189" s="18">
        <v>576</v>
      </c>
      <c r="D189" s="18" t="s">
        <v>8221</v>
      </c>
      <c r="E189" s="18">
        <v>0</v>
      </c>
    </row>
    <row r="190" spans="1:5" ht="18" x14ac:dyDescent="0.6">
      <c r="A190" s="17" t="s">
        <v>8219</v>
      </c>
      <c r="B190" s="17">
        <v>202</v>
      </c>
      <c r="D190" s="17" t="s">
        <v>8221</v>
      </c>
      <c r="E190" s="17">
        <v>1</v>
      </c>
    </row>
    <row r="191" spans="1:5" ht="18" x14ac:dyDescent="0.6">
      <c r="A191" s="18" t="s">
        <v>8219</v>
      </c>
      <c r="B191" s="18">
        <v>238</v>
      </c>
      <c r="D191" s="18" t="s">
        <v>8221</v>
      </c>
      <c r="E191" s="18">
        <v>8</v>
      </c>
    </row>
    <row r="192" spans="1:5" ht="18" x14ac:dyDescent="0.6">
      <c r="A192" s="17" t="s">
        <v>8219</v>
      </c>
      <c r="B192" s="17">
        <v>36</v>
      </c>
      <c r="D192" s="17" t="s">
        <v>8221</v>
      </c>
      <c r="E192" s="17">
        <v>4</v>
      </c>
    </row>
    <row r="193" spans="1:5" ht="18" x14ac:dyDescent="0.6">
      <c r="A193" s="18" t="s">
        <v>8219</v>
      </c>
      <c r="B193" s="18">
        <v>150</v>
      </c>
      <c r="D193" s="18" t="s">
        <v>8221</v>
      </c>
      <c r="E193" s="18">
        <v>28</v>
      </c>
    </row>
    <row r="194" spans="1:5" ht="18" x14ac:dyDescent="0.6">
      <c r="A194" s="17" t="s">
        <v>8219</v>
      </c>
      <c r="B194" s="17">
        <v>146</v>
      </c>
      <c r="D194" s="17" t="s">
        <v>8221</v>
      </c>
      <c r="E194" s="17">
        <v>0</v>
      </c>
    </row>
    <row r="195" spans="1:5" ht="18" x14ac:dyDescent="0.6">
      <c r="A195" s="18" t="s">
        <v>8219</v>
      </c>
      <c r="B195" s="18">
        <v>222</v>
      </c>
      <c r="D195" s="18" t="s">
        <v>8221</v>
      </c>
      <c r="E195" s="18">
        <v>6</v>
      </c>
    </row>
    <row r="196" spans="1:5" ht="18" x14ac:dyDescent="0.6">
      <c r="A196" s="17" t="s">
        <v>8219</v>
      </c>
      <c r="B196" s="17">
        <v>120</v>
      </c>
      <c r="D196" s="17" t="s">
        <v>8221</v>
      </c>
      <c r="E196" s="17">
        <v>22</v>
      </c>
    </row>
    <row r="197" spans="1:5" ht="18" x14ac:dyDescent="0.6">
      <c r="A197" s="18" t="s">
        <v>8219</v>
      </c>
      <c r="B197" s="18">
        <v>126</v>
      </c>
      <c r="D197" s="18" t="s">
        <v>8221</v>
      </c>
      <c r="E197" s="18">
        <v>0</v>
      </c>
    </row>
    <row r="198" spans="1:5" ht="18" x14ac:dyDescent="0.6">
      <c r="A198" s="17" t="s">
        <v>8219</v>
      </c>
      <c r="B198" s="17">
        <v>158</v>
      </c>
      <c r="D198" s="17" t="s">
        <v>8221</v>
      </c>
      <c r="E198" s="17">
        <v>1</v>
      </c>
    </row>
    <row r="199" spans="1:5" ht="18" x14ac:dyDescent="0.6">
      <c r="A199" s="18" t="s">
        <v>8219</v>
      </c>
      <c r="B199" s="18">
        <v>316</v>
      </c>
      <c r="D199" s="18" t="s">
        <v>8221</v>
      </c>
      <c r="E199" s="18">
        <v>20</v>
      </c>
    </row>
    <row r="200" spans="1:5" ht="18" x14ac:dyDescent="0.6">
      <c r="A200" s="17" t="s">
        <v>8219</v>
      </c>
      <c r="B200" s="17">
        <v>284</v>
      </c>
      <c r="D200" s="17" t="s">
        <v>8221</v>
      </c>
      <c r="E200" s="17">
        <v>0</v>
      </c>
    </row>
    <row r="201" spans="1:5" ht="18" x14ac:dyDescent="0.6">
      <c r="A201" s="18" t="s">
        <v>8219</v>
      </c>
      <c r="B201" s="18">
        <v>51</v>
      </c>
      <c r="D201" s="18" t="s">
        <v>8221</v>
      </c>
      <c r="E201" s="18">
        <v>1</v>
      </c>
    </row>
    <row r="202" spans="1:5" ht="18" x14ac:dyDescent="0.6">
      <c r="A202" s="17" t="s">
        <v>8219</v>
      </c>
      <c r="B202" s="17">
        <v>158</v>
      </c>
      <c r="D202" s="17" t="s">
        <v>8221</v>
      </c>
      <c r="E202" s="17">
        <v>3</v>
      </c>
    </row>
    <row r="203" spans="1:5" ht="18" x14ac:dyDescent="0.6">
      <c r="A203" s="18" t="s">
        <v>8219</v>
      </c>
      <c r="B203" s="18">
        <v>337</v>
      </c>
      <c r="D203" s="18" t="s">
        <v>8221</v>
      </c>
      <c r="E203" s="18">
        <v>2</v>
      </c>
    </row>
    <row r="204" spans="1:5" ht="18" x14ac:dyDescent="0.6">
      <c r="A204" s="17" t="s">
        <v>8219</v>
      </c>
      <c r="B204" s="17">
        <v>186</v>
      </c>
      <c r="D204" s="17" t="s">
        <v>8221</v>
      </c>
      <c r="E204" s="17">
        <v>0</v>
      </c>
    </row>
    <row r="205" spans="1:5" ht="18" x14ac:dyDescent="0.6">
      <c r="A205" s="18" t="s">
        <v>8219</v>
      </c>
      <c r="B205" s="18">
        <v>58</v>
      </c>
      <c r="D205" s="18" t="s">
        <v>8221</v>
      </c>
      <c r="E205" s="18">
        <v>2</v>
      </c>
    </row>
    <row r="206" spans="1:5" ht="18" x14ac:dyDescent="0.6">
      <c r="A206" s="17" t="s">
        <v>8219</v>
      </c>
      <c r="B206" s="17">
        <v>82</v>
      </c>
      <c r="D206" s="17" t="s">
        <v>8221</v>
      </c>
      <c r="E206" s="17">
        <v>1</v>
      </c>
    </row>
    <row r="207" spans="1:5" ht="18" x14ac:dyDescent="0.6">
      <c r="A207" s="18" t="s">
        <v>8219</v>
      </c>
      <c r="B207" s="18">
        <v>736</v>
      </c>
      <c r="D207" s="18" t="s">
        <v>8221</v>
      </c>
      <c r="E207" s="18">
        <v>0</v>
      </c>
    </row>
    <row r="208" spans="1:5" ht="18" x14ac:dyDescent="0.6">
      <c r="A208" s="17" t="s">
        <v>8219</v>
      </c>
      <c r="B208" s="17">
        <v>1151</v>
      </c>
      <c r="D208" s="17" t="s">
        <v>8221</v>
      </c>
      <c r="E208" s="17">
        <v>1</v>
      </c>
    </row>
    <row r="209" spans="1:5" ht="18" x14ac:dyDescent="0.6">
      <c r="A209" s="18" t="s">
        <v>8219</v>
      </c>
      <c r="B209" s="18">
        <v>34</v>
      </c>
      <c r="D209" s="18" t="s">
        <v>8221</v>
      </c>
      <c r="E209" s="18">
        <v>0</v>
      </c>
    </row>
    <row r="210" spans="1:5" ht="18" x14ac:dyDescent="0.6">
      <c r="A210" s="17" t="s">
        <v>8219</v>
      </c>
      <c r="B210" s="17">
        <v>498</v>
      </c>
      <c r="D210" s="17" t="s">
        <v>8221</v>
      </c>
      <c r="E210" s="17">
        <v>5</v>
      </c>
    </row>
    <row r="211" spans="1:5" ht="18" x14ac:dyDescent="0.6">
      <c r="A211" s="18" t="s">
        <v>8219</v>
      </c>
      <c r="B211" s="18">
        <v>167</v>
      </c>
      <c r="D211" s="18" t="s">
        <v>8221</v>
      </c>
      <c r="E211" s="18">
        <v>1</v>
      </c>
    </row>
    <row r="212" spans="1:5" ht="18" x14ac:dyDescent="0.6">
      <c r="A212" s="17" t="s">
        <v>8219</v>
      </c>
      <c r="B212" s="17">
        <v>340</v>
      </c>
      <c r="D212" s="17" t="s">
        <v>8221</v>
      </c>
      <c r="E212" s="17">
        <v>1</v>
      </c>
    </row>
    <row r="213" spans="1:5" ht="18" x14ac:dyDescent="0.6">
      <c r="A213" s="18" t="s">
        <v>8219</v>
      </c>
      <c r="B213" s="18">
        <v>438</v>
      </c>
      <c r="D213" s="18" t="s">
        <v>8221</v>
      </c>
      <c r="E213" s="18">
        <v>2</v>
      </c>
    </row>
    <row r="214" spans="1:5" ht="18" x14ac:dyDescent="0.6">
      <c r="A214" s="17" t="s">
        <v>8219</v>
      </c>
      <c r="B214" s="17">
        <v>555</v>
      </c>
      <c r="D214" s="17" t="s">
        <v>8221</v>
      </c>
      <c r="E214" s="17">
        <v>0</v>
      </c>
    </row>
    <row r="215" spans="1:5" ht="18" x14ac:dyDescent="0.6">
      <c r="A215" s="18" t="s">
        <v>8219</v>
      </c>
      <c r="B215" s="18">
        <v>266</v>
      </c>
      <c r="D215" s="18" t="s">
        <v>8221</v>
      </c>
      <c r="E215" s="18">
        <v>9</v>
      </c>
    </row>
    <row r="216" spans="1:5" ht="18" x14ac:dyDescent="0.6">
      <c r="A216" s="17" t="s">
        <v>8219</v>
      </c>
      <c r="B216" s="17">
        <v>69</v>
      </c>
      <c r="D216" s="17" t="s">
        <v>8221</v>
      </c>
      <c r="E216" s="17">
        <v>4</v>
      </c>
    </row>
    <row r="217" spans="1:5" ht="18" x14ac:dyDescent="0.6">
      <c r="A217" s="18" t="s">
        <v>8219</v>
      </c>
      <c r="B217" s="18">
        <v>80</v>
      </c>
      <c r="D217" s="18" t="s">
        <v>8221</v>
      </c>
      <c r="E217" s="18">
        <v>4</v>
      </c>
    </row>
    <row r="218" spans="1:5" ht="18" x14ac:dyDescent="0.6">
      <c r="A218" s="17" t="s">
        <v>8219</v>
      </c>
      <c r="B218" s="17">
        <v>493</v>
      </c>
      <c r="D218" s="17" t="s">
        <v>8221</v>
      </c>
      <c r="E218" s="17">
        <v>1</v>
      </c>
    </row>
    <row r="219" spans="1:5" ht="18" x14ac:dyDescent="0.6">
      <c r="A219" s="18" t="s">
        <v>8219</v>
      </c>
      <c r="B219" s="18">
        <v>31</v>
      </c>
      <c r="D219" s="18" t="s">
        <v>8221</v>
      </c>
      <c r="E219" s="18">
        <v>1</v>
      </c>
    </row>
    <row r="220" spans="1:5" ht="18" x14ac:dyDescent="0.6">
      <c r="A220" s="17" t="s">
        <v>8219</v>
      </c>
      <c r="B220" s="17">
        <v>236</v>
      </c>
      <c r="D220" s="17" t="s">
        <v>8221</v>
      </c>
      <c r="E220" s="17">
        <v>7</v>
      </c>
    </row>
    <row r="221" spans="1:5" ht="18" x14ac:dyDescent="0.6">
      <c r="A221" s="18" t="s">
        <v>8219</v>
      </c>
      <c r="B221" s="18">
        <v>89</v>
      </c>
      <c r="D221" s="18" t="s">
        <v>8221</v>
      </c>
      <c r="E221" s="18">
        <v>5</v>
      </c>
    </row>
    <row r="222" spans="1:5" ht="18" x14ac:dyDescent="0.6">
      <c r="A222" s="17" t="s">
        <v>8219</v>
      </c>
      <c r="B222" s="17">
        <v>299</v>
      </c>
      <c r="D222" s="17" t="s">
        <v>8221</v>
      </c>
      <c r="E222" s="17">
        <v>1</v>
      </c>
    </row>
    <row r="223" spans="1:5" ht="18" x14ac:dyDescent="0.6">
      <c r="A223" s="18" t="s">
        <v>8219</v>
      </c>
      <c r="B223" s="18">
        <v>55</v>
      </c>
      <c r="D223" s="18" t="s">
        <v>8221</v>
      </c>
      <c r="E223" s="18">
        <v>0</v>
      </c>
    </row>
    <row r="224" spans="1:5" ht="18" x14ac:dyDescent="0.6">
      <c r="A224" s="17" t="s">
        <v>8219</v>
      </c>
      <c r="B224" s="17">
        <v>325</v>
      </c>
      <c r="D224" s="17" t="s">
        <v>8221</v>
      </c>
      <c r="E224" s="17">
        <v>0</v>
      </c>
    </row>
    <row r="225" spans="1:5" ht="18" x14ac:dyDescent="0.6">
      <c r="A225" s="18" t="s">
        <v>8219</v>
      </c>
      <c r="B225" s="18">
        <v>524</v>
      </c>
      <c r="D225" s="18" t="s">
        <v>8221</v>
      </c>
      <c r="E225" s="18">
        <v>1</v>
      </c>
    </row>
    <row r="226" spans="1:5" ht="18" x14ac:dyDescent="0.6">
      <c r="A226" s="17" t="s">
        <v>8219</v>
      </c>
      <c r="B226" s="17">
        <v>285</v>
      </c>
      <c r="D226" s="17" t="s">
        <v>8221</v>
      </c>
      <c r="E226" s="17">
        <v>2</v>
      </c>
    </row>
    <row r="227" spans="1:5" ht="18" x14ac:dyDescent="0.6">
      <c r="A227" s="18" t="s">
        <v>8219</v>
      </c>
      <c r="B227" s="18">
        <v>179</v>
      </c>
      <c r="D227" s="18" t="s">
        <v>8221</v>
      </c>
      <c r="E227" s="18">
        <v>0</v>
      </c>
    </row>
    <row r="228" spans="1:5" ht="18" x14ac:dyDescent="0.6">
      <c r="A228" s="17" t="s">
        <v>8219</v>
      </c>
      <c r="B228" s="17">
        <v>188</v>
      </c>
      <c r="D228" s="17" t="s">
        <v>8221</v>
      </c>
      <c r="E228" s="17">
        <v>4</v>
      </c>
    </row>
    <row r="229" spans="1:5" ht="18" x14ac:dyDescent="0.6">
      <c r="A229" s="18" t="s">
        <v>8219</v>
      </c>
      <c r="B229" s="18">
        <v>379</v>
      </c>
      <c r="D229" s="18" t="s">
        <v>8221</v>
      </c>
      <c r="E229" s="18">
        <v>7</v>
      </c>
    </row>
    <row r="230" spans="1:5" ht="18" x14ac:dyDescent="0.6">
      <c r="A230" s="17" t="s">
        <v>8219</v>
      </c>
      <c r="B230" s="17">
        <v>119</v>
      </c>
      <c r="D230" s="17" t="s">
        <v>8221</v>
      </c>
      <c r="E230" s="17">
        <v>2</v>
      </c>
    </row>
    <row r="231" spans="1:5" ht="18" x14ac:dyDescent="0.6">
      <c r="A231" s="18" t="s">
        <v>8219</v>
      </c>
      <c r="B231" s="18">
        <v>167</v>
      </c>
      <c r="D231" s="18" t="s">
        <v>8221</v>
      </c>
      <c r="E231" s="18">
        <v>1</v>
      </c>
    </row>
    <row r="232" spans="1:5" ht="18" x14ac:dyDescent="0.6">
      <c r="A232" s="17" t="s">
        <v>8219</v>
      </c>
      <c r="B232" s="17">
        <v>221</v>
      </c>
      <c r="D232" s="17" t="s">
        <v>8221</v>
      </c>
      <c r="E232" s="17">
        <v>9</v>
      </c>
    </row>
    <row r="233" spans="1:5" ht="18" x14ac:dyDescent="0.6">
      <c r="A233" s="18" t="s">
        <v>8219</v>
      </c>
      <c r="B233" s="18">
        <v>964</v>
      </c>
      <c r="D233" s="18" t="s">
        <v>8221</v>
      </c>
      <c r="E233" s="18">
        <v>2</v>
      </c>
    </row>
    <row r="234" spans="1:5" ht="18" x14ac:dyDescent="0.6">
      <c r="A234" s="17" t="s">
        <v>8219</v>
      </c>
      <c r="B234" s="17">
        <v>286</v>
      </c>
      <c r="D234" s="17" t="s">
        <v>8221</v>
      </c>
      <c r="E234" s="17">
        <v>1</v>
      </c>
    </row>
    <row r="235" spans="1:5" ht="18" x14ac:dyDescent="0.6">
      <c r="A235" s="18" t="s">
        <v>8219</v>
      </c>
      <c r="B235" s="18">
        <v>613</v>
      </c>
      <c r="D235" s="18" t="s">
        <v>8221</v>
      </c>
      <c r="E235" s="18">
        <v>7</v>
      </c>
    </row>
    <row r="236" spans="1:5" ht="18" x14ac:dyDescent="0.6">
      <c r="A236" s="17" t="s">
        <v>8219</v>
      </c>
      <c r="B236" s="17">
        <v>29</v>
      </c>
      <c r="D236" s="17" t="s">
        <v>8221</v>
      </c>
      <c r="E236" s="17">
        <v>2</v>
      </c>
    </row>
    <row r="237" spans="1:5" ht="18" x14ac:dyDescent="0.6">
      <c r="A237" s="18" t="s">
        <v>8219</v>
      </c>
      <c r="B237" s="18">
        <v>165</v>
      </c>
      <c r="D237" s="18" t="s">
        <v>8221</v>
      </c>
      <c r="E237" s="18">
        <v>8</v>
      </c>
    </row>
    <row r="238" spans="1:5" ht="18" x14ac:dyDescent="0.6">
      <c r="A238" s="17" t="s">
        <v>8219</v>
      </c>
      <c r="B238" s="17">
        <v>97</v>
      </c>
      <c r="D238" s="17" t="s">
        <v>8221</v>
      </c>
      <c r="E238" s="17">
        <v>2</v>
      </c>
    </row>
    <row r="239" spans="1:5" ht="18" x14ac:dyDescent="0.6">
      <c r="A239" s="18" t="s">
        <v>8219</v>
      </c>
      <c r="B239" s="18">
        <v>303</v>
      </c>
      <c r="D239" s="18" t="s">
        <v>8221</v>
      </c>
      <c r="E239" s="18">
        <v>2</v>
      </c>
    </row>
    <row r="240" spans="1:5" ht="18" x14ac:dyDescent="0.6">
      <c r="A240" s="17" t="s">
        <v>8219</v>
      </c>
      <c r="B240" s="17">
        <v>267</v>
      </c>
      <c r="D240" s="17" t="s">
        <v>8221</v>
      </c>
      <c r="E240" s="17">
        <v>7</v>
      </c>
    </row>
    <row r="241" spans="1:5" ht="18" x14ac:dyDescent="0.6">
      <c r="A241" s="18" t="s">
        <v>8219</v>
      </c>
      <c r="B241" s="18">
        <v>302</v>
      </c>
      <c r="D241" s="18" t="s">
        <v>8221</v>
      </c>
      <c r="E241" s="18">
        <v>2</v>
      </c>
    </row>
    <row r="242" spans="1:5" ht="18" x14ac:dyDescent="0.6">
      <c r="A242" s="17" t="s">
        <v>8219</v>
      </c>
      <c r="B242" s="17">
        <v>87</v>
      </c>
      <c r="D242" s="17" t="s">
        <v>8221</v>
      </c>
      <c r="E242" s="17">
        <v>18</v>
      </c>
    </row>
    <row r="243" spans="1:5" ht="18" x14ac:dyDescent="0.6">
      <c r="A243" s="18" t="s">
        <v>8219</v>
      </c>
      <c r="B243" s="18">
        <v>354</v>
      </c>
      <c r="D243" s="18" t="s">
        <v>8221</v>
      </c>
      <c r="E243" s="18">
        <v>9</v>
      </c>
    </row>
    <row r="244" spans="1:5" ht="18" x14ac:dyDescent="0.6">
      <c r="A244" s="17" t="s">
        <v>8219</v>
      </c>
      <c r="B244" s="17">
        <v>86</v>
      </c>
      <c r="D244" s="17" t="s">
        <v>8221</v>
      </c>
      <c r="E244" s="17">
        <v>4</v>
      </c>
    </row>
    <row r="245" spans="1:5" ht="18" x14ac:dyDescent="0.6">
      <c r="A245" s="18" t="s">
        <v>8219</v>
      </c>
      <c r="B245" s="18">
        <v>26</v>
      </c>
      <c r="D245" s="18" t="s">
        <v>8221</v>
      </c>
      <c r="E245" s="18">
        <v>7</v>
      </c>
    </row>
    <row r="246" spans="1:5" ht="18" x14ac:dyDescent="0.6">
      <c r="A246" s="17" t="s">
        <v>8219</v>
      </c>
      <c r="B246" s="17">
        <v>113</v>
      </c>
      <c r="D246" s="17" t="s">
        <v>8221</v>
      </c>
      <c r="E246" s="17">
        <v>29</v>
      </c>
    </row>
    <row r="247" spans="1:5" ht="18" x14ac:dyDescent="0.6">
      <c r="A247" s="18" t="s">
        <v>8219</v>
      </c>
      <c r="B247" s="18">
        <v>65</v>
      </c>
      <c r="D247" s="18" t="s">
        <v>8221</v>
      </c>
      <c r="E247" s="18">
        <v>12</v>
      </c>
    </row>
    <row r="248" spans="1:5" ht="18" x14ac:dyDescent="0.6">
      <c r="A248" s="17" t="s">
        <v>8219</v>
      </c>
      <c r="B248" s="17">
        <v>134</v>
      </c>
      <c r="D248" s="17" t="s">
        <v>8221</v>
      </c>
      <c r="E248" s="17">
        <v>4</v>
      </c>
    </row>
    <row r="249" spans="1:5" ht="18" x14ac:dyDescent="0.6">
      <c r="A249" s="18" t="s">
        <v>8219</v>
      </c>
      <c r="B249" s="18">
        <v>119</v>
      </c>
      <c r="D249" s="18" t="s">
        <v>8221</v>
      </c>
      <c r="E249" s="18">
        <v>28</v>
      </c>
    </row>
    <row r="250" spans="1:5" ht="18" x14ac:dyDescent="0.6">
      <c r="A250" s="17" t="s">
        <v>8219</v>
      </c>
      <c r="B250" s="17">
        <v>159</v>
      </c>
      <c r="D250" s="17" t="s">
        <v>8221</v>
      </c>
      <c r="E250" s="17">
        <v>25</v>
      </c>
    </row>
    <row r="251" spans="1:5" ht="18" x14ac:dyDescent="0.6">
      <c r="A251" s="18" t="s">
        <v>8219</v>
      </c>
      <c r="B251" s="18">
        <v>167</v>
      </c>
      <c r="D251" s="18" t="s">
        <v>8221</v>
      </c>
      <c r="E251" s="18">
        <v>28</v>
      </c>
    </row>
    <row r="252" spans="1:5" ht="18" x14ac:dyDescent="0.6">
      <c r="A252" s="17" t="s">
        <v>8219</v>
      </c>
      <c r="B252" s="17">
        <v>43</v>
      </c>
      <c r="D252" s="17" t="s">
        <v>8221</v>
      </c>
      <c r="E252" s="17">
        <v>310</v>
      </c>
    </row>
    <row r="253" spans="1:5" ht="18" x14ac:dyDescent="0.6">
      <c r="A253" s="18" t="s">
        <v>8219</v>
      </c>
      <c r="B253" s="18">
        <v>1062</v>
      </c>
      <c r="D253" s="18" t="s">
        <v>8221</v>
      </c>
      <c r="E253" s="18">
        <v>15</v>
      </c>
    </row>
    <row r="254" spans="1:5" ht="18" x14ac:dyDescent="0.6">
      <c r="A254" s="17" t="s">
        <v>8219</v>
      </c>
      <c r="B254" s="17">
        <v>9</v>
      </c>
      <c r="D254" s="17" t="s">
        <v>8221</v>
      </c>
      <c r="E254" s="17">
        <v>215</v>
      </c>
    </row>
    <row r="255" spans="1:5" ht="18" x14ac:dyDescent="0.6">
      <c r="A255" s="18" t="s">
        <v>8219</v>
      </c>
      <c r="B255" s="18">
        <v>89</v>
      </c>
      <c r="D255" s="18" t="s">
        <v>8221</v>
      </c>
      <c r="E255" s="18">
        <v>3</v>
      </c>
    </row>
    <row r="256" spans="1:5" ht="18" x14ac:dyDescent="0.6">
      <c r="A256" s="17" t="s">
        <v>8219</v>
      </c>
      <c r="B256" s="17">
        <v>174</v>
      </c>
      <c r="D256" s="17" t="s">
        <v>8221</v>
      </c>
      <c r="E256" s="17">
        <v>2</v>
      </c>
    </row>
    <row r="257" spans="1:5" ht="18" x14ac:dyDescent="0.6">
      <c r="A257" s="18" t="s">
        <v>8219</v>
      </c>
      <c r="B257" s="18">
        <v>14</v>
      </c>
      <c r="D257" s="18" t="s">
        <v>8221</v>
      </c>
      <c r="E257" s="18">
        <v>26</v>
      </c>
    </row>
    <row r="258" spans="1:5" ht="18" x14ac:dyDescent="0.6">
      <c r="A258" s="17" t="s">
        <v>8219</v>
      </c>
      <c r="B258" s="17">
        <v>48</v>
      </c>
      <c r="D258" s="17" t="s">
        <v>8221</v>
      </c>
      <c r="E258" s="17">
        <v>24</v>
      </c>
    </row>
    <row r="259" spans="1:5" ht="18" x14ac:dyDescent="0.6">
      <c r="A259" s="18" t="s">
        <v>8219</v>
      </c>
      <c r="B259" s="18">
        <v>133</v>
      </c>
      <c r="D259" s="18" t="s">
        <v>8221</v>
      </c>
      <c r="E259" s="18">
        <v>96</v>
      </c>
    </row>
    <row r="260" spans="1:5" ht="18" x14ac:dyDescent="0.6">
      <c r="A260" s="17" t="s">
        <v>8219</v>
      </c>
      <c r="B260" s="17">
        <v>83</v>
      </c>
      <c r="D260" s="17" t="s">
        <v>8221</v>
      </c>
      <c r="E260" s="17">
        <v>17</v>
      </c>
    </row>
    <row r="261" spans="1:5" ht="18" x14ac:dyDescent="0.6">
      <c r="A261" s="18" t="s">
        <v>8219</v>
      </c>
      <c r="B261" s="18">
        <v>149</v>
      </c>
      <c r="D261" s="18" t="s">
        <v>8221</v>
      </c>
      <c r="E261" s="18">
        <v>94</v>
      </c>
    </row>
    <row r="262" spans="1:5" ht="18" x14ac:dyDescent="0.6">
      <c r="A262" s="17" t="s">
        <v>8219</v>
      </c>
      <c r="B262" s="17">
        <v>49</v>
      </c>
      <c r="D262" s="17" t="s">
        <v>8221</v>
      </c>
      <c r="E262" s="17">
        <v>129</v>
      </c>
    </row>
    <row r="263" spans="1:5" ht="18" x14ac:dyDescent="0.6">
      <c r="A263" s="18" t="s">
        <v>8219</v>
      </c>
      <c r="B263" s="18">
        <v>251</v>
      </c>
      <c r="D263" s="18" t="s">
        <v>8221</v>
      </c>
      <c r="E263" s="18">
        <v>1</v>
      </c>
    </row>
    <row r="264" spans="1:5" ht="18" x14ac:dyDescent="0.6">
      <c r="A264" s="17" t="s">
        <v>8219</v>
      </c>
      <c r="B264" s="17">
        <v>22</v>
      </c>
      <c r="D264" s="17" t="s">
        <v>8221</v>
      </c>
      <c r="E264" s="17">
        <v>4</v>
      </c>
    </row>
    <row r="265" spans="1:5" ht="18" x14ac:dyDescent="0.6">
      <c r="A265" s="18" t="s">
        <v>8219</v>
      </c>
      <c r="B265" s="18">
        <v>48</v>
      </c>
      <c r="D265" s="18" t="s">
        <v>8221</v>
      </c>
      <c r="E265" s="18">
        <v>3</v>
      </c>
    </row>
    <row r="266" spans="1:5" ht="18" x14ac:dyDescent="0.6">
      <c r="A266" s="17" t="s">
        <v>8219</v>
      </c>
      <c r="B266" s="17">
        <v>383</v>
      </c>
      <c r="D266" s="17" t="s">
        <v>8221</v>
      </c>
      <c r="E266" s="17">
        <v>135</v>
      </c>
    </row>
    <row r="267" spans="1:5" ht="18" x14ac:dyDescent="0.6">
      <c r="A267" s="18" t="s">
        <v>8219</v>
      </c>
      <c r="B267" s="18">
        <v>237</v>
      </c>
      <c r="D267" s="18" t="s">
        <v>8221</v>
      </c>
      <c r="E267" s="18">
        <v>10</v>
      </c>
    </row>
    <row r="268" spans="1:5" ht="18" x14ac:dyDescent="0.6">
      <c r="A268" s="17" t="s">
        <v>8219</v>
      </c>
      <c r="B268" s="17">
        <v>13</v>
      </c>
      <c r="D268" s="17" t="s">
        <v>8221</v>
      </c>
      <c r="E268" s="17">
        <v>0</v>
      </c>
    </row>
    <row r="269" spans="1:5" ht="18" x14ac:dyDescent="0.6">
      <c r="A269" s="18" t="s">
        <v>8219</v>
      </c>
      <c r="B269" s="18">
        <v>562</v>
      </c>
      <c r="D269" s="18" t="s">
        <v>8221</v>
      </c>
      <c r="E269" s="18">
        <v>6</v>
      </c>
    </row>
    <row r="270" spans="1:5" ht="18" x14ac:dyDescent="0.6">
      <c r="A270" s="17" t="s">
        <v>8219</v>
      </c>
      <c r="B270" s="17">
        <v>71</v>
      </c>
      <c r="D270" s="17" t="s">
        <v>8221</v>
      </c>
      <c r="E270" s="17">
        <v>36</v>
      </c>
    </row>
    <row r="271" spans="1:5" ht="18" x14ac:dyDescent="0.6">
      <c r="A271" s="18" t="s">
        <v>8219</v>
      </c>
      <c r="B271" s="18">
        <v>1510</v>
      </c>
      <c r="D271" s="18" t="s">
        <v>8221</v>
      </c>
      <c r="E271" s="18">
        <v>336</v>
      </c>
    </row>
    <row r="272" spans="1:5" ht="18" x14ac:dyDescent="0.6">
      <c r="A272" s="17" t="s">
        <v>8219</v>
      </c>
      <c r="B272" s="17">
        <v>14</v>
      </c>
      <c r="D272" s="17" t="s">
        <v>8221</v>
      </c>
      <c r="E272" s="17">
        <v>34</v>
      </c>
    </row>
    <row r="273" spans="1:5" ht="18" x14ac:dyDescent="0.6">
      <c r="A273" s="18" t="s">
        <v>8219</v>
      </c>
      <c r="B273" s="18">
        <v>193</v>
      </c>
      <c r="D273" s="18" t="s">
        <v>8221</v>
      </c>
      <c r="E273" s="18">
        <v>10</v>
      </c>
    </row>
    <row r="274" spans="1:5" ht="18" x14ac:dyDescent="0.6">
      <c r="A274" s="17" t="s">
        <v>8219</v>
      </c>
      <c r="B274" s="17">
        <v>206</v>
      </c>
      <c r="D274" s="17" t="s">
        <v>8221</v>
      </c>
      <c r="E274" s="17">
        <v>201</v>
      </c>
    </row>
    <row r="275" spans="1:5" ht="18" x14ac:dyDescent="0.6">
      <c r="A275" s="18" t="s">
        <v>8219</v>
      </c>
      <c r="B275" s="18">
        <v>351</v>
      </c>
      <c r="D275" s="18" t="s">
        <v>8221</v>
      </c>
      <c r="E275" s="18">
        <v>296</v>
      </c>
    </row>
    <row r="276" spans="1:5" ht="18" x14ac:dyDescent="0.6">
      <c r="A276" s="17" t="s">
        <v>8219</v>
      </c>
      <c r="B276" s="17">
        <v>50</v>
      </c>
      <c r="D276" s="17" t="s">
        <v>8221</v>
      </c>
      <c r="E276" s="17">
        <v>7</v>
      </c>
    </row>
    <row r="277" spans="1:5" ht="18" x14ac:dyDescent="0.6">
      <c r="A277" s="18" t="s">
        <v>8219</v>
      </c>
      <c r="B277" s="18">
        <v>184</v>
      </c>
      <c r="D277" s="18" t="s">
        <v>8221</v>
      </c>
      <c r="E277" s="18">
        <v>7</v>
      </c>
    </row>
    <row r="278" spans="1:5" ht="18" x14ac:dyDescent="0.6">
      <c r="A278" s="17" t="s">
        <v>8219</v>
      </c>
      <c r="B278" s="17">
        <v>196</v>
      </c>
      <c r="D278" s="17" t="s">
        <v>8221</v>
      </c>
      <c r="E278" s="17">
        <v>1</v>
      </c>
    </row>
    <row r="279" spans="1:5" ht="18" x14ac:dyDescent="0.6">
      <c r="A279" s="18" t="s">
        <v>8219</v>
      </c>
      <c r="B279" s="18">
        <v>229</v>
      </c>
      <c r="D279" s="18" t="s">
        <v>8221</v>
      </c>
      <c r="E279" s="18">
        <v>114</v>
      </c>
    </row>
    <row r="280" spans="1:5" ht="18" x14ac:dyDescent="0.6">
      <c r="A280" s="17" t="s">
        <v>8219</v>
      </c>
      <c r="B280" s="17">
        <v>67</v>
      </c>
      <c r="D280" s="17" t="s">
        <v>8221</v>
      </c>
      <c r="E280" s="17">
        <v>29</v>
      </c>
    </row>
    <row r="281" spans="1:5" ht="18" x14ac:dyDescent="0.6">
      <c r="A281" s="18" t="s">
        <v>8219</v>
      </c>
      <c r="B281" s="18">
        <v>95</v>
      </c>
      <c r="D281" s="18" t="s">
        <v>8221</v>
      </c>
      <c r="E281" s="18">
        <v>890</v>
      </c>
    </row>
    <row r="282" spans="1:5" ht="18" x14ac:dyDescent="0.6">
      <c r="A282" s="17" t="s">
        <v>8219</v>
      </c>
      <c r="B282" s="17">
        <v>62</v>
      </c>
      <c r="D282" s="17" t="s">
        <v>8221</v>
      </c>
      <c r="E282" s="17">
        <v>31</v>
      </c>
    </row>
    <row r="283" spans="1:5" ht="18" x14ac:dyDescent="0.6">
      <c r="A283" s="18" t="s">
        <v>8219</v>
      </c>
      <c r="B283" s="18">
        <v>73</v>
      </c>
      <c r="D283" s="18" t="s">
        <v>8221</v>
      </c>
      <c r="E283" s="18">
        <v>21</v>
      </c>
    </row>
    <row r="284" spans="1:5" ht="18" x14ac:dyDescent="0.6">
      <c r="A284" s="17" t="s">
        <v>8219</v>
      </c>
      <c r="B284" s="17">
        <v>43</v>
      </c>
      <c r="D284" s="17" t="s">
        <v>8221</v>
      </c>
      <c r="E284" s="17">
        <v>37</v>
      </c>
    </row>
    <row r="285" spans="1:5" ht="18" x14ac:dyDescent="0.6">
      <c r="A285" s="18" t="s">
        <v>8219</v>
      </c>
      <c r="B285" s="18">
        <v>70</v>
      </c>
      <c r="D285" s="18" t="s">
        <v>8221</v>
      </c>
      <c r="E285" s="18">
        <v>7</v>
      </c>
    </row>
    <row r="286" spans="1:5" ht="18" x14ac:dyDescent="0.6">
      <c r="A286" s="17" t="s">
        <v>8219</v>
      </c>
      <c r="B286" s="17">
        <v>271</v>
      </c>
      <c r="D286" s="17" t="s">
        <v>8221</v>
      </c>
      <c r="E286" s="17">
        <v>4</v>
      </c>
    </row>
    <row r="287" spans="1:5" ht="18" x14ac:dyDescent="0.6">
      <c r="A287" s="18" t="s">
        <v>8219</v>
      </c>
      <c r="B287" s="18">
        <v>55</v>
      </c>
      <c r="D287" s="18" t="s">
        <v>8221</v>
      </c>
      <c r="E287" s="18">
        <v>5</v>
      </c>
    </row>
    <row r="288" spans="1:5" ht="18" x14ac:dyDescent="0.6">
      <c r="A288" s="17" t="s">
        <v>8219</v>
      </c>
      <c r="B288" s="17">
        <v>35</v>
      </c>
      <c r="D288" s="17" t="s">
        <v>8221</v>
      </c>
      <c r="E288" s="17">
        <v>0</v>
      </c>
    </row>
    <row r="289" spans="1:5" ht="18" x14ac:dyDescent="0.6">
      <c r="A289" s="18" t="s">
        <v>8219</v>
      </c>
      <c r="B289" s="18">
        <v>22</v>
      </c>
      <c r="D289" s="18" t="s">
        <v>8221</v>
      </c>
      <c r="E289" s="18">
        <v>456</v>
      </c>
    </row>
    <row r="290" spans="1:5" ht="18" x14ac:dyDescent="0.6">
      <c r="A290" s="17" t="s">
        <v>8219</v>
      </c>
      <c r="B290" s="17">
        <v>38</v>
      </c>
      <c r="D290" s="17" t="s">
        <v>8221</v>
      </c>
      <c r="E290" s="17">
        <v>369</v>
      </c>
    </row>
    <row r="291" spans="1:5" ht="18" x14ac:dyDescent="0.6">
      <c r="A291" s="18" t="s">
        <v>8219</v>
      </c>
      <c r="B291" s="18">
        <v>15</v>
      </c>
      <c r="D291" s="18" t="s">
        <v>8221</v>
      </c>
      <c r="E291" s="18">
        <v>2</v>
      </c>
    </row>
    <row r="292" spans="1:5" ht="18" x14ac:dyDescent="0.6">
      <c r="A292" s="17" t="s">
        <v>8219</v>
      </c>
      <c r="B292" s="17">
        <v>7</v>
      </c>
      <c r="D292" s="17" t="s">
        <v>8221</v>
      </c>
      <c r="E292" s="17">
        <v>0</v>
      </c>
    </row>
    <row r="293" spans="1:5" ht="18" x14ac:dyDescent="0.6">
      <c r="A293" s="18" t="s">
        <v>8219</v>
      </c>
      <c r="B293" s="18">
        <v>241</v>
      </c>
      <c r="D293" s="18" t="s">
        <v>8221</v>
      </c>
      <c r="E293" s="18">
        <v>338</v>
      </c>
    </row>
    <row r="294" spans="1:5" ht="18" x14ac:dyDescent="0.6">
      <c r="A294" s="17" t="s">
        <v>8219</v>
      </c>
      <c r="B294" s="17">
        <v>55</v>
      </c>
      <c r="D294" s="17" t="s">
        <v>8221</v>
      </c>
      <c r="E294" s="17">
        <v>4</v>
      </c>
    </row>
    <row r="295" spans="1:5" ht="18" x14ac:dyDescent="0.6">
      <c r="A295" s="18" t="s">
        <v>8219</v>
      </c>
      <c r="B295" s="18">
        <v>171</v>
      </c>
      <c r="D295" s="18" t="s">
        <v>8221</v>
      </c>
      <c r="E295" s="18">
        <v>1</v>
      </c>
    </row>
    <row r="296" spans="1:5" ht="18" x14ac:dyDescent="0.6">
      <c r="A296" s="17" t="s">
        <v>8219</v>
      </c>
      <c r="B296" s="17">
        <v>208</v>
      </c>
      <c r="D296" s="17" t="s">
        <v>8221</v>
      </c>
      <c r="E296" s="17">
        <v>28</v>
      </c>
    </row>
    <row r="297" spans="1:5" ht="18" x14ac:dyDescent="0.6">
      <c r="A297" s="18" t="s">
        <v>8219</v>
      </c>
      <c r="B297" s="18">
        <v>21</v>
      </c>
      <c r="D297" s="18" t="s">
        <v>8221</v>
      </c>
      <c r="E297" s="18">
        <v>12</v>
      </c>
    </row>
    <row r="298" spans="1:5" ht="18" x14ac:dyDescent="0.6">
      <c r="A298" s="17" t="s">
        <v>8219</v>
      </c>
      <c r="B298" s="17">
        <v>25</v>
      </c>
      <c r="D298" s="17" t="s">
        <v>8221</v>
      </c>
      <c r="E298" s="17">
        <v>16</v>
      </c>
    </row>
    <row r="299" spans="1:5" ht="18" x14ac:dyDescent="0.6">
      <c r="A299" s="18" t="s">
        <v>8219</v>
      </c>
      <c r="B299" s="18">
        <v>52</v>
      </c>
      <c r="D299" s="18" t="s">
        <v>8221</v>
      </c>
      <c r="E299" s="18">
        <v>4</v>
      </c>
    </row>
    <row r="300" spans="1:5" ht="18" x14ac:dyDescent="0.6">
      <c r="A300" s="17" t="s">
        <v>8219</v>
      </c>
      <c r="B300" s="17">
        <v>104</v>
      </c>
      <c r="D300" s="17" t="s">
        <v>8221</v>
      </c>
      <c r="E300" s="17">
        <v>4</v>
      </c>
    </row>
    <row r="301" spans="1:5" ht="18" x14ac:dyDescent="0.6">
      <c r="A301" s="18" t="s">
        <v>8219</v>
      </c>
      <c r="B301" s="18">
        <v>73</v>
      </c>
      <c r="D301" s="18" t="s">
        <v>8221</v>
      </c>
      <c r="E301" s="18">
        <v>10</v>
      </c>
    </row>
    <row r="302" spans="1:5" ht="18" x14ac:dyDescent="0.6">
      <c r="A302" s="17" t="s">
        <v>8219</v>
      </c>
      <c r="B302" s="17">
        <v>34</v>
      </c>
      <c r="D302" s="17" t="s">
        <v>8221</v>
      </c>
      <c r="E302" s="17">
        <v>0</v>
      </c>
    </row>
    <row r="303" spans="1:5" ht="18" x14ac:dyDescent="0.6">
      <c r="A303" s="18" t="s">
        <v>8219</v>
      </c>
      <c r="B303" s="18">
        <v>56</v>
      </c>
      <c r="D303" s="18" t="s">
        <v>8221</v>
      </c>
      <c r="E303" s="18">
        <v>6</v>
      </c>
    </row>
    <row r="304" spans="1:5" ht="18" x14ac:dyDescent="0.6">
      <c r="A304" s="17" t="s">
        <v>8219</v>
      </c>
      <c r="B304" s="17">
        <v>31</v>
      </c>
      <c r="D304" s="17" t="s">
        <v>8221</v>
      </c>
      <c r="E304" s="17">
        <v>0</v>
      </c>
    </row>
    <row r="305" spans="1:5" ht="18" x14ac:dyDescent="0.6">
      <c r="A305" s="18" t="s">
        <v>8219</v>
      </c>
      <c r="B305" s="18">
        <v>84</v>
      </c>
      <c r="D305" s="18" t="s">
        <v>8221</v>
      </c>
      <c r="E305" s="18">
        <v>1</v>
      </c>
    </row>
    <row r="306" spans="1:5" ht="18" x14ac:dyDescent="0.6">
      <c r="A306" s="17" t="s">
        <v>8219</v>
      </c>
      <c r="B306" s="17">
        <v>130</v>
      </c>
      <c r="D306" s="17" t="s">
        <v>8221</v>
      </c>
      <c r="E306" s="17">
        <v>0</v>
      </c>
    </row>
    <row r="307" spans="1:5" ht="18" x14ac:dyDescent="0.6">
      <c r="A307" s="18" t="s">
        <v>8219</v>
      </c>
      <c r="B307" s="18">
        <v>12</v>
      </c>
      <c r="D307" s="18" t="s">
        <v>8221</v>
      </c>
      <c r="E307" s="18">
        <v>44</v>
      </c>
    </row>
    <row r="308" spans="1:5" ht="18" x14ac:dyDescent="0.6">
      <c r="A308" s="17" t="s">
        <v>8219</v>
      </c>
      <c r="B308" s="17">
        <v>23</v>
      </c>
      <c r="D308" s="17" t="s">
        <v>8221</v>
      </c>
      <c r="E308" s="17">
        <v>0</v>
      </c>
    </row>
    <row r="309" spans="1:5" ht="18" x14ac:dyDescent="0.6">
      <c r="A309" s="18" t="s">
        <v>8219</v>
      </c>
      <c r="B309" s="18">
        <v>158</v>
      </c>
      <c r="D309" s="18" t="s">
        <v>8221</v>
      </c>
      <c r="E309" s="18">
        <v>3</v>
      </c>
    </row>
    <row r="310" spans="1:5" ht="18" x14ac:dyDescent="0.6">
      <c r="A310" s="17" t="s">
        <v>8219</v>
      </c>
      <c r="B310" s="17">
        <v>30</v>
      </c>
      <c r="D310" s="17" t="s">
        <v>8221</v>
      </c>
      <c r="E310" s="17">
        <v>0</v>
      </c>
    </row>
    <row r="311" spans="1:5" ht="18" x14ac:dyDescent="0.6">
      <c r="A311" s="18" t="s">
        <v>8219</v>
      </c>
      <c r="B311" s="18">
        <v>18</v>
      </c>
      <c r="D311" s="18" t="s">
        <v>8221</v>
      </c>
      <c r="E311" s="18">
        <v>52</v>
      </c>
    </row>
    <row r="312" spans="1:5" ht="18" x14ac:dyDescent="0.6">
      <c r="A312" s="17" t="s">
        <v>8219</v>
      </c>
      <c r="B312" s="17">
        <v>29</v>
      </c>
      <c r="D312" s="17" t="s">
        <v>8221</v>
      </c>
      <c r="E312" s="17">
        <v>0</v>
      </c>
    </row>
    <row r="313" spans="1:5" ht="18" x14ac:dyDescent="0.6">
      <c r="A313" s="18" t="s">
        <v>8219</v>
      </c>
      <c r="B313" s="18">
        <v>31</v>
      </c>
      <c r="D313" s="18" t="s">
        <v>8221</v>
      </c>
      <c r="E313" s="18">
        <v>1</v>
      </c>
    </row>
    <row r="314" spans="1:5" ht="18" x14ac:dyDescent="0.6">
      <c r="A314" s="17" t="s">
        <v>8219</v>
      </c>
      <c r="B314" s="17">
        <v>173</v>
      </c>
      <c r="D314" s="17" t="s">
        <v>8221</v>
      </c>
      <c r="E314" s="17">
        <v>1</v>
      </c>
    </row>
    <row r="315" spans="1:5" ht="18" x14ac:dyDescent="0.6">
      <c r="A315" s="18" t="s">
        <v>8219</v>
      </c>
      <c r="B315" s="18">
        <v>17</v>
      </c>
      <c r="D315" s="18" t="s">
        <v>8221</v>
      </c>
      <c r="E315" s="18">
        <v>2</v>
      </c>
    </row>
    <row r="316" spans="1:5" ht="18" x14ac:dyDescent="0.6">
      <c r="A316" s="17" t="s">
        <v>8219</v>
      </c>
      <c r="B316" s="17">
        <v>48</v>
      </c>
      <c r="D316" s="17" t="s">
        <v>8221</v>
      </c>
      <c r="E316" s="17">
        <v>9</v>
      </c>
    </row>
    <row r="317" spans="1:5" ht="18" x14ac:dyDescent="0.6">
      <c r="A317" s="18" t="s">
        <v>8219</v>
      </c>
      <c r="B317" s="18">
        <v>59</v>
      </c>
      <c r="D317" s="18" t="s">
        <v>8221</v>
      </c>
      <c r="E317" s="18">
        <v>5</v>
      </c>
    </row>
    <row r="318" spans="1:5" ht="18" x14ac:dyDescent="0.6">
      <c r="A318" s="17" t="s">
        <v>8219</v>
      </c>
      <c r="B318" s="17">
        <v>39</v>
      </c>
      <c r="D318" s="17" t="s">
        <v>8221</v>
      </c>
      <c r="E318" s="17">
        <v>57</v>
      </c>
    </row>
    <row r="319" spans="1:5" ht="18" x14ac:dyDescent="0.6">
      <c r="A319" s="18" t="s">
        <v>8219</v>
      </c>
      <c r="B319" s="18">
        <v>59</v>
      </c>
      <c r="D319" s="18" t="s">
        <v>8221</v>
      </c>
      <c r="E319" s="18">
        <v>3</v>
      </c>
    </row>
    <row r="320" spans="1:5" ht="18" x14ac:dyDescent="0.6">
      <c r="A320" s="17" t="s">
        <v>8219</v>
      </c>
      <c r="B320" s="17">
        <v>60</v>
      </c>
      <c r="D320" s="17" t="s">
        <v>8221</v>
      </c>
      <c r="E320" s="17">
        <v>1</v>
      </c>
    </row>
    <row r="321" spans="1:5" ht="18" x14ac:dyDescent="0.6">
      <c r="A321" s="18" t="s">
        <v>8219</v>
      </c>
      <c r="B321" s="18">
        <v>20</v>
      </c>
      <c r="D321" s="18" t="s">
        <v>8221</v>
      </c>
      <c r="E321" s="18">
        <v>6</v>
      </c>
    </row>
    <row r="322" spans="1:5" ht="18" x14ac:dyDescent="0.6">
      <c r="A322" s="17" t="s">
        <v>8219</v>
      </c>
      <c r="B322" s="17">
        <v>2</v>
      </c>
      <c r="D322" s="17" t="s">
        <v>8221</v>
      </c>
      <c r="E322" s="17">
        <v>48</v>
      </c>
    </row>
    <row r="323" spans="1:5" ht="18" x14ac:dyDescent="0.6">
      <c r="A323" s="18" t="s">
        <v>8219</v>
      </c>
      <c r="B323" s="18">
        <v>315</v>
      </c>
      <c r="D323" s="18" t="s">
        <v>8221</v>
      </c>
      <c r="E323" s="18">
        <v>2</v>
      </c>
    </row>
    <row r="324" spans="1:5" ht="18" x14ac:dyDescent="0.6">
      <c r="A324" s="17" t="s">
        <v>8219</v>
      </c>
      <c r="B324" s="17">
        <v>2174</v>
      </c>
      <c r="D324" s="17" t="s">
        <v>8221</v>
      </c>
      <c r="E324" s="17">
        <v>4</v>
      </c>
    </row>
    <row r="325" spans="1:5" ht="18" x14ac:dyDescent="0.6">
      <c r="A325" s="18" t="s">
        <v>8219</v>
      </c>
      <c r="B325" s="18">
        <v>152</v>
      </c>
      <c r="D325" s="18" t="s">
        <v>8221</v>
      </c>
      <c r="E325" s="18">
        <v>5</v>
      </c>
    </row>
    <row r="326" spans="1:5" ht="18" x14ac:dyDescent="0.6">
      <c r="A326" s="17" t="s">
        <v>8219</v>
      </c>
      <c r="B326" s="17">
        <v>1021</v>
      </c>
      <c r="D326" s="17" t="s">
        <v>8221</v>
      </c>
      <c r="E326" s="17">
        <v>79</v>
      </c>
    </row>
    <row r="327" spans="1:5" ht="18" x14ac:dyDescent="0.6">
      <c r="A327" s="18" t="s">
        <v>8219</v>
      </c>
      <c r="B327" s="18">
        <v>237</v>
      </c>
      <c r="D327" s="18" t="s">
        <v>8221</v>
      </c>
      <c r="E327" s="18">
        <v>2</v>
      </c>
    </row>
    <row r="328" spans="1:5" ht="18" x14ac:dyDescent="0.6">
      <c r="A328" s="17" t="s">
        <v>8219</v>
      </c>
      <c r="B328" s="17">
        <v>27</v>
      </c>
      <c r="D328" s="17" t="s">
        <v>8221</v>
      </c>
      <c r="E328" s="17">
        <v>11</v>
      </c>
    </row>
    <row r="329" spans="1:5" ht="18" x14ac:dyDescent="0.6">
      <c r="A329" s="18" t="s">
        <v>8219</v>
      </c>
      <c r="B329" s="18">
        <v>17</v>
      </c>
      <c r="D329" s="18" t="s">
        <v>8221</v>
      </c>
      <c r="E329" s="18">
        <v>11</v>
      </c>
    </row>
    <row r="330" spans="1:5" ht="18" x14ac:dyDescent="0.6">
      <c r="A330" s="17" t="s">
        <v>8219</v>
      </c>
      <c r="B330" s="17">
        <v>27</v>
      </c>
      <c r="D330" s="17" t="s">
        <v>8221</v>
      </c>
      <c r="E330" s="17">
        <v>1</v>
      </c>
    </row>
    <row r="331" spans="1:5" ht="18" x14ac:dyDescent="0.6">
      <c r="A331" s="18" t="s">
        <v>8219</v>
      </c>
      <c r="B331" s="18">
        <v>82</v>
      </c>
      <c r="D331" s="18" t="s">
        <v>8221</v>
      </c>
      <c r="E331" s="18">
        <v>3</v>
      </c>
    </row>
    <row r="332" spans="1:5" ht="18" x14ac:dyDescent="0.6">
      <c r="A332" s="17" t="s">
        <v>8219</v>
      </c>
      <c r="B332" s="17">
        <v>48</v>
      </c>
      <c r="D332" s="17" t="s">
        <v>8221</v>
      </c>
      <c r="E332" s="17">
        <v>5</v>
      </c>
    </row>
    <row r="333" spans="1:5" ht="18" x14ac:dyDescent="0.6">
      <c r="A333" s="18" t="s">
        <v>8219</v>
      </c>
      <c r="B333" s="18">
        <v>105</v>
      </c>
      <c r="D333" s="18" t="s">
        <v>8221</v>
      </c>
      <c r="E333" s="18">
        <v>12</v>
      </c>
    </row>
    <row r="334" spans="1:5" ht="18" x14ac:dyDescent="0.6">
      <c r="A334" s="17" t="s">
        <v>8219</v>
      </c>
      <c r="B334" s="17">
        <v>28</v>
      </c>
      <c r="D334" s="17" t="s">
        <v>8221</v>
      </c>
      <c r="E334" s="17">
        <v>2</v>
      </c>
    </row>
    <row r="335" spans="1:5" ht="18" x14ac:dyDescent="0.6">
      <c r="A335" s="18" t="s">
        <v>8219</v>
      </c>
      <c r="B335" s="18">
        <v>1107</v>
      </c>
      <c r="D335" s="18" t="s">
        <v>8221</v>
      </c>
      <c r="E335" s="18">
        <v>5</v>
      </c>
    </row>
    <row r="336" spans="1:5" ht="18" x14ac:dyDescent="0.6">
      <c r="A336" s="17" t="s">
        <v>8219</v>
      </c>
      <c r="B336" s="17">
        <v>1013</v>
      </c>
      <c r="D336" s="17" t="s">
        <v>8221</v>
      </c>
      <c r="E336" s="17">
        <v>21</v>
      </c>
    </row>
    <row r="337" spans="1:5" ht="18" x14ac:dyDescent="0.6">
      <c r="A337" s="18" t="s">
        <v>8219</v>
      </c>
      <c r="B337" s="18">
        <v>274</v>
      </c>
      <c r="D337" s="18" t="s">
        <v>8221</v>
      </c>
      <c r="E337" s="18">
        <v>0</v>
      </c>
    </row>
    <row r="338" spans="1:5" ht="18" x14ac:dyDescent="0.6">
      <c r="A338" s="17" t="s">
        <v>8219</v>
      </c>
      <c r="B338" s="17">
        <v>87</v>
      </c>
      <c r="D338" s="17" t="s">
        <v>8221</v>
      </c>
      <c r="E338" s="17">
        <v>45</v>
      </c>
    </row>
    <row r="339" spans="1:5" ht="18" x14ac:dyDescent="0.6">
      <c r="A339" s="18" t="s">
        <v>8219</v>
      </c>
      <c r="B339" s="18">
        <v>99</v>
      </c>
      <c r="D339" s="18" t="s">
        <v>8221</v>
      </c>
      <c r="E339" s="18">
        <v>29</v>
      </c>
    </row>
    <row r="340" spans="1:5" ht="18" x14ac:dyDescent="0.6">
      <c r="A340" s="17" t="s">
        <v>8219</v>
      </c>
      <c r="B340" s="17">
        <v>276</v>
      </c>
      <c r="D340" s="17" t="s">
        <v>8221</v>
      </c>
      <c r="E340" s="17">
        <v>2</v>
      </c>
    </row>
    <row r="341" spans="1:5" ht="18" x14ac:dyDescent="0.6">
      <c r="A341" s="18" t="s">
        <v>8219</v>
      </c>
      <c r="B341" s="18">
        <v>21</v>
      </c>
      <c r="D341" s="18" t="s">
        <v>8221</v>
      </c>
      <c r="E341" s="18">
        <v>30</v>
      </c>
    </row>
    <row r="342" spans="1:5" ht="18" x14ac:dyDescent="0.6">
      <c r="A342" s="17" t="s">
        <v>8219</v>
      </c>
      <c r="B342" s="17">
        <v>41</v>
      </c>
      <c r="D342" s="17" t="s">
        <v>8221</v>
      </c>
      <c r="E342" s="17">
        <v>8</v>
      </c>
    </row>
    <row r="343" spans="1:5" ht="18" x14ac:dyDescent="0.6">
      <c r="A343" s="18" t="s">
        <v>8219</v>
      </c>
      <c r="B343" s="18">
        <v>119</v>
      </c>
      <c r="D343" s="18" t="s">
        <v>8221</v>
      </c>
      <c r="E343" s="18">
        <v>1</v>
      </c>
    </row>
    <row r="344" spans="1:5" ht="18" x14ac:dyDescent="0.6">
      <c r="A344" s="17" t="s">
        <v>8219</v>
      </c>
      <c r="B344" s="17">
        <v>153</v>
      </c>
      <c r="D344" s="17" t="s">
        <v>8221</v>
      </c>
      <c r="E344" s="17">
        <v>14</v>
      </c>
    </row>
    <row r="345" spans="1:5" ht="18" x14ac:dyDescent="0.6">
      <c r="A345" s="18" t="s">
        <v>8219</v>
      </c>
      <c r="B345" s="18">
        <v>100</v>
      </c>
      <c r="D345" s="18" t="s">
        <v>8221</v>
      </c>
      <c r="E345" s="18">
        <v>24</v>
      </c>
    </row>
    <row r="346" spans="1:5" ht="18" x14ac:dyDescent="0.6">
      <c r="A346" s="17" t="s">
        <v>8219</v>
      </c>
      <c r="B346" s="17">
        <v>143</v>
      </c>
      <c r="D346" s="17" t="s">
        <v>8221</v>
      </c>
      <c r="E346" s="17">
        <v>2</v>
      </c>
    </row>
    <row r="347" spans="1:5" ht="18" x14ac:dyDescent="0.6">
      <c r="A347" s="18" t="s">
        <v>8219</v>
      </c>
      <c r="B347" s="18">
        <v>140</v>
      </c>
      <c r="D347" s="18" t="s">
        <v>8221</v>
      </c>
      <c r="E347" s="18">
        <v>21</v>
      </c>
    </row>
    <row r="348" spans="1:5" ht="18" x14ac:dyDescent="0.6">
      <c r="A348" s="17" t="s">
        <v>8219</v>
      </c>
      <c r="B348" s="17">
        <v>35</v>
      </c>
      <c r="D348" s="17" t="s">
        <v>8221</v>
      </c>
      <c r="E348" s="17">
        <v>7</v>
      </c>
    </row>
    <row r="349" spans="1:5" ht="18" x14ac:dyDescent="0.6">
      <c r="A349" s="18" t="s">
        <v>8219</v>
      </c>
      <c r="B349" s="18">
        <v>149</v>
      </c>
      <c r="D349" s="18" t="s">
        <v>8221</v>
      </c>
      <c r="E349" s="18">
        <v>0</v>
      </c>
    </row>
    <row r="350" spans="1:5" ht="18" x14ac:dyDescent="0.6">
      <c r="A350" s="17" t="s">
        <v>8219</v>
      </c>
      <c r="B350" s="17">
        <v>130</v>
      </c>
      <c r="D350" s="17" t="s">
        <v>8221</v>
      </c>
      <c r="E350" s="17">
        <v>4</v>
      </c>
    </row>
    <row r="351" spans="1:5" ht="18" x14ac:dyDescent="0.6">
      <c r="A351" s="18" t="s">
        <v>8219</v>
      </c>
      <c r="B351" s="18">
        <v>120</v>
      </c>
      <c r="D351" s="18" t="s">
        <v>8221</v>
      </c>
      <c r="E351" s="18">
        <v>32</v>
      </c>
    </row>
    <row r="352" spans="1:5" ht="18" x14ac:dyDescent="0.6">
      <c r="A352" s="17" t="s">
        <v>8219</v>
      </c>
      <c r="B352" s="17">
        <v>265</v>
      </c>
      <c r="D352" s="17" t="s">
        <v>8221</v>
      </c>
      <c r="E352" s="17">
        <v>4</v>
      </c>
    </row>
    <row r="353" spans="1:5" ht="18" x14ac:dyDescent="0.6">
      <c r="A353" s="18" t="s">
        <v>8219</v>
      </c>
      <c r="B353" s="18">
        <v>71</v>
      </c>
      <c r="D353" s="18" t="s">
        <v>8221</v>
      </c>
      <c r="E353" s="18">
        <v>9</v>
      </c>
    </row>
    <row r="354" spans="1:5" ht="18" x14ac:dyDescent="0.6">
      <c r="A354" s="17" t="s">
        <v>8219</v>
      </c>
      <c r="B354" s="17">
        <v>13</v>
      </c>
      <c r="D354" s="17" t="s">
        <v>8221</v>
      </c>
      <c r="E354" s="17">
        <v>17</v>
      </c>
    </row>
    <row r="355" spans="1:5" ht="18" x14ac:dyDescent="0.6">
      <c r="A355" s="18" t="s">
        <v>8219</v>
      </c>
      <c r="B355" s="18">
        <v>169</v>
      </c>
      <c r="D355" s="18" t="s">
        <v>8221</v>
      </c>
      <c r="E355" s="18">
        <v>5</v>
      </c>
    </row>
    <row r="356" spans="1:5" ht="18" x14ac:dyDescent="0.6">
      <c r="A356" s="17" t="s">
        <v>8219</v>
      </c>
      <c r="B356" s="17">
        <v>57</v>
      </c>
      <c r="D356" s="17" t="s">
        <v>8221</v>
      </c>
      <c r="E356" s="17">
        <v>53</v>
      </c>
    </row>
    <row r="357" spans="1:5" ht="18" x14ac:dyDescent="0.6">
      <c r="A357" s="18" t="s">
        <v>8219</v>
      </c>
      <c r="B357" s="18">
        <v>229</v>
      </c>
      <c r="D357" s="18" t="s">
        <v>8221</v>
      </c>
      <c r="E357" s="18">
        <v>7</v>
      </c>
    </row>
    <row r="358" spans="1:5" ht="18" x14ac:dyDescent="0.6">
      <c r="A358" s="17" t="s">
        <v>8219</v>
      </c>
      <c r="B358" s="17">
        <v>108</v>
      </c>
      <c r="D358" s="17" t="s">
        <v>8221</v>
      </c>
      <c r="E358" s="17">
        <v>72</v>
      </c>
    </row>
    <row r="359" spans="1:5" ht="18" x14ac:dyDescent="0.6">
      <c r="A359" s="18" t="s">
        <v>8219</v>
      </c>
      <c r="B359" s="18">
        <v>108</v>
      </c>
      <c r="D359" s="18" t="s">
        <v>8221</v>
      </c>
      <c r="E359" s="18">
        <v>0</v>
      </c>
    </row>
    <row r="360" spans="1:5" ht="18" x14ac:dyDescent="0.6">
      <c r="A360" s="17" t="s">
        <v>8219</v>
      </c>
      <c r="B360" s="17">
        <v>41</v>
      </c>
      <c r="D360" s="17" t="s">
        <v>8221</v>
      </c>
      <c r="E360" s="17">
        <v>2</v>
      </c>
    </row>
    <row r="361" spans="1:5" ht="18" x14ac:dyDescent="0.6">
      <c r="A361" s="18" t="s">
        <v>8219</v>
      </c>
      <c r="B361" s="18">
        <v>139</v>
      </c>
      <c r="D361" s="18" t="s">
        <v>8221</v>
      </c>
      <c r="E361" s="18">
        <v>8</v>
      </c>
    </row>
    <row r="362" spans="1:5" ht="18" x14ac:dyDescent="0.6">
      <c r="A362" s="17" t="s">
        <v>8219</v>
      </c>
      <c r="B362" s="17">
        <v>19</v>
      </c>
      <c r="D362" s="17" t="s">
        <v>8221</v>
      </c>
      <c r="E362" s="17">
        <v>2</v>
      </c>
    </row>
    <row r="363" spans="1:5" ht="18" x14ac:dyDescent="0.6">
      <c r="A363" s="18" t="s">
        <v>8219</v>
      </c>
      <c r="B363" s="18">
        <v>94</v>
      </c>
      <c r="D363" s="18" t="s">
        <v>8221</v>
      </c>
      <c r="E363" s="18">
        <v>0</v>
      </c>
    </row>
    <row r="364" spans="1:5" ht="18" x14ac:dyDescent="0.6">
      <c r="A364" s="17" t="s">
        <v>8219</v>
      </c>
      <c r="B364" s="17">
        <v>23</v>
      </c>
      <c r="D364" s="17" t="s">
        <v>8221</v>
      </c>
      <c r="E364" s="17">
        <v>3</v>
      </c>
    </row>
    <row r="365" spans="1:5" ht="18" x14ac:dyDescent="0.6">
      <c r="A365" s="18" t="s">
        <v>8219</v>
      </c>
      <c r="B365" s="18">
        <v>15</v>
      </c>
      <c r="D365" s="18" t="s">
        <v>8221</v>
      </c>
      <c r="E365" s="18">
        <v>4</v>
      </c>
    </row>
    <row r="366" spans="1:5" ht="18" x14ac:dyDescent="0.6">
      <c r="A366" s="17" t="s">
        <v>8219</v>
      </c>
      <c r="B366" s="17">
        <v>62</v>
      </c>
      <c r="D366" s="17" t="s">
        <v>8221</v>
      </c>
      <c r="E366" s="17">
        <v>3</v>
      </c>
    </row>
    <row r="367" spans="1:5" ht="18" x14ac:dyDescent="0.6">
      <c r="A367" s="18" t="s">
        <v>8219</v>
      </c>
      <c r="B367" s="18">
        <v>74</v>
      </c>
      <c r="D367" s="18" t="s">
        <v>8221</v>
      </c>
      <c r="E367" s="18">
        <v>6</v>
      </c>
    </row>
    <row r="368" spans="1:5" ht="18" x14ac:dyDescent="0.6">
      <c r="A368" s="17" t="s">
        <v>8219</v>
      </c>
      <c r="B368" s="17">
        <v>97</v>
      </c>
      <c r="D368" s="17" t="s">
        <v>8221</v>
      </c>
      <c r="E368" s="17">
        <v>0</v>
      </c>
    </row>
    <row r="369" spans="1:5" ht="18" x14ac:dyDescent="0.6">
      <c r="A369" s="18" t="s">
        <v>8219</v>
      </c>
      <c r="B369" s="18">
        <v>55</v>
      </c>
      <c r="D369" s="18" t="s">
        <v>8221</v>
      </c>
      <c r="E369" s="18">
        <v>0</v>
      </c>
    </row>
    <row r="370" spans="1:5" ht="18" x14ac:dyDescent="0.6">
      <c r="A370" s="17" t="s">
        <v>8219</v>
      </c>
      <c r="B370" s="17">
        <v>44</v>
      </c>
      <c r="D370" s="17" t="s">
        <v>8221</v>
      </c>
      <c r="E370" s="17">
        <v>0</v>
      </c>
    </row>
    <row r="371" spans="1:5" ht="18" x14ac:dyDescent="0.6">
      <c r="A371" s="18" t="s">
        <v>8219</v>
      </c>
      <c r="B371" s="18">
        <v>110</v>
      </c>
      <c r="D371" s="18" t="s">
        <v>8221</v>
      </c>
      <c r="E371" s="18">
        <v>8</v>
      </c>
    </row>
    <row r="372" spans="1:5" ht="18" x14ac:dyDescent="0.6">
      <c r="A372" s="17" t="s">
        <v>8219</v>
      </c>
      <c r="B372" s="17">
        <v>59</v>
      </c>
      <c r="D372" s="17" t="s">
        <v>8221</v>
      </c>
      <c r="E372" s="17">
        <v>5</v>
      </c>
    </row>
    <row r="373" spans="1:5" ht="18" x14ac:dyDescent="0.6">
      <c r="A373" s="18" t="s">
        <v>8219</v>
      </c>
      <c r="B373" s="18">
        <v>62</v>
      </c>
      <c r="D373" s="18" t="s">
        <v>8221</v>
      </c>
      <c r="E373" s="18">
        <v>0</v>
      </c>
    </row>
    <row r="374" spans="1:5" ht="18" x14ac:dyDescent="0.6">
      <c r="A374" s="17" t="s">
        <v>8219</v>
      </c>
      <c r="B374" s="17">
        <v>105</v>
      </c>
      <c r="D374" s="17" t="s">
        <v>8221</v>
      </c>
      <c r="E374" s="17">
        <v>2</v>
      </c>
    </row>
    <row r="375" spans="1:5" ht="18" x14ac:dyDescent="0.6">
      <c r="A375" s="18" t="s">
        <v>8219</v>
      </c>
      <c r="B375" s="18">
        <v>26</v>
      </c>
      <c r="D375" s="18" t="s">
        <v>8221</v>
      </c>
      <c r="E375" s="18">
        <v>24</v>
      </c>
    </row>
    <row r="376" spans="1:5" ht="18" x14ac:dyDescent="0.6">
      <c r="A376" s="17" t="s">
        <v>8219</v>
      </c>
      <c r="B376" s="17">
        <v>49</v>
      </c>
      <c r="D376" s="17" t="s">
        <v>8221</v>
      </c>
      <c r="E376" s="17">
        <v>0</v>
      </c>
    </row>
    <row r="377" spans="1:5" ht="18" x14ac:dyDescent="0.6">
      <c r="A377" s="18" t="s">
        <v>8219</v>
      </c>
      <c r="B377" s="18">
        <v>68</v>
      </c>
      <c r="D377" s="18" t="s">
        <v>8221</v>
      </c>
      <c r="E377" s="18">
        <v>9</v>
      </c>
    </row>
    <row r="378" spans="1:5" ht="18" x14ac:dyDescent="0.6">
      <c r="A378" s="17" t="s">
        <v>8219</v>
      </c>
      <c r="B378" s="17">
        <v>22</v>
      </c>
      <c r="D378" s="17" t="s">
        <v>8221</v>
      </c>
      <c r="E378" s="17">
        <v>0</v>
      </c>
    </row>
    <row r="379" spans="1:5" ht="18" x14ac:dyDescent="0.6">
      <c r="A379" s="18" t="s">
        <v>8219</v>
      </c>
      <c r="B379" s="18">
        <v>18</v>
      </c>
      <c r="D379" s="18" t="s">
        <v>8221</v>
      </c>
      <c r="E379" s="18">
        <v>1</v>
      </c>
    </row>
    <row r="380" spans="1:5" ht="18" x14ac:dyDescent="0.6">
      <c r="A380" s="17" t="s">
        <v>8219</v>
      </c>
      <c r="B380" s="17">
        <v>19</v>
      </c>
      <c r="D380" s="17" t="s">
        <v>8221</v>
      </c>
      <c r="E380" s="17">
        <v>10</v>
      </c>
    </row>
    <row r="381" spans="1:5" ht="18" x14ac:dyDescent="0.6">
      <c r="A381" s="18" t="s">
        <v>8219</v>
      </c>
      <c r="B381" s="18">
        <v>99</v>
      </c>
      <c r="D381" s="18" t="s">
        <v>8221</v>
      </c>
      <c r="E381" s="18">
        <v>1</v>
      </c>
    </row>
    <row r="382" spans="1:5" ht="18" x14ac:dyDescent="0.6">
      <c r="A382" s="17" t="s">
        <v>8219</v>
      </c>
      <c r="B382" s="17">
        <v>27</v>
      </c>
      <c r="D382" s="17" t="s">
        <v>8221</v>
      </c>
      <c r="E382" s="17">
        <v>0</v>
      </c>
    </row>
    <row r="383" spans="1:5" ht="18" x14ac:dyDescent="0.6">
      <c r="A383" s="18" t="s">
        <v>8219</v>
      </c>
      <c r="B383" s="18">
        <v>25</v>
      </c>
      <c r="D383" s="18" t="s">
        <v>8221</v>
      </c>
      <c r="E383" s="18">
        <v>20</v>
      </c>
    </row>
    <row r="384" spans="1:5" ht="18" x14ac:dyDescent="0.6">
      <c r="A384" s="17" t="s">
        <v>8219</v>
      </c>
      <c r="B384" s="17">
        <v>14</v>
      </c>
      <c r="D384" s="17" t="s">
        <v>8221</v>
      </c>
      <c r="E384" s="17">
        <v>30</v>
      </c>
    </row>
    <row r="385" spans="1:5" ht="18" x14ac:dyDescent="0.6">
      <c r="A385" s="18" t="s">
        <v>8219</v>
      </c>
      <c r="B385" s="18">
        <v>35</v>
      </c>
      <c r="D385" s="18" t="s">
        <v>8221</v>
      </c>
      <c r="E385" s="18">
        <v>6</v>
      </c>
    </row>
    <row r="386" spans="1:5" ht="18" x14ac:dyDescent="0.6">
      <c r="A386" s="17" t="s">
        <v>8219</v>
      </c>
      <c r="B386" s="17">
        <v>10</v>
      </c>
      <c r="D386" s="17" t="s">
        <v>8221</v>
      </c>
      <c r="E386" s="17">
        <v>15</v>
      </c>
    </row>
    <row r="387" spans="1:5" ht="18" x14ac:dyDescent="0.6">
      <c r="A387" s="18" t="s">
        <v>8219</v>
      </c>
      <c r="B387" s="18">
        <v>29</v>
      </c>
      <c r="D387" s="18" t="s">
        <v>8221</v>
      </c>
      <c r="E387" s="18">
        <v>5</v>
      </c>
    </row>
    <row r="388" spans="1:5" ht="18" x14ac:dyDescent="0.6">
      <c r="A388" s="17" t="s">
        <v>8219</v>
      </c>
      <c r="B388" s="17">
        <v>44</v>
      </c>
      <c r="D388" s="17" t="s">
        <v>8221</v>
      </c>
      <c r="E388" s="17">
        <v>0</v>
      </c>
    </row>
    <row r="389" spans="1:5" ht="18" x14ac:dyDescent="0.6">
      <c r="A389" s="18" t="s">
        <v>8219</v>
      </c>
      <c r="B389" s="18">
        <v>17</v>
      </c>
      <c r="D389" s="18" t="s">
        <v>8221</v>
      </c>
      <c r="E389" s="18">
        <v>0</v>
      </c>
    </row>
    <row r="390" spans="1:5" ht="18" x14ac:dyDescent="0.6">
      <c r="A390" s="17" t="s">
        <v>8219</v>
      </c>
      <c r="B390" s="17">
        <v>34</v>
      </c>
      <c r="D390" s="17" t="s">
        <v>8221</v>
      </c>
      <c r="E390" s="17">
        <v>28</v>
      </c>
    </row>
    <row r="391" spans="1:5" ht="18" x14ac:dyDescent="0.6">
      <c r="A391" s="18" t="s">
        <v>8219</v>
      </c>
      <c r="B391" s="18">
        <v>14</v>
      </c>
      <c r="D391" s="18" t="s">
        <v>8221</v>
      </c>
      <c r="E391" s="18">
        <v>0</v>
      </c>
    </row>
    <row r="392" spans="1:5" ht="18" x14ac:dyDescent="0.6">
      <c r="A392" s="17" t="s">
        <v>8219</v>
      </c>
      <c r="B392" s="17">
        <v>156</v>
      </c>
      <c r="D392" s="17" t="s">
        <v>8221</v>
      </c>
      <c r="E392" s="17">
        <v>5</v>
      </c>
    </row>
    <row r="393" spans="1:5" ht="18" x14ac:dyDescent="0.6">
      <c r="A393" s="18" t="s">
        <v>8219</v>
      </c>
      <c r="B393" s="18">
        <v>128</v>
      </c>
      <c r="D393" s="18" t="s">
        <v>8221</v>
      </c>
      <c r="E393" s="18">
        <v>7</v>
      </c>
    </row>
    <row r="394" spans="1:5" ht="18" x14ac:dyDescent="0.6">
      <c r="A394" s="17" t="s">
        <v>8219</v>
      </c>
      <c r="B394" s="17">
        <v>60</v>
      </c>
      <c r="D394" s="17" t="s">
        <v>8221</v>
      </c>
      <c r="E394" s="17">
        <v>30</v>
      </c>
    </row>
    <row r="395" spans="1:5" ht="18" x14ac:dyDescent="0.6">
      <c r="A395" s="18" t="s">
        <v>8219</v>
      </c>
      <c r="B395" s="18">
        <v>32</v>
      </c>
      <c r="D395" s="18" t="s">
        <v>8221</v>
      </c>
      <c r="E395" s="18">
        <v>2</v>
      </c>
    </row>
    <row r="396" spans="1:5" ht="18" x14ac:dyDescent="0.6">
      <c r="A396" s="17" t="s">
        <v>8219</v>
      </c>
      <c r="B396" s="17">
        <v>53</v>
      </c>
      <c r="D396" s="17" t="s">
        <v>8221</v>
      </c>
      <c r="E396" s="17">
        <v>30</v>
      </c>
    </row>
    <row r="397" spans="1:5" ht="18" x14ac:dyDescent="0.6">
      <c r="A397" s="18" t="s">
        <v>8219</v>
      </c>
      <c r="B397" s="18">
        <v>184</v>
      </c>
      <c r="D397" s="18" t="s">
        <v>8221</v>
      </c>
      <c r="E397" s="18">
        <v>2</v>
      </c>
    </row>
    <row r="398" spans="1:5" ht="18" x14ac:dyDescent="0.6">
      <c r="A398" s="17" t="s">
        <v>8219</v>
      </c>
      <c r="B398" s="17">
        <v>90</v>
      </c>
      <c r="D398" s="17" t="s">
        <v>8221</v>
      </c>
      <c r="E398" s="17">
        <v>0</v>
      </c>
    </row>
    <row r="399" spans="1:5" ht="18" x14ac:dyDescent="0.6">
      <c r="A399" s="18" t="s">
        <v>8219</v>
      </c>
      <c r="B399" s="18">
        <v>71</v>
      </c>
      <c r="D399" s="18" t="s">
        <v>8221</v>
      </c>
      <c r="E399" s="18">
        <v>2</v>
      </c>
    </row>
    <row r="400" spans="1:5" ht="18" x14ac:dyDescent="0.6">
      <c r="A400" s="17" t="s">
        <v>8219</v>
      </c>
      <c r="B400" s="17">
        <v>87</v>
      </c>
      <c r="D400" s="17" t="s">
        <v>8221</v>
      </c>
      <c r="E400" s="17">
        <v>1</v>
      </c>
    </row>
    <row r="401" spans="1:5" ht="18" x14ac:dyDescent="0.6">
      <c r="A401" s="18" t="s">
        <v>8219</v>
      </c>
      <c r="B401" s="18">
        <v>28</v>
      </c>
      <c r="D401" s="18" t="s">
        <v>8221</v>
      </c>
      <c r="E401" s="18">
        <v>2</v>
      </c>
    </row>
    <row r="402" spans="1:5" ht="18" x14ac:dyDescent="0.6">
      <c r="A402" s="17" t="s">
        <v>8219</v>
      </c>
      <c r="B402" s="17">
        <v>56</v>
      </c>
      <c r="D402" s="17" t="s">
        <v>8221</v>
      </c>
      <c r="E402" s="17">
        <v>14</v>
      </c>
    </row>
    <row r="403" spans="1:5" ht="18" x14ac:dyDescent="0.6">
      <c r="A403" s="18" t="s">
        <v>8219</v>
      </c>
      <c r="B403" s="18">
        <v>51</v>
      </c>
      <c r="D403" s="18" t="s">
        <v>8221</v>
      </c>
      <c r="E403" s="18">
        <v>31</v>
      </c>
    </row>
    <row r="404" spans="1:5" ht="18" x14ac:dyDescent="0.6">
      <c r="A404" s="17" t="s">
        <v>8219</v>
      </c>
      <c r="B404" s="17">
        <v>75</v>
      </c>
      <c r="D404" s="17" t="s">
        <v>8221</v>
      </c>
      <c r="E404" s="17">
        <v>16</v>
      </c>
    </row>
    <row r="405" spans="1:5" ht="18" x14ac:dyDescent="0.6">
      <c r="A405" s="18" t="s">
        <v>8219</v>
      </c>
      <c r="B405" s="18">
        <v>38</v>
      </c>
      <c r="D405" s="18" t="s">
        <v>8221</v>
      </c>
      <c r="E405" s="18">
        <v>12</v>
      </c>
    </row>
    <row r="406" spans="1:5" ht="18" x14ac:dyDescent="0.6">
      <c r="A406" s="17" t="s">
        <v>8219</v>
      </c>
      <c r="B406" s="17">
        <v>18</v>
      </c>
      <c r="D406" s="17" t="s">
        <v>8221</v>
      </c>
      <c r="E406" s="17">
        <v>96</v>
      </c>
    </row>
    <row r="407" spans="1:5" ht="18" x14ac:dyDescent="0.6">
      <c r="A407" s="18" t="s">
        <v>8219</v>
      </c>
      <c r="B407" s="18">
        <v>54</v>
      </c>
      <c r="D407" s="18" t="s">
        <v>8221</v>
      </c>
      <c r="E407" s="18">
        <v>16</v>
      </c>
    </row>
    <row r="408" spans="1:5" ht="18" x14ac:dyDescent="0.6">
      <c r="A408" s="17" t="s">
        <v>8219</v>
      </c>
      <c r="B408" s="17">
        <v>71</v>
      </c>
      <c r="D408" s="17" t="s">
        <v>8221</v>
      </c>
      <c r="E408" s="17">
        <v>5</v>
      </c>
    </row>
    <row r="409" spans="1:5" ht="18" x14ac:dyDescent="0.6">
      <c r="A409" s="18" t="s">
        <v>8219</v>
      </c>
      <c r="B409" s="18">
        <v>57</v>
      </c>
      <c r="D409" s="18" t="s">
        <v>8221</v>
      </c>
      <c r="E409" s="18">
        <v>0</v>
      </c>
    </row>
    <row r="410" spans="1:5" ht="18" x14ac:dyDescent="0.6">
      <c r="A410" s="17" t="s">
        <v>8219</v>
      </c>
      <c r="B410" s="17">
        <v>43</v>
      </c>
      <c r="D410" s="17" t="s">
        <v>8221</v>
      </c>
      <c r="E410" s="17">
        <v>8</v>
      </c>
    </row>
    <row r="411" spans="1:5" ht="18" x14ac:dyDescent="0.6">
      <c r="A411" s="18" t="s">
        <v>8219</v>
      </c>
      <c r="B411" s="18">
        <v>52</v>
      </c>
      <c r="D411" s="18" t="s">
        <v>8221</v>
      </c>
      <c r="E411" s="18">
        <v>7</v>
      </c>
    </row>
    <row r="412" spans="1:5" ht="18" x14ac:dyDescent="0.6">
      <c r="A412" s="17" t="s">
        <v>8219</v>
      </c>
      <c r="B412" s="17">
        <v>27</v>
      </c>
      <c r="D412" s="17" t="s">
        <v>8221</v>
      </c>
      <c r="E412" s="17">
        <v>24</v>
      </c>
    </row>
    <row r="413" spans="1:5" ht="18" x14ac:dyDescent="0.6">
      <c r="A413" s="18" t="s">
        <v>8219</v>
      </c>
      <c r="B413" s="18">
        <v>12</v>
      </c>
      <c r="D413" s="18" t="s">
        <v>8221</v>
      </c>
      <c r="E413" s="18">
        <v>121</v>
      </c>
    </row>
    <row r="414" spans="1:5" ht="18" x14ac:dyDescent="0.6">
      <c r="A414" s="17" t="s">
        <v>8219</v>
      </c>
      <c r="B414" s="17">
        <v>33</v>
      </c>
      <c r="D414" s="17" t="s">
        <v>8221</v>
      </c>
      <c r="E414" s="17">
        <v>196</v>
      </c>
    </row>
    <row r="415" spans="1:5" ht="18" x14ac:dyDescent="0.6">
      <c r="A415" s="18" t="s">
        <v>8219</v>
      </c>
      <c r="B415" s="18">
        <v>96</v>
      </c>
      <c r="D415" s="18" t="s">
        <v>8221</v>
      </c>
      <c r="E415" s="18">
        <v>5</v>
      </c>
    </row>
    <row r="416" spans="1:5" ht="18" x14ac:dyDescent="0.6">
      <c r="A416" s="17" t="s">
        <v>8219</v>
      </c>
      <c r="B416" s="17">
        <v>28</v>
      </c>
      <c r="D416" s="17" t="s">
        <v>8221</v>
      </c>
      <c r="E416" s="17">
        <v>73</v>
      </c>
    </row>
    <row r="417" spans="1:5" ht="18" x14ac:dyDescent="0.6">
      <c r="A417" s="18" t="s">
        <v>8219</v>
      </c>
      <c r="B417" s="18">
        <v>43</v>
      </c>
      <c r="D417" s="18" t="s">
        <v>8221</v>
      </c>
      <c r="E417" s="18">
        <v>93</v>
      </c>
    </row>
    <row r="418" spans="1:5" ht="18" x14ac:dyDescent="0.6">
      <c r="A418" s="17" t="s">
        <v>8219</v>
      </c>
      <c r="B418" s="17">
        <v>205</v>
      </c>
      <c r="D418" s="17" t="s">
        <v>8221</v>
      </c>
      <c r="E418" s="17">
        <v>17</v>
      </c>
    </row>
    <row r="419" spans="1:5" ht="18" x14ac:dyDescent="0.6">
      <c r="A419" s="18" t="s">
        <v>8219</v>
      </c>
      <c r="B419" s="18">
        <v>23</v>
      </c>
      <c r="D419" s="18" t="s">
        <v>8221</v>
      </c>
      <c r="E419" s="18">
        <v>7</v>
      </c>
    </row>
    <row r="420" spans="1:5" ht="18" x14ac:dyDescent="0.6">
      <c r="A420" s="17" t="s">
        <v>8219</v>
      </c>
      <c r="B420" s="17">
        <v>19</v>
      </c>
      <c r="D420" s="17" t="s">
        <v>8221</v>
      </c>
      <c r="E420" s="17">
        <v>17</v>
      </c>
    </row>
    <row r="421" spans="1:5" ht="18" x14ac:dyDescent="0.6">
      <c r="A421" s="18" t="s">
        <v>8219</v>
      </c>
      <c r="B421" s="18">
        <v>14</v>
      </c>
      <c r="D421" s="18" t="s">
        <v>8221</v>
      </c>
      <c r="E421" s="18">
        <v>171</v>
      </c>
    </row>
    <row r="422" spans="1:5" ht="18" x14ac:dyDescent="0.6">
      <c r="A422" s="17" t="s">
        <v>8219</v>
      </c>
      <c r="B422" s="17">
        <v>38</v>
      </c>
      <c r="D422" s="17" t="s">
        <v>8221</v>
      </c>
      <c r="E422" s="17">
        <v>188</v>
      </c>
    </row>
    <row r="423" spans="1:5" ht="18" x14ac:dyDescent="0.6">
      <c r="A423" s="18" t="s">
        <v>8219</v>
      </c>
      <c r="B423" s="18">
        <v>78</v>
      </c>
      <c r="D423" s="18" t="s">
        <v>8221</v>
      </c>
      <c r="E423" s="18">
        <v>110</v>
      </c>
    </row>
    <row r="424" spans="1:5" ht="18" x14ac:dyDescent="0.6">
      <c r="A424" s="17" t="s">
        <v>8219</v>
      </c>
      <c r="B424" s="17">
        <v>69</v>
      </c>
      <c r="D424" s="17" t="s">
        <v>8221</v>
      </c>
      <c r="E424" s="17">
        <v>37</v>
      </c>
    </row>
    <row r="425" spans="1:5" ht="18" x14ac:dyDescent="0.6">
      <c r="A425" s="18" t="s">
        <v>8219</v>
      </c>
      <c r="B425" s="18">
        <v>33</v>
      </c>
      <c r="D425" s="18" t="s">
        <v>8221</v>
      </c>
      <c r="E425" s="18">
        <v>9</v>
      </c>
    </row>
    <row r="426" spans="1:5" ht="18" x14ac:dyDescent="0.6">
      <c r="A426" s="17" t="s">
        <v>8219</v>
      </c>
      <c r="B426" s="17">
        <v>54</v>
      </c>
      <c r="D426" s="17" t="s">
        <v>8221</v>
      </c>
      <c r="E426" s="17">
        <v>29</v>
      </c>
    </row>
    <row r="427" spans="1:5" ht="18" x14ac:dyDescent="0.6">
      <c r="A427" s="18" t="s">
        <v>8219</v>
      </c>
      <c r="B427" s="18">
        <v>99</v>
      </c>
      <c r="D427" s="18" t="s">
        <v>8221</v>
      </c>
      <c r="E427" s="18">
        <v>6</v>
      </c>
    </row>
    <row r="428" spans="1:5" ht="18" x14ac:dyDescent="0.6">
      <c r="A428" s="17" t="s">
        <v>8219</v>
      </c>
      <c r="B428" s="17">
        <v>49</v>
      </c>
      <c r="D428" s="17" t="s">
        <v>8221</v>
      </c>
      <c r="E428" s="17">
        <v>30</v>
      </c>
    </row>
    <row r="429" spans="1:5" ht="18" x14ac:dyDescent="0.6">
      <c r="A429" s="18" t="s">
        <v>8219</v>
      </c>
      <c r="B429" s="18">
        <v>11</v>
      </c>
      <c r="D429" s="18" t="s">
        <v>8221</v>
      </c>
      <c r="E429" s="18">
        <v>81</v>
      </c>
    </row>
    <row r="430" spans="1:5" ht="18" x14ac:dyDescent="0.6">
      <c r="A430" s="17" t="s">
        <v>8219</v>
      </c>
      <c r="B430" s="17">
        <v>38</v>
      </c>
      <c r="D430" s="17" t="s">
        <v>8221</v>
      </c>
      <c r="E430" s="17">
        <v>4</v>
      </c>
    </row>
    <row r="431" spans="1:5" ht="18" x14ac:dyDescent="0.6">
      <c r="A431" s="18" t="s">
        <v>8219</v>
      </c>
      <c r="B431" s="18">
        <v>16</v>
      </c>
      <c r="D431" s="18" t="s">
        <v>8221</v>
      </c>
      <c r="E431" s="18">
        <v>11</v>
      </c>
    </row>
    <row r="432" spans="1:5" ht="18" x14ac:dyDescent="0.6">
      <c r="A432" s="17" t="s">
        <v>8219</v>
      </c>
      <c r="B432" s="17">
        <v>32</v>
      </c>
      <c r="D432" s="17" t="s">
        <v>8221</v>
      </c>
      <c r="E432" s="17">
        <v>14</v>
      </c>
    </row>
    <row r="433" spans="1:5" ht="18" x14ac:dyDescent="0.6">
      <c r="A433" s="18" t="s">
        <v>8219</v>
      </c>
      <c r="B433" s="18">
        <v>20</v>
      </c>
      <c r="D433" s="18" t="s">
        <v>8221</v>
      </c>
      <c r="E433" s="18">
        <v>5</v>
      </c>
    </row>
    <row r="434" spans="1:5" ht="18" x14ac:dyDescent="0.6">
      <c r="A434" s="17" t="s">
        <v>8219</v>
      </c>
      <c r="B434" s="17">
        <v>154</v>
      </c>
      <c r="D434" s="17" t="s">
        <v>8221</v>
      </c>
      <c r="E434" s="17">
        <v>45</v>
      </c>
    </row>
    <row r="435" spans="1:5" ht="18" x14ac:dyDescent="0.6">
      <c r="A435" s="18" t="s">
        <v>8219</v>
      </c>
      <c r="B435" s="18">
        <v>41</v>
      </c>
      <c r="D435" s="18" t="s">
        <v>8221</v>
      </c>
      <c r="E435" s="18">
        <v>8</v>
      </c>
    </row>
    <row r="436" spans="1:5" ht="18" x14ac:dyDescent="0.6">
      <c r="A436" s="17" t="s">
        <v>8219</v>
      </c>
      <c r="B436" s="17">
        <v>75</v>
      </c>
      <c r="D436" s="17" t="s">
        <v>8221</v>
      </c>
      <c r="E436" s="17">
        <v>3</v>
      </c>
    </row>
    <row r="437" spans="1:5" ht="18" x14ac:dyDescent="0.6">
      <c r="A437" s="18" t="s">
        <v>8219</v>
      </c>
      <c r="B437" s="18">
        <v>40</v>
      </c>
      <c r="D437" s="18" t="s">
        <v>8221</v>
      </c>
      <c r="E437" s="18">
        <v>24</v>
      </c>
    </row>
    <row r="438" spans="1:5" ht="18" x14ac:dyDescent="0.6">
      <c r="A438" s="17" t="s">
        <v>8219</v>
      </c>
      <c r="B438" s="17">
        <v>46</v>
      </c>
      <c r="D438" s="17" t="s">
        <v>8221</v>
      </c>
      <c r="E438" s="17">
        <v>18</v>
      </c>
    </row>
    <row r="439" spans="1:5" ht="18" x14ac:dyDescent="0.6">
      <c r="A439" s="18" t="s">
        <v>8219</v>
      </c>
      <c r="B439" s="18">
        <v>62</v>
      </c>
      <c r="D439" s="18" t="s">
        <v>8221</v>
      </c>
      <c r="E439" s="18">
        <v>12</v>
      </c>
    </row>
    <row r="440" spans="1:5" ht="18" x14ac:dyDescent="0.6">
      <c r="A440" s="17" t="s">
        <v>8219</v>
      </c>
      <c r="B440" s="17">
        <v>61</v>
      </c>
      <c r="D440" s="17" t="s">
        <v>8221</v>
      </c>
      <c r="E440" s="17">
        <v>123</v>
      </c>
    </row>
    <row r="441" spans="1:5" ht="18" x14ac:dyDescent="0.6">
      <c r="A441" s="18" t="s">
        <v>8219</v>
      </c>
      <c r="B441" s="18">
        <v>96</v>
      </c>
      <c r="D441" s="18" t="s">
        <v>8221</v>
      </c>
      <c r="E441" s="18">
        <v>96</v>
      </c>
    </row>
    <row r="442" spans="1:5" ht="18" x14ac:dyDescent="0.6">
      <c r="A442" s="17" t="s">
        <v>8219</v>
      </c>
      <c r="B442" s="17">
        <v>190</v>
      </c>
      <c r="D442" s="17" t="s">
        <v>8221</v>
      </c>
      <c r="E442" s="17">
        <v>31</v>
      </c>
    </row>
    <row r="443" spans="1:5" ht="18" x14ac:dyDescent="0.6">
      <c r="A443" s="18" t="s">
        <v>8219</v>
      </c>
      <c r="B443" s="18">
        <v>94</v>
      </c>
      <c r="D443" s="18" t="s">
        <v>8221</v>
      </c>
      <c r="E443" s="18">
        <v>4</v>
      </c>
    </row>
    <row r="444" spans="1:5" ht="18" x14ac:dyDescent="0.6">
      <c r="A444" s="17" t="s">
        <v>8219</v>
      </c>
      <c r="B444" s="17">
        <v>39</v>
      </c>
      <c r="D444" s="17" t="s">
        <v>8221</v>
      </c>
      <c r="E444" s="17">
        <v>3</v>
      </c>
    </row>
    <row r="445" spans="1:5" ht="18" x14ac:dyDescent="0.6">
      <c r="A445" s="18" t="s">
        <v>8219</v>
      </c>
      <c r="B445" s="18">
        <v>127</v>
      </c>
      <c r="D445" s="18" t="s">
        <v>8221</v>
      </c>
      <c r="E445" s="18">
        <v>179</v>
      </c>
    </row>
    <row r="446" spans="1:5" ht="18" x14ac:dyDescent="0.6">
      <c r="A446" s="17" t="s">
        <v>8219</v>
      </c>
      <c r="B446" s="17">
        <v>159</v>
      </c>
      <c r="D446" s="17" t="s">
        <v>8221</v>
      </c>
      <c r="E446" s="17">
        <v>3</v>
      </c>
    </row>
    <row r="447" spans="1:5" ht="18" x14ac:dyDescent="0.6">
      <c r="A447" s="18" t="s">
        <v>8219</v>
      </c>
      <c r="B447" s="18">
        <v>177</v>
      </c>
      <c r="D447" s="18" t="s">
        <v>8221</v>
      </c>
      <c r="E447" s="18">
        <v>23</v>
      </c>
    </row>
    <row r="448" spans="1:5" ht="18" x14ac:dyDescent="0.6">
      <c r="A448" s="17" t="s">
        <v>8219</v>
      </c>
      <c r="B448" s="17">
        <v>47</v>
      </c>
      <c r="D448" s="17" t="s">
        <v>8221</v>
      </c>
      <c r="E448" s="17">
        <v>23</v>
      </c>
    </row>
    <row r="449" spans="1:5" ht="18" x14ac:dyDescent="0.6">
      <c r="A449" s="18" t="s">
        <v>8219</v>
      </c>
      <c r="B449" s="18">
        <v>1</v>
      </c>
      <c r="D449" s="18" t="s">
        <v>8221</v>
      </c>
      <c r="E449" s="18">
        <v>41</v>
      </c>
    </row>
    <row r="450" spans="1:5" ht="18" x14ac:dyDescent="0.6">
      <c r="A450" s="17" t="s">
        <v>8219</v>
      </c>
      <c r="B450" s="17">
        <v>16</v>
      </c>
      <c r="D450" s="17" t="s">
        <v>8221</v>
      </c>
      <c r="E450" s="17">
        <v>0</v>
      </c>
    </row>
    <row r="451" spans="1:5" ht="18" x14ac:dyDescent="0.6">
      <c r="A451" s="18" t="s">
        <v>8219</v>
      </c>
      <c r="B451" s="18">
        <v>115</v>
      </c>
      <c r="D451" s="18" t="s">
        <v>8221</v>
      </c>
      <c r="E451" s="18">
        <v>32</v>
      </c>
    </row>
    <row r="452" spans="1:5" ht="18" x14ac:dyDescent="0.6">
      <c r="A452" s="17" t="s">
        <v>8219</v>
      </c>
      <c r="B452" s="17">
        <v>133</v>
      </c>
      <c r="D452" s="17" t="s">
        <v>8221</v>
      </c>
      <c r="E452" s="17">
        <v>2</v>
      </c>
    </row>
    <row r="453" spans="1:5" ht="18" x14ac:dyDescent="0.6">
      <c r="A453" s="18" t="s">
        <v>8219</v>
      </c>
      <c r="B453" s="18">
        <v>70</v>
      </c>
      <c r="D453" s="18" t="s">
        <v>8221</v>
      </c>
      <c r="E453" s="18">
        <v>7</v>
      </c>
    </row>
    <row r="454" spans="1:5" ht="18" x14ac:dyDescent="0.6">
      <c r="A454" s="17" t="s">
        <v>8219</v>
      </c>
      <c r="B454" s="17">
        <v>62</v>
      </c>
      <c r="D454" s="17" t="s">
        <v>8221</v>
      </c>
      <c r="E454" s="17">
        <v>4</v>
      </c>
    </row>
    <row r="455" spans="1:5" ht="18" x14ac:dyDescent="0.6">
      <c r="A455" s="18" t="s">
        <v>8219</v>
      </c>
      <c r="B455" s="18">
        <v>10</v>
      </c>
      <c r="D455" s="18" t="s">
        <v>8221</v>
      </c>
      <c r="E455" s="18">
        <v>196</v>
      </c>
    </row>
    <row r="456" spans="1:5" ht="18" x14ac:dyDescent="0.6">
      <c r="A456" s="17" t="s">
        <v>8219</v>
      </c>
      <c r="B456" s="17">
        <v>499</v>
      </c>
      <c r="D456" s="17" t="s">
        <v>8221</v>
      </c>
      <c r="E456" s="17">
        <v>11</v>
      </c>
    </row>
    <row r="457" spans="1:5" ht="18" x14ac:dyDescent="0.6">
      <c r="A457" s="18" t="s">
        <v>8219</v>
      </c>
      <c r="B457" s="18">
        <v>47</v>
      </c>
      <c r="D457" s="18" t="s">
        <v>8221</v>
      </c>
      <c r="E457" s="18">
        <v>9</v>
      </c>
    </row>
    <row r="458" spans="1:5" ht="18" x14ac:dyDescent="0.6">
      <c r="A458" s="17" t="s">
        <v>8219</v>
      </c>
      <c r="B458" s="17">
        <v>28</v>
      </c>
      <c r="D458" s="17" t="s">
        <v>8221</v>
      </c>
      <c r="E458" s="17">
        <v>5</v>
      </c>
    </row>
    <row r="459" spans="1:5" ht="18" x14ac:dyDescent="0.6">
      <c r="A459" s="18" t="s">
        <v>8219</v>
      </c>
      <c r="B459" s="18">
        <v>24</v>
      </c>
      <c r="D459" s="18" t="s">
        <v>8221</v>
      </c>
      <c r="E459" s="18">
        <v>8</v>
      </c>
    </row>
    <row r="460" spans="1:5" ht="18" x14ac:dyDescent="0.6">
      <c r="A460" s="17" t="s">
        <v>8219</v>
      </c>
      <c r="B460" s="17">
        <v>76</v>
      </c>
      <c r="D460" s="17" t="s">
        <v>8221</v>
      </c>
      <c r="E460" s="17">
        <v>229</v>
      </c>
    </row>
    <row r="461" spans="1:5" ht="18" x14ac:dyDescent="0.6">
      <c r="A461" s="18" t="s">
        <v>8219</v>
      </c>
      <c r="B461" s="18">
        <v>98</v>
      </c>
      <c r="D461" s="18" t="s">
        <v>8221</v>
      </c>
      <c r="E461" s="18">
        <v>40</v>
      </c>
    </row>
    <row r="462" spans="1:5" ht="18" x14ac:dyDescent="0.6">
      <c r="A462" s="17" t="s">
        <v>8219</v>
      </c>
      <c r="B462" s="17">
        <v>30</v>
      </c>
      <c r="D462" s="17" t="s">
        <v>8221</v>
      </c>
      <c r="E462" s="17">
        <v>123</v>
      </c>
    </row>
    <row r="463" spans="1:5" ht="18" x14ac:dyDescent="0.6">
      <c r="A463" s="18" t="s">
        <v>8219</v>
      </c>
      <c r="B463" s="18">
        <v>478</v>
      </c>
      <c r="D463" s="18" t="s">
        <v>8221</v>
      </c>
      <c r="E463" s="18">
        <v>5</v>
      </c>
    </row>
    <row r="464" spans="1:5" ht="18" x14ac:dyDescent="0.6">
      <c r="A464" s="17" t="s">
        <v>8219</v>
      </c>
      <c r="B464" s="17">
        <v>74</v>
      </c>
      <c r="D464" s="17" t="s">
        <v>8221</v>
      </c>
      <c r="E464" s="17">
        <v>148</v>
      </c>
    </row>
    <row r="465" spans="1:5" ht="18" x14ac:dyDescent="0.6">
      <c r="A465" s="18" t="s">
        <v>8219</v>
      </c>
      <c r="B465" s="18">
        <v>131</v>
      </c>
      <c r="D465" s="18" t="s">
        <v>8221</v>
      </c>
      <c r="E465" s="18">
        <v>10</v>
      </c>
    </row>
    <row r="466" spans="1:5" ht="18" x14ac:dyDescent="0.6">
      <c r="A466" s="17" t="s">
        <v>8219</v>
      </c>
      <c r="B466" s="17">
        <v>61</v>
      </c>
      <c r="D466" s="17" t="s">
        <v>8221</v>
      </c>
      <c r="E466" s="17">
        <v>4</v>
      </c>
    </row>
    <row r="467" spans="1:5" ht="18" x14ac:dyDescent="0.6">
      <c r="A467" s="18" t="s">
        <v>8219</v>
      </c>
      <c r="B467" s="18">
        <v>1071</v>
      </c>
      <c r="D467" s="18" t="s">
        <v>8221</v>
      </c>
      <c r="E467" s="18">
        <v>21</v>
      </c>
    </row>
    <row r="468" spans="1:5" ht="18" x14ac:dyDescent="0.6">
      <c r="A468" s="17" t="s">
        <v>8219</v>
      </c>
      <c r="B468" s="17">
        <v>122</v>
      </c>
      <c r="D468" s="17" t="s">
        <v>8221</v>
      </c>
      <c r="E468" s="17">
        <v>2</v>
      </c>
    </row>
    <row r="469" spans="1:5" ht="18" x14ac:dyDescent="0.6">
      <c r="A469" s="18" t="s">
        <v>8219</v>
      </c>
      <c r="B469" s="18">
        <v>111</v>
      </c>
      <c r="D469" s="18" t="s">
        <v>8221</v>
      </c>
      <c r="E469" s="18">
        <v>0</v>
      </c>
    </row>
    <row r="470" spans="1:5" ht="18" x14ac:dyDescent="0.6">
      <c r="A470" s="17" t="s">
        <v>8219</v>
      </c>
      <c r="B470" s="17">
        <v>255</v>
      </c>
      <c r="D470" s="17" t="s">
        <v>8221</v>
      </c>
      <c r="E470" s="17">
        <v>4</v>
      </c>
    </row>
    <row r="471" spans="1:5" ht="18" x14ac:dyDescent="0.6">
      <c r="A471" s="18" t="s">
        <v>8219</v>
      </c>
      <c r="B471" s="18">
        <v>141</v>
      </c>
      <c r="D471" s="18" t="s">
        <v>8221</v>
      </c>
      <c r="E471" s="18">
        <v>1</v>
      </c>
    </row>
    <row r="472" spans="1:5" ht="18" x14ac:dyDescent="0.6">
      <c r="A472" s="17" t="s">
        <v>8219</v>
      </c>
      <c r="B472" s="17">
        <v>159</v>
      </c>
      <c r="D472" s="17" t="s">
        <v>8221</v>
      </c>
      <c r="E472" s="17">
        <v>30</v>
      </c>
    </row>
    <row r="473" spans="1:5" ht="18" x14ac:dyDescent="0.6">
      <c r="A473" s="18" t="s">
        <v>8219</v>
      </c>
      <c r="B473" s="18">
        <v>99</v>
      </c>
      <c r="D473" s="18" t="s">
        <v>8221</v>
      </c>
      <c r="E473" s="18">
        <v>3</v>
      </c>
    </row>
    <row r="474" spans="1:5" ht="18" x14ac:dyDescent="0.6">
      <c r="A474" s="17" t="s">
        <v>8219</v>
      </c>
      <c r="B474" s="17">
        <v>96</v>
      </c>
      <c r="D474" s="17" t="s">
        <v>8221</v>
      </c>
      <c r="E474" s="17">
        <v>975</v>
      </c>
    </row>
    <row r="475" spans="1:5" ht="18" x14ac:dyDescent="0.6">
      <c r="A475" s="18" t="s">
        <v>8219</v>
      </c>
      <c r="B475" s="18">
        <v>27</v>
      </c>
      <c r="D475" s="18" t="s">
        <v>8221</v>
      </c>
      <c r="E475" s="18">
        <v>167</v>
      </c>
    </row>
    <row r="476" spans="1:5" ht="18" x14ac:dyDescent="0.6">
      <c r="A476" s="17" t="s">
        <v>8219</v>
      </c>
      <c r="B476" s="17">
        <v>166</v>
      </c>
      <c r="D476" s="17" t="s">
        <v>8221</v>
      </c>
      <c r="E476" s="17">
        <v>5</v>
      </c>
    </row>
    <row r="477" spans="1:5" ht="18" x14ac:dyDescent="0.6">
      <c r="A477" s="18" t="s">
        <v>8219</v>
      </c>
      <c r="B477" s="18">
        <v>76</v>
      </c>
      <c r="D477" s="18" t="s">
        <v>8221</v>
      </c>
      <c r="E477" s="18">
        <v>18</v>
      </c>
    </row>
    <row r="478" spans="1:5" ht="18" x14ac:dyDescent="0.6">
      <c r="A478" s="17" t="s">
        <v>8219</v>
      </c>
      <c r="B478" s="17">
        <v>211</v>
      </c>
      <c r="D478" s="17" t="s">
        <v>8221</v>
      </c>
      <c r="E478" s="17">
        <v>98</v>
      </c>
    </row>
    <row r="479" spans="1:5" ht="18" x14ac:dyDescent="0.6">
      <c r="A479" s="18" t="s">
        <v>8219</v>
      </c>
      <c r="B479" s="18">
        <v>21</v>
      </c>
      <c r="D479" s="18" t="s">
        <v>8221</v>
      </c>
      <c r="E479" s="18">
        <v>4</v>
      </c>
    </row>
    <row r="480" spans="1:5" ht="18" x14ac:dyDescent="0.6">
      <c r="A480" s="17" t="s">
        <v>8219</v>
      </c>
      <c r="B480" s="17">
        <v>61</v>
      </c>
      <c r="D480" s="17" t="s">
        <v>8221</v>
      </c>
      <c r="E480" s="17">
        <v>3</v>
      </c>
    </row>
    <row r="481" spans="1:5" ht="18" x14ac:dyDescent="0.6">
      <c r="A481" s="18" t="s">
        <v>8219</v>
      </c>
      <c r="B481" s="18">
        <v>30</v>
      </c>
      <c r="D481" s="18" t="s">
        <v>8221</v>
      </c>
      <c r="E481" s="18">
        <v>1</v>
      </c>
    </row>
    <row r="482" spans="1:5" ht="18" x14ac:dyDescent="0.6">
      <c r="A482" s="17" t="s">
        <v>8219</v>
      </c>
      <c r="B482" s="17">
        <v>375</v>
      </c>
      <c r="D482" s="17" t="s">
        <v>8221</v>
      </c>
      <c r="E482" s="17">
        <v>0</v>
      </c>
    </row>
    <row r="483" spans="1:5" ht="18" x14ac:dyDescent="0.6">
      <c r="A483" s="18" t="s">
        <v>8219</v>
      </c>
      <c r="B483" s="18">
        <v>111</v>
      </c>
      <c r="D483" s="18" t="s">
        <v>8221</v>
      </c>
      <c r="E483" s="18">
        <v>9</v>
      </c>
    </row>
    <row r="484" spans="1:5" ht="18" x14ac:dyDescent="0.6">
      <c r="A484" s="17" t="s">
        <v>8219</v>
      </c>
      <c r="B484" s="17">
        <v>123</v>
      </c>
      <c r="D484" s="17" t="s">
        <v>8221</v>
      </c>
      <c r="E484" s="17">
        <v>2</v>
      </c>
    </row>
    <row r="485" spans="1:5" ht="18" x14ac:dyDescent="0.6">
      <c r="A485" s="18" t="s">
        <v>8219</v>
      </c>
      <c r="B485" s="18">
        <v>70</v>
      </c>
      <c r="D485" s="18" t="s">
        <v>8221</v>
      </c>
      <c r="E485" s="18">
        <v>0</v>
      </c>
    </row>
    <row r="486" spans="1:5" ht="18" x14ac:dyDescent="0.6">
      <c r="A486" s="17" t="s">
        <v>8219</v>
      </c>
      <c r="B486" s="17">
        <v>85</v>
      </c>
      <c r="D486" s="17" t="s">
        <v>8221</v>
      </c>
      <c r="E486" s="17">
        <v>147</v>
      </c>
    </row>
    <row r="487" spans="1:5" ht="18" x14ac:dyDescent="0.6">
      <c r="A487" s="18" t="s">
        <v>8219</v>
      </c>
      <c r="B487" s="18">
        <v>86</v>
      </c>
      <c r="D487" s="18" t="s">
        <v>8221</v>
      </c>
      <c r="E487" s="18">
        <v>49</v>
      </c>
    </row>
    <row r="488" spans="1:5" ht="18" x14ac:dyDescent="0.6">
      <c r="A488" s="17" t="s">
        <v>8219</v>
      </c>
      <c r="B488" s="17">
        <v>13</v>
      </c>
      <c r="D488" s="17" t="s">
        <v>8221</v>
      </c>
      <c r="E488" s="17">
        <v>1</v>
      </c>
    </row>
    <row r="489" spans="1:5" ht="18" x14ac:dyDescent="0.6">
      <c r="A489" s="18" t="s">
        <v>8219</v>
      </c>
      <c r="B489" s="18">
        <v>33</v>
      </c>
      <c r="D489" s="18" t="s">
        <v>8221</v>
      </c>
      <c r="E489" s="18">
        <v>2</v>
      </c>
    </row>
    <row r="490" spans="1:5" ht="18" x14ac:dyDescent="0.6">
      <c r="A490" s="17" t="s">
        <v>8219</v>
      </c>
      <c r="B490" s="17">
        <v>15</v>
      </c>
      <c r="D490" s="17" t="s">
        <v>8221</v>
      </c>
      <c r="E490" s="17">
        <v>7</v>
      </c>
    </row>
    <row r="491" spans="1:5" ht="18" x14ac:dyDescent="0.6">
      <c r="A491" s="18" t="s">
        <v>8219</v>
      </c>
      <c r="B491" s="18">
        <v>273</v>
      </c>
      <c r="D491" s="18" t="s">
        <v>8221</v>
      </c>
      <c r="E491" s="18">
        <v>4</v>
      </c>
    </row>
    <row r="492" spans="1:5" ht="18" x14ac:dyDescent="0.6">
      <c r="A492" s="17" t="s">
        <v>8219</v>
      </c>
      <c r="B492" s="17">
        <v>714</v>
      </c>
      <c r="D492" s="17" t="s">
        <v>8221</v>
      </c>
      <c r="E492" s="17">
        <v>27</v>
      </c>
    </row>
    <row r="493" spans="1:5" ht="18" x14ac:dyDescent="0.6">
      <c r="A493" s="18" t="s">
        <v>8219</v>
      </c>
      <c r="B493" s="18">
        <v>170</v>
      </c>
      <c r="D493" s="18" t="s">
        <v>8221</v>
      </c>
      <c r="E493" s="18">
        <v>94</v>
      </c>
    </row>
    <row r="494" spans="1:5" ht="18" x14ac:dyDescent="0.6">
      <c r="A494" s="17" t="s">
        <v>8219</v>
      </c>
      <c r="B494" s="17">
        <v>512</v>
      </c>
      <c r="D494" s="17" t="s">
        <v>8221</v>
      </c>
      <c r="E494" s="17">
        <v>29</v>
      </c>
    </row>
    <row r="495" spans="1:5" ht="18" x14ac:dyDescent="0.6">
      <c r="A495" s="18" t="s">
        <v>8219</v>
      </c>
      <c r="B495" s="18">
        <v>314</v>
      </c>
      <c r="D495" s="18" t="s">
        <v>8221</v>
      </c>
      <c r="E495" s="18">
        <v>7</v>
      </c>
    </row>
    <row r="496" spans="1:5" ht="18" x14ac:dyDescent="0.6">
      <c r="A496" s="17" t="s">
        <v>8219</v>
      </c>
      <c r="B496" s="17">
        <v>167</v>
      </c>
      <c r="D496" s="17" t="s">
        <v>8221</v>
      </c>
      <c r="E496" s="17">
        <v>22</v>
      </c>
    </row>
    <row r="497" spans="1:5" ht="18" x14ac:dyDescent="0.6">
      <c r="A497" s="18" t="s">
        <v>8219</v>
      </c>
      <c r="B497" s="18">
        <v>9</v>
      </c>
      <c r="D497" s="18" t="s">
        <v>8221</v>
      </c>
      <c r="E497" s="18">
        <v>1</v>
      </c>
    </row>
    <row r="498" spans="1:5" ht="18" x14ac:dyDescent="0.6">
      <c r="A498" s="17" t="s">
        <v>8219</v>
      </c>
      <c r="B498" s="17">
        <v>103</v>
      </c>
      <c r="D498" s="17" t="s">
        <v>8221</v>
      </c>
      <c r="E498" s="17">
        <v>10</v>
      </c>
    </row>
    <row r="499" spans="1:5" ht="18" x14ac:dyDescent="0.6">
      <c r="A499" s="18" t="s">
        <v>8219</v>
      </c>
      <c r="B499" s="18">
        <v>111</v>
      </c>
      <c r="D499" s="18" t="s">
        <v>8221</v>
      </c>
      <c r="E499" s="18">
        <v>6</v>
      </c>
    </row>
    <row r="500" spans="1:5" ht="18" x14ac:dyDescent="0.6">
      <c r="A500" s="17" t="s">
        <v>8219</v>
      </c>
      <c r="B500" s="17">
        <v>271</v>
      </c>
      <c r="D500" s="17" t="s">
        <v>8221</v>
      </c>
      <c r="E500" s="17">
        <v>24</v>
      </c>
    </row>
    <row r="501" spans="1:5" ht="18" x14ac:dyDescent="0.6">
      <c r="A501" s="18" t="s">
        <v>8219</v>
      </c>
      <c r="B501" s="18">
        <v>101</v>
      </c>
      <c r="D501" s="18" t="s">
        <v>8221</v>
      </c>
      <c r="E501" s="18">
        <v>15</v>
      </c>
    </row>
    <row r="502" spans="1:5" ht="18" x14ac:dyDescent="0.6">
      <c r="A502" s="17" t="s">
        <v>8219</v>
      </c>
      <c r="B502" s="17">
        <v>57</v>
      </c>
      <c r="D502" s="17" t="s">
        <v>8221</v>
      </c>
      <c r="E502" s="17">
        <v>37</v>
      </c>
    </row>
    <row r="503" spans="1:5" ht="18" x14ac:dyDescent="0.6">
      <c r="A503" s="18" t="s">
        <v>8219</v>
      </c>
      <c r="B503" s="18">
        <v>62</v>
      </c>
      <c r="D503" s="18" t="s">
        <v>8221</v>
      </c>
      <c r="E503" s="18">
        <v>20</v>
      </c>
    </row>
    <row r="504" spans="1:5" ht="18" x14ac:dyDescent="0.6">
      <c r="A504" s="17" t="s">
        <v>8219</v>
      </c>
      <c r="B504" s="17">
        <v>32</v>
      </c>
      <c r="D504" s="17" t="s">
        <v>8221</v>
      </c>
      <c r="E504" s="17">
        <v>7</v>
      </c>
    </row>
    <row r="505" spans="1:5" ht="18" x14ac:dyDescent="0.6">
      <c r="A505" s="18" t="s">
        <v>8219</v>
      </c>
      <c r="B505" s="18">
        <v>141</v>
      </c>
      <c r="D505" s="18" t="s">
        <v>8221</v>
      </c>
      <c r="E505" s="18">
        <v>0</v>
      </c>
    </row>
    <row r="506" spans="1:5" ht="18" x14ac:dyDescent="0.6">
      <c r="A506" s="17" t="s">
        <v>8219</v>
      </c>
      <c r="B506" s="17">
        <v>75</v>
      </c>
      <c r="D506" s="17" t="s">
        <v>8221</v>
      </c>
      <c r="E506" s="17">
        <v>21</v>
      </c>
    </row>
    <row r="507" spans="1:5" ht="18" x14ac:dyDescent="0.6">
      <c r="A507" s="18" t="s">
        <v>8219</v>
      </c>
      <c r="B507" s="18">
        <v>46</v>
      </c>
      <c r="D507" s="18" t="s">
        <v>8221</v>
      </c>
      <c r="E507" s="18">
        <v>3</v>
      </c>
    </row>
    <row r="508" spans="1:5" ht="18" x14ac:dyDescent="0.6">
      <c r="A508" s="17" t="s">
        <v>8219</v>
      </c>
      <c r="B508" s="17">
        <v>103</v>
      </c>
      <c r="D508" s="17" t="s">
        <v>8221</v>
      </c>
      <c r="E508" s="17">
        <v>11</v>
      </c>
    </row>
    <row r="509" spans="1:5" ht="18" x14ac:dyDescent="0.6">
      <c r="A509" s="18" t="s">
        <v>8219</v>
      </c>
      <c r="B509" s="18">
        <v>6</v>
      </c>
      <c r="D509" s="18" t="s">
        <v>8221</v>
      </c>
      <c r="E509" s="18">
        <v>1</v>
      </c>
    </row>
    <row r="510" spans="1:5" ht="18" x14ac:dyDescent="0.6">
      <c r="A510" s="17" t="s">
        <v>8219</v>
      </c>
      <c r="B510" s="17">
        <v>83</v>
      </c>
      <c r="D510" s="17" t="s">
        <v>8221</v>
      </c>
      <c r="E510" s="17">
        <v>312</v>
      </c>
    </row>
    <row r="511" spans="1:5" ht="18" x14ac:dyDescent="0.6">
      <c r="A511" s="18" t="s">
        <v>8219</v>
      </c>
      <c r="B511" s="18">
        <v>108</v>
      </c>
      <c r="D511" s="18" t="s">
        <v>8221</v>
      </c>
      <c r="E511" s="18">
        <v>1</v>
      </c>
    </row>
    <row r="512" spans="1:5" ht="18" x14ac:dyDescent="0.6">
      <c r="A512" s="17" t="s">
        <v>8219</v>
      </c>
      <c r="B512" s="17">
        <v>25</v>
      </c>
      <c r="D512" s="17" t="s">
        <v>8221</v>
      </c>
      <c r="E512" s="17">
        <v>3</v>
      </c>
    </row>
    <row r="513" spans="1:5" ht="18" x14ac:dyDescent="0.6">
      <c r="A513" s="18" t="s">
        <v>8219</v>
      </c>
      <c r="B513" s="18">
        <v>549</v>
      </c>
      <c r="D513" s="18" t="s">
        <v>8221</v>
      </c>
      <c r="E513" s="18">
        <v>4</v>
      </c>
    </row>
    <row r="514" spans="1:5" ht="18" x14ac:dyDescent="0.6">
      <c r="A514" s="17" t="s">
        <v>8219</v>
      </c>
      <c r="B514" s="17">
        <v>222</v>
      </c>
      <c r="D514" s="17" t="s">
        <v>8221</v>
      </c>
      <c r="E514" s="17">
        <v>10</v>
      </c>
    </row>
    <row r="515" spans="1:5" ht="18" x14ac:dyDescent="0.6">
      <c r="A515" s="18" t="s">
        <v>8219</v>
      </c>
      <c r="B515" s="18">
        <v>183</v>
      </c>
      <c r="D515" s="18" t="s">
        <v>8221</v>
      </c>
      <c r="E515" s="18">
        <v>8</v>
      </c>
    </row>
    <row r="516" spans="1:5" ht="18" x14ac:dyDescent="0.6">
      <c r="A516" s="17" t="s">
        <v>8219</v>
      </c>
      <c r="B516" s="17">
        <v>89</v>
      </c>
      <c r="D516" s="17" t="s">
        <v>8221</v>
      </c>
      <c r="E516" s="17">
        <v>3</v>
      </c>
    </row>
    <row r="517" spans="1:5" ht="18" x14ac:dyDescent="0.6">
      <c r="A517" s="18" t="s">
        <v>8219</v>
      </c>
      <c r="B517" s="18">
        <v>253</v>
      </c>
      <c r="D517" s="18" t="s">
        <v>8221</v>
      </c>
      <c r="E517" s="18">
        <v>1</v>
      </c>
    </row>
    <row r="518" spans="1:5" ht="18" x14ac:dyDescent="0.6">
      <c r="A518" s="17" t="s">
        <v>8219</v>
      </c>
      <c r="B518" s="17">
        <v>140</v>
      </c>
      <c r="D518" s="17" t="s">
        <v>8221</v>
      </c>
      <c r="E518" s="17">
        <v>0</v>
      </c>
    </row>
    <row r="519" spans="1:5" ht="18" x14ac:dyDescent="0.6">
      <c r="A519" s="18" t="s">
        <v>8219</v>
      </c>
      <c r="B519" s="18">
        <v>103</v>
      </c>
      <c r="D519" s="18" t="s">
        <v>8221</v>
      </c>
      <c r="E519" s="18">
        <v>5</v>
      </c>
    </row>
    <row r="520" spans="1:5" ht="18" x14ac:dyDescent="0.6">
      <c r="A520" s="17" t="s">
        <v>8219</v>
      </c>
      <c r="B520" s="17">
        <v>138</v>
      </c>
      <c r="D520" s="17" t="s">
        <v>8221</v>
      </c>
      <c r="E520" s="17">
        <v>0</v>
      </c>
    </row>
    <row r="521" spans="1:5" ht="18" x14ac:dyDescent="0.6">
      <c r="A521" s="18" t="s">
        <v>8219</v>
      </c>
      <c r="B521" s="18">
        <v>191</v>
      </c>
      <c r="D521" s="18" t="s">
        <v>8221</v>
      </c>
      <c r="E521" s="18">
        <v>3</v>
      </c>
    </row>
    <row r="522" spans="1:5" ht="18" x14ac:dyDescent="0.6">
      <c r="A522" s="17" t="s">
        <v>8219</v>
      </c>
      <c r="B522" s="17">
        <v>45</v>
      </c>
      <c r="D522" s="17" t="s">
        <v>8221</v>
      </c>
      <c r="E522" s="17">
        <v>7</v>
      </c>
    </row>
    <row r="523" spans="1:5" ht="18" x14ac:dyDescent="0.6">
      <c r="A523" s="18" t="s">
        <v>8219</v>
      </c>
      <c r="B523" s="18">
        <v>17</v>
      </c>
      <c r="D523" s="18" t="s">
        <v>8221</v>
      </c>
      <c r="E523" s="18">
        <v>0</v>
      </c>
    </row>
    <row r="524" spans="1:5" ht="18" x14ac:dyDescent="0.6">
      <c r="A524" s="17" t="s">
        <v>8219</v>
      </c>
      <c r="B524" s="17">
        <v>31</v>
      </c>
      <c r="D524" s="17" t="s">
        <v>8221</v>
      </c>
      <c r="E524" s="17">
        <v>2</v>
      </c>
    </row>
    <row r="525" spans="1:5" ht="18" x14ac:dyDescent="0.6">
      <c r="A525" s="18" t="s">
        <v>8219</v>
      </c>
      <c r="B525" s="18">
        <v>50</v>
      </c>
      <c r="D525" s="18" t="s">
        <v>8221</v>
      </c>
      <c r="E525" s="18">
        <v>23</v>
      </c>
    </row>
    <row r="526" spans="1:5" ht="18" x14ac:dyDescent="0.6">
      <c r="A526" s="17" t="s">
        <v>8219</v>
      </c>
      <c r="B526" s="17">
        <v>59</v>
      </c>
      <c r="D526" s="17" t="s">
        <v>8221</v>
      </c>
      <c r="E526" s="17">
        <v>1</v>
      </c>
    </row>
    <row r="527" spans="1:5" ht="18" x14ac:dyDescent="0.6">
      <c r="A527" s="18" t="s">
        <v>8219</v>
      </c>
      <c r="B527" s="18">
        <v>81</v>
      </c>
      <c r="D527" s="18" t="s">
        <v>8221</v>
      </c>
      <c r="E527" s="18">
        <v>2</v>
      </c>
    </row>
    <row r="528" spans="1:5" ht="18" x14ac:dyDescent="0.6">
      <c r="A528" s="17" t="s">
        <v>8219</v>
      </c>
      <c r="B528" s="17">
        <v>508</v>
      </c>
      <c r="D528" s="17" t="s">
        <v>8221</v>
      </c>
      <c r="E528" s="17">
        <v>3</v>
      </c>
    </row>
    <row r="529" spans="1:5" ht="18" x14ac:dyDescent="0.6">
      <c r="A529" s="18" t="s">
        <v>8219</v>
      </c>
      <c r="B529" s="18">
        <v>74</v>
      </c>
      <c r="D529" s="18" t="s">
        <v>8221</v>
      </c>
      <c r="E529" s="18">
        <v>0</v>
      </c>
    </row>
    <row r="530" spans="1:5" ht="18" x14ac:dyDescent="0.6">
      <c r="A530" s="17" t="s">
        <v>8219</v>
      </c>
      <c r="B530" s="17">
        <v>141</v>
      </c>
      <c r="D530" s="17" t="s">
        <v>8221</v>
      </c>
      <c r="E530" s="17">
        <v>13</v>
      </c>
    </row>
    <row r="531" spans="1:5" ht="18" x14ac:dyDescent="0.6">
      <c r="A531" s="18" t="s">
        <v>8219</v>
      </c>
      <c r="B531" s="18">
        <v>711</v>
      </c>
      <c r="D531" s="18" t="s">
        <v>8221</v>
      </c>
      <c r="E531" s="18">
        <v>1</v>
      </c>
    </row>
    <row r="532" spans="1:5" ht="18" x14ac:dyDescent="0.6">
      <c r="A532" s="17" t="s">
        <v>8219</v>
      </c>
      <c r="B532" s="17">
        <v>141</v>
      </c>
      <c r="D532" s="17" t="s">
        <v>8221</v>
      </c>
      <c r="E532" s="17">
        <v>1</v>
      </c>
    </row>
    <row r="533" spans="1:5" ht="18" x14ac:dyDescent="0.6">
      <c r="A533" s="18" t="s">
        <v>8219</v>
      </c>
      <c r="B533" s="18">
        <v>109</v>
      </c>
      <c r="D533" s="18" t="s">
        <v>8221</v>
      </c>
      <c r="E533" s="18">
        <v>1</v>
      </c>
    </row>
    <row r="534" spans="1:5" ht="18" x14ac:dyDescent="0.6">
      <c r="A534" s="17" t="s">
        <v>8219</v>
      </c>
      <c r="B534" s="17">
        <v>361</v>
      </c>
      <c r="D534" s="17" t="s">
        <v>8221</v>
      </c>
      <c r="E534" s="17">
        <v>6</v>
      </c>
    </row>
    <row r="535" spans="1:5" ht="18" x14ac:dyDescent="0.6">
      <c r="A535" s="18" t="s">
        <v>8219</v>
      </c>
      <c r="B535" s="18">
        <v>176</v>
      </c>
      <c r="D535" s="18" t="s">
        <v>8221</v>
      </c>
      <c r="E535" s="18">
        <v>39</v>
      </c>
    </row>
    <row r="536" spans="1:5" ht="18" x14ac:dyDescent="0.6">
      <c r="A536" s="17" t="s">
        <v>8219</v>
      </c>
      <c r="B536" s="17">
        <v>670</v>
      </c>
      <c r="D536" s="17" t="s">
        <v>8221</v>
      </c>
      <c r="E536" s="17">
        <v>4</v>
      </c>
    </row>
    <row r="537" spans="1:5" ht="18" x14ac:dyDescent="0.6">
      <c r="A537" s="18" t="s">
        <v>8219</v>
      </c>
      <c r="B537" s="18">
        <v>96</v>
      </c>
      <c r="D537" s="18" t="s">
        <v>8221</v>
      </c>
      <c r="E537" s="18">
        <v>1</v>
      </c>
    </row>
    <row r="538" spans="1:5" ht="18" x14ac:dyDescent="0.6">
      <c r="A538" s="17" t="s">
        <v>8219</v>
      </c>
      <c r="B538" s="17">
        <v>74</v>
      </c>
      <c r="D538" s="17" t="s">
        <v>8221</v>
      </c>
      <c r="E538" s="17">
        <v>0</v>
      </c>
    </row>
    <row r="539" spans="1:5" ht="18" x14ac:dyDescent="0.6">
      <c r="A539" s="18" t="s">
        <v>8219</v>
      </c>
      <c r="B539" s="18">
        <v>52</v>
      </c>
      <c r="D539" s="18" t="s">
        <v>8221</v>
      </c>
      <c r="E539" s="18">
        <v>0</v>
      </c>
    </row>
    <row r="540" spans="1:5" ht="18" x14ac:dyDescent="0.6">
      <c r="A540" s="17" t="s">
        <v>8219</v>
      </c>
      <c r="B540" s="17">
        <v>105</v>
      </c>
      <c r="D540" s="17" t="s">
        <v>8221</v>
      </c>
      <c r="E540" s="17">
        <v>0</v>
      </c>
    </row>
    <row r="541" spans="1:5" ht="18" x14ac:dyDescent="0.6">
      <c r="A541" s="18" t="s">
        <v>8219</v>
      </c>
      <c r="B541" s="18">
        <v>41</v>
      </c>
      <c r="D541" s="18" t="s">
        <v>8221</v>
      </c>
      <c r="E541" s="18">
        <v>8</v>
      </c>
    </row>
    <row r="542" spans="1:5" ht="18" x14ac:dyDescent="0.6">
      <c r="A542" s="17" t="s">
        <v>8219</v>
      </c>
      <c r="B542" s="17">
        <v>34</v>
      </c>
      <c r="D542" s="17" t="s">
        <v>8221</v>
      </c>
      <c r="E542" s="17">
        <v>0</v>
      </c>
    </row>
    <row r="543" spans="1:5" ht="18" x14ac:dyDescent="0.6">
      <c r="A543" s="18" t="s">
        <v>8219</v>
      </c>
      <c r="B543" s="18">
        <v>66</v>
      </c>
      <c r="D543" s="18" t="s">
        <v>8221</v>
      </c>
      <c r="E543" s="18">
        <v>1</v>
      </c>
    </row>
    <row r="544" spans="1:5" ht="18" x14ac:dyDescent="0.6">
      <c r="A544" s="17" t="s">
        <v>8219</v>
      </c>
      <c r="B544" s="17">
        <v>50</v>
      </c>
      <c r="D544" s="17" t="s">
        <v>8221</v>
      </c>
      <c r="E544" s="17">
        <v>12</v>
      </c>
    </row>
    <row r="545" spans="1:5" ht="18" x14ac:dyDescent="0.6">
      <c r="A545" s="18" t="s">
        <v>8219</v>
      </c>
      <c r="B545" s="18">
        <v>159</v>
      </c>
      <c r="D545" s="18" t="s">
        <v>8221</v>
      </c>
      <c r="E545" s="18">
        <v>0</v>
      </c>
    </row>
    <row r="546" spans="1:5" ht="18" x14ac:dyDescent="0.6">
      <c r="A546" s="17" t="s">
        <v>8219</v>
      </c>
      <c r="B546" s="17">
        <v>182</v>
      </c>
      <c r="D546" s="17" t="s">
        <v>8221</v>
      </c>
      <c r="E546" s="17">
        <v>3</v>
      </c>
    </row>
    <row r="547" spans="1:5" ht="18" x14ac:dyDescent="0.6">
      <c r="A547" s="18" t="s">
        <v>8219</v>
      </c>
      <c r="B547" s="18">
        <v>206</v>
      </c>
      <c r="D547" s="18" t="s">
        <v>8221</v>
      </c>
      <c r="E547" s="18">
        <v>2</v>
      </c>
    </row>
    <row r="548" spans="1:5" ht="18" x14ac:dyDescent="0.6">
      <c r="A548" s="17" t="s">
        <v>8219</v>
      </c>
      <c r="B548" s="17">
        <v>169</v>
      </c>
      <c r="D548" s="17" t="s">
        <v>8221</v>
      </c>
      <c r="E548" s="17">
        <v>6</v>
      </c>
    </row>
    <row r="549" spans="1:5" ht="18" x14ac:dyDescent="0.6">
      <c r="A549" s="18" t="s">
        <v>8219</v>
      </c>
      <c r="B549" s="18">
        <v>31</v>
      </c>
      <c r="D549" s="18" t="s">
        <v>8221</v>
      </c>
      <c r="E549" s="18">
        <v>0</v>
      </c>
    </row>
    <row r="550" spans="1:5" ht="18" x14ac:dyDescent="0.6">
      <c r="A550" s="17" t="s">
        <v>8219</v>
      </c>
      <c r="B550" s="17">
        <v>28</v>
      </c>
      <c r="D550" s="17" t="s">
        <v>8221</v>
      </c>
      <c r="E550" s="17">
        <v>15</v>
      </c>
    </row>
    <row r="551" spans="1:5" ht="18" x14ac:dyDescent="0.6">
      <c r="A551" s="18" t="s">
        <v>8219</v>
      </c>
      <c r="B551" s="18">
        <v>54</v>
      </c>
      <c r="D551" s="18" t="s">
        <v>8221</v>
      </c>
      <c r="E551" s="18">
        <v>1</v>
      </c>
    </row>
    <row r="552" spans="1:5" ht="18" x14ac:dyDescent="0.6">
      <c r="A552" s="17" t="s">
        <v>8219</v>
      </c>
      <c r="B552" s="17">
        <v>467</v>
      </c>
      <c r="D552" s="17" t="s">
        <v>8221</v>
      </c>
      <c r="E552" s="17">
        <v>3</v>
      </c>
    </row>
    <row r="553" spans="1:5" ht="18" x14ac:dyDescent="0.6">
      <c r="A553" s="18" t="s">
        <v>8219</v>
      </c>
      <c r="B553" s="18">
        <v>389</v>
      </c>
      <c r="D553" s="18" t="s">
        <v>8221</v>
      </c>
      <c r="E553" s="18">
        <v>8</v>
      </c>
    </row>
    <row r="554" spans="1:5" ht="18" x14ac:dyDescent="0.6">
      <c r="A554" s="17" t="s">
        <v>8219</v>
      </c>
      <c r="B554" s="17">
        <v>68</v>
      </c>
      <c r="D554" s="17" t="s">
        <v>8221</v>
      </c>
      <c r="E554" s="17">
        <v>0</v>
      </c>
    </row>
    <row r="555" spans="1:5" ht="18" x14ac:dyDescent="0.6">
      <c r="A555" s="18" t="s">
        <v>8219</v>
      </c>
      <c r="B555" s="18">
        <v>413</v>
      </c>
      <c r="D555" s="18" t="s">
        <v>8221</v>
      </c>
      <c r="E555" s="18">
        <v>3</v>
      </c>
    </row>
    <row r="556" spans="1:5" ht="18" x14ac:dyDescent="0.6">
      <c r="A556" s="17" t="s">
        <v>8219</v>
      </c>
      <c r="B556" s="17">
        <v>190</v>
      </c>
      <c r="D556" s="17" t="s">
        <v>8221</v>
      </c>
      <c r="E556" s="17">
        <v>3</v>
      </c>
    </row>
    <row r="557" spans="1:5" ht="18" x14ac:dyDescent="0.6">
      <c r="A557" s="18" t="s">
        <v>8219</v>
      </c>
      <c r="B557" s="18">
        <v>189</v>
      </c>
      <c r="D557" s="18" t="s">
        <v>8221</v>
      </c>
      <c r="E557" s="18">
        <v>0</v>
      </c>
    </row>
    <row r="558" spans="1:5" ht="18" x14ac:dyDescent="0.6">
      <c r="A558" s="17" t="s">
        <v>8219</v>
      </c>
      <c r="B558" s="17">
        <v>130</v>
      </c>
      <c r="D558" s="17" t="s">
        <v>8221</v>
      </c>
      <c r="E558" s="17">
        <v>19</v>
      </c>
    </row>
    <row r="559" spans="1:5" ht="18" x14ac:dyDescent="0.6">
      <c r="A559" s="18" t="s">
        <v>8219</v>
      </c>
      <c r="B559" s="18">
        <v>74</v>
      </c>
      <c r="D559" s="18" t="s">
        <v>8221</v>
      </c>
      <c r="E559" s="18">
        <v>0</v>
      </c>
    </row>
    <row r="560" spans="1:5" ht="18" x14ac:dyDescent="0.6">
      <c r="A560" s="17" t="s">
        <v>8219</v>
      </c>
      <c r="B560" s="17">
        <v>274</v>
      </c>
      <c r="D560" s="17" t="s">
        <v>8221</v>
      </c>
      <c r="E560" s="17">
        <v>2</v>
      </c>
    </row>
    <row r="561" spans="1:5" ht="18" x14ac:dyDescent="0.6">
      <c r="A561" s="18" t="s">
        <v>8219</v>
      </c>
      <c r="B561" s="18">
        <v>22</v>
      </c>
      <c r="D561" s="18" t="s">
        <v>8221</v>
      </c>
      <c r="E561" s="18">
        <v>0</v>
      </c>
    </row>
    <row r="562" spans="1:5" ht="18" x14ac:dyDescent="0.6">
      <c r="A562" s="17" t="s">
        <v>8219</v>
      </c>
      <c r="B562" s="17">
        <v>31</v>
      </c>
      <c r="D562" s="17" t="s">
        <v>8221</v>
      </c>
      <c r="E562" s="17">
        <v>0</v>
      </c>
    </row>
    <row r="563" spans="1:5" ht="18" x14ac:dyDescent="0.6">
      <c r="A563" s="18" t="s">
        <v>8219</v>
      </c>
      <c r="B563" s="18">
        <v>63</v>
      </c>
      <c r="D563" s="18" t="s">
        <v>8221</v>
      </c>
      <c r="E563" s="18">
        <v>25</v>
      </c>
    </row>
    <row r="564" spans="1:5" ht="18" x14ac:dyDescent="0.6">
      <c r="A564" s="17" t="s">
        <v>8219</v>
      </c>
      <c r="B564" s="17">
        <v>20</v>
      </c>
      <c r="D564" s="17" t="s">
        <v>8221</v>
      </c>
      <c r="E564" s="17">
        <v>8</v>
      </c>
    </row>
    <row r="565" spans="1:5" ht="18" x14ac:dyDescent="0.6">
      <c r="A565" s="18" t="s">
        <v>8219</v>
      </c>
      <c r="B565" s="18">
        <v>25</v>
      </c>
      <c r="D565" s="18" t="s">
        <v>8221</v>
      </c>
      <c r="E565" s="18">
        <v>16</v>
      </c>
    </row>
    <row r="566" spans="1:5" ht="18" x14ac:dyDescent="0.6">
      <c r="A566" s="17" t="s">
        <v>8219</v>
      </c>
      <c r="B566" s="17">
        <v>61</v>
      </c>
      <c r="D566" s="17" t="s">
        <v>8221</v>
      </c>
      <c r="E566" s="17">
        <v>3</v>
      </c>
    </row>
    <row r="567" spans="1:5" ht="18" x14ac:dyDescent="0.6">
      <c r="A567" s="18" t="s">
        <v>8219</v>
      </c>
      <c r="B567" s="18">
        <v>52</v>
      </c>
      <c r="D567" s="18" t="s">
        <v>8221</v>
      </c>
      <c r="E567" s="18">
        <v>3</v>
      </c>
    </row>
    <row r="568" spans="1:5" ht="18" x14ac:dyDescent="0.6">
      <c r="A568" s="17" t="s">
        <v>8219</v>
      </c>
      <c r="B568" s="17">
        <v>86</v>
      </c>
      <c r="D568" s="17" t="s">
        <v>8221</v>
      </c>
      <c r="E568" s="17">
        <v>2</v>
      </c>
    </row>
    <row r="569" spans="1:5" ht="18" x14ac:dyDescent="0.6">
      <c r="A569" s="18" t="s">
        <v>8219</v>
      </c>
      <c r="B569" s="18">
        <v>42</v>
      </c>
      <c r="D569" s="18" t="s">
        <v>8221</v>
      </c>
      <c r="E569" s="18">
        <v>1</v>
      </c>
    </row>
    <row r="570" spans="1:5" ht="18" x14ac:dyDescent="0.6">
      <c r="A570" s="17" t="s">
        <v>8219</v>
      </c>
      <c r="B570" s="17">
        <v>52</v>
      </c>
      <c r="D570" s="17" t="s">
        <v>8221</v>
      </c>
      <c r="E570" s="17">
        <v>0</v>
      </c>
    </row>
    <row r="571" spans="1:5" ht="18" x14ac:dyDescent="0.6">
      <c r="A571" s="18" t="s">
        <v>8219</v>
      </c>
      <c r="B571" s="18">
        <v>120</v>
      </c>
      <c r="D571" s="18" t="s">
        <v>8221</v>
      </c>
      <c r="E571" s="18">
        <v>1</v>
      </c>
    </row>
    <row r="572" spans="1:5" ht="18" x14ac:dyDescent="0.6">
      <c r="A572" s="17" t="s">
        <v>8219</v>
      </c>
      <c r="B572" s="17">
        <v>22</v>
      </c>
      <c r="D572" s="17" t="s">
        <v>8221</v>
      </c>
      <c r="E572" s="17">
        <v>19</v>
      </c>
    </row>
    <row r="573" spans="1:5" ht="18" x14ac:dyDescent="0.6">
      <c r="A573" s="18" t="s">
        <v>8219</v>
      </c>
      <c r="B573" s="18">
        <v>64</v>
      </c>
      <c r="D573" s="18" t="s">
        <v>8221</v>
      </c>
      <c r="E573" s="18">
        <v>9</v>
      </c>
    </row>
    <row r="574" spans="1:5" ht="18" x14ac:dyDescent="0.6">
      <c r="A574" s="17" t="s">
        <v>8219</v>
      </c>
      <c r="B574" s="17">
        <v>23</v>
      </c>
      <c r="D574" s="17" t="s">
        <v>8221</v>
      </c>
      <c r="E574" s="17">
        <v>1</v>
      </c>
    </row>
    <row r="575" spans="1:5" ht="18" x14ac:dyDescent="0.6">
      <c r="A575" s="18" t="s">
        <v>8219</v>
      </c>
      <c r="B575" s="18">
        <v>238</v>
      </c>
      <c r="D575" s="18" t="s">
        <v>8221</v>
      </c>
      <c r="E575" s="18">
        <v>0</v>
      </c>
    </row>
    <row r="576" spans="1:5" ht="18" x14ac:dyDescent="0.6">
      <c r="A576" s="17" t="s">
        <v>8219</v>
      </c>
      <c r="B576" s="17">
        <v>33</v>
      </c>
      <c r="D576" s="17" t="s">
        <v>8221</v>
      </c>
      <c r="E576" s="17">
        <v>1</v>
      </c>
    </row>
    <row r="577" spans="1:5" ht="18" x14ac:dyDescent="0.6">
      <c r="A577" s="18" t="s">
        <v>8219</v>
      </c>
      <c r="B577" s="18">
        <v>32</v>
      </c>
      <c r="D577" s="18" t="s">
        <v>8221</v>
      </c>
      <c r="E577" s="18">
        <v>5</v>
      </c>
    </row>
    <row r="578" spans="1:5" ht="18" x14ac:dyDescent="0.6">
      <c r="A578" s="17" t="s">
        <v>8219</v>
      </c>
      <c r="B578" s="17">
        <v>24</v>
      </c>
      <c r="D578" s="17" t="s">
        <v>8221</v>
      </c>
      <c r="E578" s="17">
        <v>85</v>
      </c>
    </row>
    <row r="579" spans="1:5" ht="18" x14ac:dyDescent="0.6">
      <c r="A579" s="18" t="s">
        <v>8219</v>
      </c>
      <c r="B579" s="18">
        <v>29</v>
      </c>
      <c r="D579" s="18" t="s">
        <v>8221</v>
      </c>
      <c r="E579" s="18">
        <v>3</v>
      </c>
    </row>
    <row r="580" spans="1:5" ht="18" x14ac:dyDescent="0.6">
      <c r="A580" s="17" t="s">
        <v>8219</v>
      </c>
      <c r="B580" s="17">
        <v>50</v>
      </c>
      <c r="D580" s="17" t="s">
        <v>8221</v>
      </c>
      <c r="E580" s="17">
        <v>4</v>
      </c>
    </row>
    <row r="581" spans="1:5" ht="18" x14ac:dyDescent="0.6">
      <c r="A581" s="18" t="s">
        <v>8219</v>
      </c>
      <c r="B581" s="18">
        <v>108</v>
      </c>
      <c r="D581" s="18" t="s">
        <v>8221</v>
      </c>
      <c r="E581" s="18">
        <v>3</v>
      </c>
    </row>
    <row r="582" spans="1:5" ht="18" x14ac:dyDescent="0.6">
      <c r="A582" s="17" t="s">
        <v>8219</v>
      </c>
      <c r="B582" s="17">
        <v>139</v>
      </c>
      <c r="D582" s="17" t="s">
        <v>8221</v>
      </c>
      <c r="E582" s="17">
        <v>5</v>
      </c>
    </row>
    <row r="583" spans="1:5" ht="18" x14ac:dyDescent="0.6">
      <c r="A583" s="18" t="s">
        <v>8219</v>
      </c>
      <c r="B583" s="18">
        <v>7</v>
      </c>
      <c r="D583" s="18" t="s">
        <v>8221</v>
      </c>
      <c r="E583" s="18">
        <v>17</v>
      </c>
    </row>
    <row r="584" spans="1:5" ht="18" x14ac:dyDescent="0.6">
      <c r="A584" s="17" t="s">
        <v>8219</v>
      </c>
      <c r="B584" s="17">
        <v>149</v>
      </c>
      <c r="D584" s="17" t="s">
        <v>8221</v>
      </c>
      <c r="E584" s="17">
        <v>3</v>
      </c>
    </row>
    <row r="585" spans="1:5" ht="18" x14ac:dyDescent="0.6">
      <c r="A585" s="18" t="s">
        <v>8219</v>
      </c>
      <c r="B585" s="18">
        <v>31</v>
      </c>
      <c r="D585" s="18" t="s">
        <v>8221</v>
      </c>
      <c r="E585" s="18">
        <v>2</v>
      </c>
    </row>
    <row r="586" spans="1:5" ht="18" x14ac:dyDescent="0.6">
      <c r="A586" s="17" t="s">
        <v>8219</v>
      </c>
      <c r="B586" s="17">
        <v>26</v>
      </c>
      <c r="D586" s="17" t="s">
        <v>8221</v>
      </c>
      <c r="E586" s="17">
        <v>6</v>
      </c>
    </row>
    <row r="587" spans="1:5" ht="18" x14ac:dyDescent="0.6">
      <c r="A587" s="18" t="s">
        <v>8219</v>
      </c>
      <c r="B587" s="18">
        <v>172</v>
      </c>
      <c r="D587" s="18" t="s">
        <v>8221</v>
      </c>
      <c r="E587" s="18">
        <v>0</v>
      </c>
    </row>
    <row r="588" spans="1:5" ht="18" x14ac:dyDescent="0.6">
      <c r="A588" s="17" t="s">
        <v>8219</v>
      </c>
      <c r="B588" s="17">
        <v>78</v>
      </c>
      <c r="D588" s="17" t="s">
        <v>8221</v>
      </c>
      <c r="E588" s="17">
        <v>1</v>
      </c>
    </row>
    <row r="589" spans="1:5" ht="18" x14ac:dyDescent="0.6">
      <c r="A589" s="18" t="s">
        <v>8219</v>
      </c>
      <c r="B589" s="18">
        <v>120</v>
      </c>
      <c r="D589" s="18" t="s">
        <v>8221</v>
      </c>
      <c r="E589" s="18">
        <v>3</v>
      </c>
    </row>
    <row r="590" spans="1:5" ht="18" x14ac:dyDescent="0.6">
      <c r="A590" s="17" t="s">
        <v>8219</v>
      </c>
      <c r="B590" s="17">
        <v>227</v>
      </c>
      <c r="D590" s="17" t="s">
        <v>8221</v>
      </c>
      <c r="E590" s="17">
        <v>13</v>
      </c>
    </row>
    <row r="591" spans="1:5" ht="18" x14ac:dyDescent="0.6">
      <c r="A591" s="18" t="s">
        <v>8219</v>
      </c>
      <c r="B591" s="18">
        <v>42</v>
      </c>
      <c r="D591" s="18" t="s">
        <v>8221</v>
      </c>
      <c r="E591" s="18">
        <v>1</v>
      </c>
    </row>
    <row r="592" spans="1:5" ht="18" x14ac:dyDescent="0.6">
      <c r="A592" s="17" t="s">
        <v>8219</v>
      </c>
      <c r="B592" s="17">
        <v>64</v>
      </c>
      <c r="D592" s="17" t="s">
        <v>8221</v>
      </c>
      <c r="E592" s="17">
        <v>1</v>
      </c>
    </row>
    <row r="593" spans="1:5" ht="18" x14ac:dyDescent="0.6">
      <c r="A593" s="18" t="s">
        <v>8219</v>
      </c>
      <c r="B593" s="18">
        <v>121</v>
      </c>
      <c r="D593" s="18" t="s">
        <v>8221</v>
      </c>
      <c r="E593" s="18">
        <v>9</v>
      </c>
    </row>
    <row r="594" spans="1:5" ht="18" x14ac:dyDescent="0.6">
      <c r="A594" s="17" t="s">
        <v>8219</v>
      </c>
      <c r="B594" s="17">
        <v>87</v>
      </c>
      <c r="D594" s="17" t="s">
        <v>8221</v>
      </c>
      <c r="E594" s="17">
        <v>0</v>
      </c>
    </row>
    <row r="595" spans="1:5" ht="18" x14ac:dyDescent="0.6">
      <c r="A595" s="18" t="s">
        <v>8219</v>
      </c>
      <c r="B595" s="18">
        <v>65</v>
      </c>
      <c r="D595" s="18" t="s">
        <v>8221</v>
      </c>
      <c r="E595" s="18">
        <v>2</v>
      </c>
    </row>
    <row r="596" spans="1:5" ht="18" x14ac:dyDescent="0.6">
      <c r="A596" s="17" t="s">
        <v>8219</v>
      </c>
      <c r="B596" s="17">
        <v>49</v>
      </c>
      <c r="D596" s="17" t="s">
        <v>8221</v>
      </c>
      <c r="E596" s="17">
        <v>1</v>
      </c>
    </row>
    <row r="597" spans="1:5" ht="18" x14ac:dyDescent="0.6">
      <c r="A597" s="18" t="s">
        <v>8219</v>
      </c>
      <c r="B597" s="18">
        <v>19</v>
      </c>
      <c r="D597" s="18" t="s">
        <v>8221</v>
      </c>
      <c r="E597" s="18">
        <v>10</v>
      </c>
    </row>
    <row r="598" spans="1:5" ht="18" x14ac:dyDescent="0.6">
      <c r="A598" s="17" t="s">
        <v>8219</v>
      </c>
      <c r="B598" s="17">
        <v>81</v>
      </c>
      <c r="D598" s="17" t="s">
        <v>8221</v>
      </c>
      <c r="E598" s="17">
        <v>3</v>
      </c>
    </row>
    <row r="599" spans="1:5" ht="18" x14ac:dyDescent="0.6">
      <c r="A599" s="18" t="s">
        <v>8219</v>
      </c>
      <c r="B599" s="18">
        <v>264</v>
      </c>
      <c r="D599" s="18" t="s">
        <v>8221</v>
      </c>
      <c r="E599" s="18">
        <v>2</v>
      </c>
    </row>
    <row r="600" spans="1:5" ht="18" x14ac:dyDescent="0.6">
      <c r="A600" s="17" t="s">
        <v>8219</v>
      </c>
      <c r="B600" s="17">
        <v>25</v>
      </c>
      <c r="D600" s="17" t="s">
        <v>8221</v>
      </c>
      <c r="E600" s="17">
        <v>2</v>
      </c>
    </row>
    <row r="601" spans="1:5" ht="18" x14ac:dyDescent="0.6">
      <c r="A601" s="18" t="s">
        <v>8219</v>
      </c>
      <c r="B601" s="18">
        <v>5</v>
      </c>
      <c r="D601" s="18" t="s">
        <v>8221</v>
      </c>
      <c r="E601" s="18">
        <v>1</v>
      </c>
    </row>
    <row r="602" spans="1:5" ht="18" x14ac:dyDescent="0.6">
      <c r="A602" s="17" t="s">
        <v>8219</v>
      </c>
      <c r="B602" s="17">
        <v>144</v>
      </c>
      <c r="D602" s="17" t="s">
        <v>8221</v>
      </c>
      <c r="E602" s="17">
        <v>14</v>
      </c>
    </row>
    <row r="603" spans="1:5" ht="18" x14ac:dyDescent="0.6">
      <c r="A603" s="18" t="s">
        <v>8219</v>
      </c>
      <c r="B603" s="18">
        <v>92</v>
      </c>
      <c r="D603" s="18" t="s">
        <v>8221</v>
      </c>
      <c r="E603" s="18">
        <v>0</v>
      </c>
    </row>
    <row r="604" spans="1:5" ht="18" x14ac:dyDescent="0.6">
      <c r="A604" s="17" t="s">
        <v>8219</v>
      </c>
      <c r="B604" s="17">
        <v>147</v>
      </c>
      <c r="D604" s="17" t="s">
        <v>8221</v>
      </c>
      <c r="E604" s="17">
        <v>0</v>
      </c>
    </row>
    <row r="605" spans="1:5" ht="18" x14ac:dyDescent="0.6">
      <c r="A605" s="18" t="s">
        <v>8219</v>
      </c>
      <c r="B605" s="18">
        <v>90</v>
      </c>
      <c r="D605" s="18" t="s">
        <v>8221</v>
      </c>
      <c r="E605" s="18">
        <v>4</v>
      </c>
    </row>
    <row r="606" spans="1:5" ht="18" x14ac:dyDescent="0.6">
      <c r="A606" s="17" t="s">
        <v>8219</v>
      </c>
      <c r="B606" s="17">
        <v>87</v>
      </c>
      <c r="D606" s="17" t="s">
        <v>8221</v>
      </c>
      <c r="E606" s="17">
        <v>3</v>
      </c>
    </row>
    <row r="607" spans="1:5" ht="18" x14ac:dyDescent="0.6">
      <c r="A607" s="18" t="s">
        <v>8219</v>
      </c>
      <c r="B607" s="18">
        <v>406</v>
      </c>
      <c r="D607" s="18" t="s">
        <v>8221</v>
      </c>
      <c r="E607" s="18">
        <v>0</v>
      </c>
    </row>
    <row r="608" spans="1:5" ht="18" x14ac:dyDescent="0.6">
      <c r="A608" s="17" t="s">
        <v>8219</v>
      </c>
      <c r="B608" s="17">
        <v>20</v>
      </c>
      <c r="D608" s="17" t="s">
        <v>8221</v>
      </c>
      <c r="E608" s="17">
        <v>5</v>
      </c>
    </row>
    <row r="609" spans="1:5" ht="18" x14ac:dyDescent="0.6">
      <c r="A609" s="18" t="s">
        <v>8219</v>
      </c>
      <c r="B609" s="18">
        <v>70</v>
      </c>
      <c r="D609" s="18" t="s">
        <v>8221</v>
      </c>
      <c r="E609" s="18">
        <v>47</v>
      </c>
    </row>
    <row r="610" spans="1:5" ht="18" x14ac:dyDescent="0.6">
      <c r="A610" s="17" t="s">
        <v>8219</v>
      </c>
      <c r="B610" s="17">
        <v>16</v>
      </c>
      <c r="D610" s="17" t="s">
        <v>8221</v>
      </c>
      <c r="E610" s="17">
        <v>0</v>
      </c>
    </row>
    <row r="611" spans="1:5" ht="18" x14ac:dyDescent="0.6">
      <c r="A611" s="18" t="s">
        <v>8219</v>
      </c>
      <c r="B611" s="18">
        <v>52</v>
      </c>
      <c r="D611" s="18" t="s">
        <v>8221</v>
      </c>
      <c r="E611" s="18">
        <v>10</v>
      </c>
    </row>
    <row r="612" spans="1:5" ht="18" x14ac:dyDescent="0.6">
      <c r="A612" s="17" t="s">
        <v>8219</v>
      </c>
      <c r="B612" s="17">
        <v>66</v>
      </c>
      <c r="D612" s="17" t="s">
        <v>8221</v>
      </c>
      <c r="E612" s="17">
        <v>11</v>
      </c>
    </row>
    <row r="613" spans="1:5" ht="18" x14ac:dyDescent="0.6">
      <c r="A613" s="18" t="s">
        <v>8219</v>
      </c>
      <c r="B613" s="18">
        <v>109</v>
      </c>
      <c r="D613" s="18" t="s">
        <v>8221</v>
      </c>
      <c r="E613" s="18">
        <v>2</v>
      </c>
    </row>
    <row r="614" spans="1:5" ht="18" x14ac:dyDescent="0.6">
      <c r="A614" s="17" t="s">
        <v>8219</v>
      </c>
      <c r="B614" s="17">
        <v>168</v>
      </c>
      <c r="D614" s="17" t="s">
        <v>8221</v>
      </c>
      <c r="E614" s="17">
        <v>2</v>
      </c>
    </row>
    <row r="615" spans="1:5" ht="18" x14ac:dyDescent="0.6">
      <c r="A615" s="18" t="s">
        <v>8219</v>
      </c>
      <c r="B615" s="18">
        <v>31</v>
      </c>
      <c r="D615" s="18" t="s">
        <v>8221</v>
      </c>
      <c r="E615" s="18">
        <v>22</v>
      </c>
    </row>
    <row r="616" spans="1:5" ht="18" x14ac:dyDescent="0.6">
      <c r="A616" s="17" t="s">
        <v>8219</v>
      </c>
      <c r="B616" s="17">
        <v>133</v>
      </c>
      <c r="D616" s="17" t="s">
        <v>8221</v>
      </c>
      <c r="E616" s="17">
        <v>8</v>
      </c>
    </row>
    <row r="617" spans="1:5" ht="18" x14ac:dyDescent="0.6">
      <c r="A617" s="18" t="s">
        <v>8219</v>
      </c>
      <c r="B617" s="18">
        <v>151</v>
      </c>
      <c r="D617" s="18" t="s">
        <v>8221</v>
      </c>
      <c r="E617" s="18">
        <v>6</v>
      </c>
    </row>
    <row r="618" spans="1:5" ht="18" x14ac:dyDescent="0.6">
      <c r="A618" s="17" t="s">
        <v>8219</v>
      </c>
      <c r="B618" s="17">
        <v>5</v>
      </c>
      <c r="D618" s="17" t="s">
        <v>8221</v>
      </c>
      <c r="E618" s="17">
        <v>1</v>
      </c>
    </row>
    <row r="619" spans="1:5" ht="18" x14ac:dyDescent="0.6">
      <c r="A619" s="18" t="s">
        <v>8219</v>
      </c>
      <c r="B619" s="18">
        <v>73</v>
      </c>
      <c r="D619" s="18" t="s">
        <v>8221</v>
      </c>
      <c r="E619" s="18">
        <v>3</v>
      </c>
    </row>
    <row r="620" spans="1:5" ht="18" x14ac:dyDescent="0.6">
      <c r="A620" s="17" t="s">
        <v>8219</v>
      </c>
      <c r="B620" s="17">
        <v>148</v>
      </c>
      <c r="D620" s="17" t="s">
        <v>8221</v>
      </c>
      <c r="E620" s="17">
        <v>0</v>
      </c>
    </row>
    <row r="621" spans="1:5" ht="18" x14ac:dyDescent="0.6">
      <c r="A621" s="18" t="s">
        <v>8219</v>
      </c>
      <c r="B621" s="18">
        <v>93</v>
      </c>
      <c r="D621" s="18" t="s">
        <v>8221</v>
      </c>
      <c r="E621" s="18">
        <v>0</v>
      </c>
    </row>
    <row r="622" spans="1:5" ht="18" x14ac:dyDescent="0.6">
      <c r="A622" s="17" t="s">
        <v>8219</v>
      </c>
      <c r="B622" s="17">
        <v>63</v>
      </c>
      <c r="D622" s="17" t="s">
        <v>8221</v>
      </c>
      <c r="E622" s="17">
        <v>0</v>
      </c>
    </row>
    <row r="623" spans="1:5" ht="18" x14ac:dyDescent="0.6">
      <c r="A623" s="18" t="s">
        <v>8219</v>
      </c>
      <c r="B623" s="18">
        <v>134</v>
      </c>
      <c r="D623" s="18" t="s">
        <v>8221</v>
      </c>
      <c r="E623" s="18">
        <v>0</v>
      </c>
    </row>
    <row r="624" spans="1:5" ht="18" x14ac:dyDescent="0.6">
      <c r="A624" s="17" t="s">
        <v>8219</v>
      </c>
      <c r="B624" s="17">
        <v>14</v>
      </c>
      <c r="D624" s="17" t="s">
        <v>8221</v>
      </c>
      <c r="E624" s="17">
        <v>0</v>
      </c>
    </row>
    <row r="625" spans="1:5" ht="18" x14ac:dyDescent="0.6">
      <c r="A625" s="18" t="s">
        <v>8219</v>
      </c>
      <c r="B625" s="18">
        <v>78</v>
      </c>
      <c r="D625" s="18" t="s">
        <v>8221</v>
      </c>
      <c r="E625" s="18">
        <v>3</v>
      </c>
    </row>
    <row r="626" spans="1:5" ht="18" x14ac:dyDescent="0.6">
      <c r="A626" s="17" t="s">
        <v>8219</v>
      </c>
      <c r="B626" s="17">
        <v>112</v>
      </c>
      <c r="D626" s="17" t="s">
        <v>8221</v>
      </c>
      <c r="E626" s="17">
        <v>0</v>
      </c>
    </row>
    <row r="627" spans="1:5" ht="18" x14ac:dyDescent="0.6">
      <c r="A627" s="18" t="s">
        <v>8219</v>
      </c>
      <c r="B627" s="18">
        <v>34</v>
      </c>
      <c r="D627" s="18" t="s">
        <v>8221</v>
      </c>
      <c r="E627" s="18">
        <v>0</v>
      </c>
    </row>
    <row r="628" spans="1:5" ht="18" x14ac:dyDescent="0.6">
      <c r="A628" s="17" t="s">
        <v>8219</v>
      </c>
      <c r="B628" s="17">
        <v>19</v>
      </c>
      <c r="D628" s="17" t="s">
        <v>8221</v>
      </c>
      <c r="E628" s="17">
        <v>1</v>
      </c>
    </row>
    <row r="629" spans="1:5" ht="18" x14ac:dyDescent="0.6">
      <c r="A629" s="18" t="s">
        <v>8219</v>
      </c>
      <c r="B629" s="18">
        <v>13</v>
      </c>
      <c r="D629" s="18" t="s">
        <v>8221</v>
      </c>
      <c r="E629" s="18">
        <v>6</v>
      </c>
    </row>
    <row r="630" spans="1:5" ht="18" x14ac:dyDescent="0.6">
      <c r="A630" s="17" t="s">
        <v>8219</v>
      </c>
      <c r="B630" s="17">
        <v>104</v>
      </c>
      <c r="D630" s="17" t="s">
        <v>8221</v>
      </c>
      <c r="E630" s="17">
        <v>1</v>
      </c>
    </row>
    <row r="631" spans="1:5" ht="18" x14ac:dyDescent="0.6">
      <c r="A631" s="18" t="s">
        <v>8219</v>
      </c>
      <c r="B631" s="18">
        <v>52</v>
      </c>
      <c r="D631" s="18" t="s">
        <v>8221</v>
      </c>
      <c r="E631" s="18">
        <v>2</v>
      </c>
    </row>
    <row r="632" spans="1:5" ht="18" x14ac:dyDescent="0.6">
      <c r="A632" s="17" t="s">
        <v>8219</v>
      </c>
      <c r="B632" s="17">
        <v>17</v>
      </c>
      <c r="D632" s="17" t="s">
        <v>8221</v>
      </c>
      <c r="E632" s="17">
        <v>0</v>
      </c>
    </row>
    <row r="633" spans="1:5" ht="18" x14ac:dyDescent="0.6">
      <c r="A633" s="18" t="s">
        <v>8219</v>
      </c>
      <c r="B633" s="18">
        <v>82</v>
      </c>
      <c r="D633" s="18" t="s">
        <v>8221</v>
      </c>
      <c r="E633" s="18">
        <v>3</v>
      </c>
    </row>
    <row r="634" spans="1:5" ht="18" x14ac:dyDescent="0.6">
      <c r="A634" s="17" t="s">
        <v>8219</v>
      </c>
      <c r="B634" s="17">
        <v>73</v>
      </c>
      <c r="D634" s="17" t="s">
        <v>8221</v>
      </c>
      <c r="E634" s="17">
        <v>3</v>
      </c>
    </row>
    <row r="635" spans="1:5" ht="18" x14ac:dyDescent="0.6">
      <c r="A635" s="18" t="s">
        <v>8219</v>
      </c>
      <c r="B635" s="18">
        <v>158</v>
      </c>
      <c r="D635" s="18" t="s">
        <v>8221</v>
      </c>
      <c r="E635" s="18">
        <v>0</v>
      </c>
    </row>
    <row r="636" spans="1:5" ht="18" x14ac:dyDescent="0.6">
      <c r="A636" s="17" t="s">
        <v>8219</v>
      </c>
      <c r="B636" s="17">
        <v>65</v>
      </c>
      <c r="D636" s="17" t="s">
        <v>8221</v>
      </c>
      <c r="E636" s="17">
        <v>6</v>
      </c>
    </row>
    <row r="637" spans="1:5" ht="18" x14ac:dyDescent="0.6">
      <c r="A637" s="18" t="s">
        <v>8219</v>
      </c>
      <c r="B637" s="18">
        <v>184</v>
      </c>
      <c r="D637" s="18" t="s">
        <v>8221</v>
      </c>
      <c r="E637" s="18">
        <v>0</v>
      </c>
    </row>
    <row r="638" spans="1:5" ht="18" x14ac:dyDescent="0.6">
      <c r="A638" s="17" t="s">
        <v>8219</v>
      </c>
      <c r="B638" s="17">
        <v>34</v>
      </c>
      <c r="D638" s="17" t="s">
        <v>8221</v>
      </c>
      <c r="E638" s="17">
        <v>19</v>
      </c>
    </row>
    <row r="639" spans="1:5" ht="18" x14ac:dyDescent="0.6">
      <c r="A639" s="18" t="s">
        <v>8219</v>
      </c>
      <c r="B639" s="18">
        <v>240</v>
      </c>
      <c r="D639" s="18" t="s">
        <v>8221</v>
      </c>
      <c r="E639" s="18">
        <v>1</v>
      </c>
    </row>
    <row r="640" spans="1:5" ht="18" x14ac:dyDescent="0.6">
      <c r="A640" s="17" t="s">
        <v>8219</v>
      </c>
      <c r="B640" s="17">
        <v>113</v>
      </c>
      <c r="D640" s="17" t="s">
        <v>8221</v>
      </c>
      <c r="E640" s="17">
        <v>2</v>
      </c>
    </row>
    <row r="641" spans="1:5" ht="18" x14ac:dyDescent="0.6">
      <c r="A641" s="18" t="s">
        <v>8219</v>
      </c>
      <c r="B641" s="18">
        <v>66</v>
      </c>
      <c r="D641" s="18" t="s">
        <v>8221</v>
      </c>
      <c r="E641" s="18">
        <v>0</v>
      </c>
    </row>
    <row r="642" spans="1:5" ht="18" x14ac:dyDescent="0.6">
      <c r="A642" s="17" t="s">
        <v>8219</v>
      </c>
      <c r="B642" s="17">
        <v>340</v>
      </c>
      <c r="D642" s="17" t="s">
        <v>8221</v>
      </c>
      <c r="E642" s="17">
        <v>11</v>
      </c>
    </row>
    <row r="643" spans="1:5" ht="18" x14ac:dyDescent="0.6">
      <c r="A643" s="18" t="s">
        <v>8219</v>
      </c>
      <c r="B643" s="18">
        <v>150</v>
      </c>
      <c r="D643" s="18" t="s">
        <v>8221</v>
      </c>
      <c r="E643" s="18">
        <v>0</v>
      </c>
    </row>
    <row r="644" spans="1:5" ht="18" x14ac:dyDescent="0.6">
      <c r="A644" s="17" t="s">
        <v>8219</v>
      </c>
      <c r="B644" s="17">
        <v>25</v>
      </c>
      <c r="D644" s="17" t="s">
        <v>8221</v>
      </c>
      <c r="E644" s="17">
        <v>0</v>
      </c>
    </row>
    <row r="645" spans="1:5" ht="18" x14ac:dyDescent="0.6">
      <c r="A645" s="18" t="s">
        <v>8219</v>
      </c>
      <c r="B645" s="18">
        <v>234</v>
      </c>
      <c r="D645" s="18" t="s">
        <v>8221</v>
      </c>
      <c r="E645" s="18">
        <v>1</v>
      </c>
    </row>
    <row r="646" spans="1:5" ht="18" x14ac:dyDescent="0.6">
      <c r="A646" s="17" t="s">
        <v>8219</v>
      </c>
      <c r="B646" s="17">
        <v>2602</v>
      </c>
      <c r="D646" s="17" t="s">
        <v>8221</v>
      </c>
      <c r="E646" s="17">
        <v>3</v>
      </c>
    </row>
    <row r="647" spans="1:5" ht="18" x14ac:dyDescent="0.6">
      <c r="A647" s="18" t="s">
        <v>8219</v>
      </c>
      <c r="B647" s="18">
        <v>248</v>
      </c>
      <c r="D647" s="18" t="s">
        <v>8221</v>
      </c>
      <c r="E647" s="18">
        <v>1</v>
      </c>
    </row>
    <row r="648" spans="1:5" ht="18" x14ac:dyDescent="0.6">
      <c r="A648" s="17" t="s">
        <v>8219</v>
      </c>
      <c r="B648" s="17">
        <v>600</v>
      </c>
      <c r="D648" s="17" t="s">
        <v>8221</v>
      </c>
      <c r="E648" s="17">
        <v>15</v>
      </c>
    </row>
    <row r="649" spans="1:5" ht="18" x14ac:dyDescent="0.6">
      <c r="A649" s="18" t="s">
        <v>8219</v>
      </c>
      <c r="B649" s="18">
        <v>293</v>
      </c>
      <c r="D649" s="18" t="s">
        <v>8221</v>
      </c>
      <c r="E649" s="18">
        <v>2</v>
      </c>
    </row>
    <row r="650" spans="1:5" ht="18" x14ac:dyDescent="0.6">
      <c r="A650" s="17" t="s">
        <v>8219</v>
      </c>
      <c r="B650" s="17">
        <v>321</v>
      </c>
      <c r="D650" s="17" t="s">
        <v>8221</v>
      </c>
      <c r="E650" s="17">
        <v>1</v>
      </c>
    </row>
    <row r="651" spans="1:5" ht="18" x14ac:dyDescent="0.6">
      <c r="A651" s="18" t="s">
        <v>8219</v>
      </c>
      <c r="B651" s="18">
        <v>81</v>
      </c>
      <c r="D651" s="18" t="s">
        <v>8221</v>
      </c>
      <c r="E651" s="18">
        <v>1</v>
      </c>
    </row>
    <row r="652" spans="1:5" ht="18" x14ac:dyDescent="0.6">
      <c r="A652" s="17" t="s">
        <v>8219</v>
      </c>
      <c r="B652" s="17">
        <v>343</v>
      </c>
      <c r="D652" s="17" t="s">
        <v>8221</v>
      </c>
      <c r="E652" s="17">
        <v>0</v>
      </c>
    </row>
    <row r="653" spans="1:5" ht="18" x14ac:dyDescent="0.6">
      <c r="A653" s="18" t="s">
        <v>8219</v>
      </c>
      <c r="B653" s="18">
        <v>336</v>
      </c>
      <c r="D653" s="18" t="s">
        <v>8221</v>
      </c>
      <c r="E653" s="18">
        <v>1</v>
      </c>
    </row>
    <row r="654" spans="1:5" ht="18" x14ac:dyDescent="0.6">
      <c r="A654" s="17" t="s">
        <v>8219</v>
      </c>
      <c r="B654" s="17">
        <v>47</v>
      </c>
      <c r="D654" s="17" t="s">
        <v>8221</v>
      </c>
      <c r="E654" s="17">
        <v>11</v>
      </c>
    </row>
    <row r="655" spans="1:5" ht="18" x14ac:dyDescent="0.6">
      <c r="A655" s="18" t="s">
        <v>8219</v>
      </c>
      <c r="B655" s="18">
        <v>76</v>
      </c>
      <c r="D655" s="18" t="s">
        <v>8221</v>
      </c>
      <c r="E655" s="18">
        <v>0</v>
      </c>
    </row>
    <row r="656" spans="1:5" ht="18" x14ac:dyDescent="0.6">
      <c r="A656" s="17" t="s">
        <v>8219</v>
      </c>
      <c r="B656" s="17">
        <v>441</v>
      </c>
      <c r="D656" s="17" t="s">
        <v>8221</v>
      </c>
      <c r="E656" s="17">
        <v>1</v>
      </c>
    </row>
    <row r="657" spans="1:5" ht="18" x14ac:dyDescent="0.6">
      <c r="A657" s="18" t="s">
        <v>8219</v>
      </c>
      <c r="B657" s="18">
        <v>916</v>
      </c>
      <c r="D657" s="18" t="s">
        <v>8221</v>
      </c>
      <c r="E657" s="18">
        <v>6</v>
      </c>
    </row>
    <row r="658" spans="1:5" ht="18" x14ac:dyDescent="0.6">
      <c r="A658" s="17" t="s">
        <v>8219</v>
      </c>
      <c r="B658" s="17">
        <v>369</v>
      </c>
      <c r="D658" s="17" t="s">
        <v>8221</v>
      </c>
      <c r="E658" s="17">
        <v>7</v>
      </c>
    </row>
    <row r="659" spans="1:5" ht="18" x14ac:dyDescent="0.6">
      <c r="A659" s="18" t="s">
        <v>8219</v>
      </c>
      <c r="B659" s="18">
        <v>20242</v>
      </c>
      <c r="D659" s="18" t="s">
        <v>8221</v>
      </c>
      <c r="E659" s="18">
        <v>0</v>
      </c>
    </row>
    <row r="660" spans="1:5" ht="18" x14ac:dyDescent="0.6">
      <c r="A660" s="17" t="s">
        <v>8219</v>
      </c>
      <c r="B660" s="17">
        <v>71</v>
      </c>
      <c r="D660" s="17" t="s">
        <v>8221</v>
      </c>
      <c r="E660" s="17">
        <v>16</v>
      </c>
    </row>
    <row r="661" spans="1:5" ht="18" x14ac:dyDescent="0.6">
      <c r="A661" s="18" t="s">
        <v>8219</v>
      </c>
      <c r="B661" s="18">
        <v>635</v>
      </c>
      <c r="D661" s="18" t="s">
        <v>8221</v>
      </c>
      <c r="E661" s="18">
        <v>0</v>
      </c>
    </row>
    <row r="662" spans="1:5" ht="18" x14ac:dyDescent="0.6">
      <c r="A662" s="17" t="s">
        <v>8219</v>
      </c>
      <c r="B662" s="17">
        <v>885</v>
      </c>
      <c r="D662" s="17" t="s">
        <v>8221</v>
      </c>
      <c r="E662" s="17">
        <v>0</v>
      </c>
    </row>
    <row r="663" spans="1:5" ht="18" x14ac:dyDescent="0.6">
      <c r="A663" s="18" t="s">
        <v>8219</v>
      </c>
      <c r="B663" s="18">
        <v>329</v>
      </c>
      <c r="D663" s="18" t="s">
        <v>8221</v>
      </c>
      <c r="E663" s="18">
        <v>0</v>
      </c>
    </row>
    <row r="664" spans="1:5" ht="18" x14ac:dyDescent="0.6">
      <c r="A664" s="17" t="s">
        <v>8219</v>
      </c>
      <c r="B664" s="17">
        <v>71</v>
      </c>
      <c r="D664" s="17" t="s">
        <v>8221</v>
      </c>
      <c r="E664" s="17">
        <v>12</v>
      </c>
    </row>
    <row r="665" spans="1:5" ht="18" x14ac:dyDescent="0.6">
      <c r="A665" s="18" t="s">
        <v>8219</v>
      </c>
      <c r="B665" s="18">
        <v>269</v>
      </c>
      <c r="D665" s="18" t="s">
        <v>8221</v>
      </c>
      <c r="E665" s="18">
        <v>1</v>
      </c>
    </row>
    <row r="666" spans="1:5" ht="18" x14ac:dyDescent="0.6">
      <c r="A666" s="17" t="s">
        <v>8219</v>
      </c>
      <c r="B666" s="17">
        <v>345</v>
      </c>
      <c r="D666" s="17" t="s">
        <v>8221</v>
      </c>
      <c r="E666" s="17">
        <v>3</v>
      </c>
    </row>
    <row r="667" spans="1:5" ht="18" x14ac:dyDescent="0.6">
      <c r="A667" s="18" t="s">
        <v>8219</v>
      </c>
      <c r="B667" s="18">
        <v>43</v>
      </c>
      <c r="D667" s="18" t="s">
        <v>8221</v>
      </c>
      <c r="E667" s="18">
        <v>1</v>
      </c>
    </row>
    <row r="668" spans="1:5" ht="18" x14ac:dyDescent="0.6">
      <c r="A668" s="17" t="s">
        <v>8219</v>
      </c>
      <c r="B668" s="17">
        <v>33</v>
      </c>
      <c r="D668" s="17" t="s">
        <v>8221</v>
      </c>
      <c r="E668" s="17">
        <v>4</v>
      </c>
    </row>
    <row r="669" spans="1:5" ht="18" x14ac:dyDescent="0.6">
      <c r="A669" s="18" t="s">
        <v>8219</v>
      </c>
      <c r="B669" s="18">
        <v>211</v>
      </c>
      <c r="D669" s="18" t="s">
        <v>8221</v>
      </c>
      <c r="E669" s="18">
        <v>1</v>
      </c>
    </row>
    <row r="670" spans="1:5" ht="18" x14ac:dyDescent="0.6">
      <c r="A670" s="17" t="s">
        <v>8219</v>
      </c>
      <c r="B670" s="17">
        <v>196</v>
      </c>
      <c r="D670" s="17" t="s">
        <v>8221</v>
      </c>
      <c r="E670" s="17">
        <v>3</v>
      </c>
    </row>
    <row r="671" spans="1:5" ht="18" x14ac:dyDescent="0.6">
      <c r="A671" s="18" t="s">
        <v>8219</v>
      </c>
      <c r="B671" s="18">
        <v>405</v>
      </c>
      <c r="D671" s="18" t="s">
        <v>8221</v>
      </c>
      <c r="E671" s="18">
        <v>1</v>
      </c>
    </row>
    <row r="672" spans="1:5" ht="18" x14ac:dyDescent="0.6">
      <c r="A672" s="17" t="s">
        <v>8219</v>
      </c>
      <c r="B672" s="17">
        <v>206</v>
      </c>
      <c r="D672" s="17" t="s">
        <v>8221</v>
      </c>
      <c r="E672" s="17">
        <v>0</v>
      </c>
    </row>
    <row r="673" spans="1:5" ht="18" x14ac:dyDescent="0.6">
      <c r="A673" s="18" t="s">
        <v>8219</v>
      </c>
      <c r="B673" s="18">
        <v>335</v>
      </c>
      <c r="D673" s="18" t="s">
        <v>8221</v>
      </c>
      <c r="E673" s="18">
        <v>12</v>
      </c>
    </row>
    <row r="674" spans="1:5" ht="18" x14ac:dyDescent="0.6">
      <c r="A674" s="17" t="s">
        <v>8219</v>
      </c>
      <c r="B674" s="17">
        <v>215</v>
      </c>
      <c r="D674" s="17" t="s">
        <v>8221</v>
      </c>
      <c r="E674" s="17">
        <v>0</v>
      </c>
    </row>
    <row r="675" spans="1:5" ht="18" x14ac:dyDescent="0.6">
      <c r="A675" s="18" t="s">
        <v>8219</v>
      </c>
      <c r="B675" s="18">
        <v>176</v>
      </c>
      <c r="D675" s="18" t="s">
        <v>8221</v>
      </c>
      <c r="E675" s="18">
        <v>1</v>
      </c>
    </row>
    <row r="676" spans="1:5" ht="18" x14ac:dyDescent="0.6">
      <c r="A676" s="17" t="s">
        <v>8219</v>
      </c>
      <c r="B676" s="17">
        <v>555</v>
      </c>
      <c r="D676" s="17" t="s">
        <v>8221</v>
      </c>
      <c r="E676" s="17">
        <v>0</v>
      </c>
    </row>
    <row r="677" spans="1:5" ht="18" x14ac:dyDescent="0.6">
      <c r="A677" s="18" t="s">
        <v>8219</v>
      </c>
      <c r="B677" s="18">
        <v>116</v>
      </c>
      <c r="D677" s="18" t="s">
        <v>8221</v>
      </c>
      <c r="E677" s="18">
        <v>0</v>
      </c>
    </row>
    <row r="678" spans="1:5" ht="18" x14ac:dyDescent="0.6">
      <c r="A678" s="17" t="s">
        <v>8219</v>
      </c>
      <c r="B678" s="17">
        <v>615</v>
      </c>
      <c r="D678" s="17" t="s">
        <v>8221</v>
      </c>
      <c r="E678" s="17">
        <v>2</v>
      </c>
    </row>
    <row r="679" spans="1:5" ht="18" x14ac:dyDescent="0.6">
      <c r="A679" s="18" t="s">
        <v>8219</v>
      </c>
      <c r="B679" s="18">
        <v>236</v>
      </c>
      <c r="D679" s="18" t="s">
        <v>8221</v>
      </c>
      <c r="E679" s="18">
        <v>92</v>
      </c>
    </row>
    <row r="680" spans="1:5" ht="18" x14ac:dyDescent="0.6">
      <c r="A680" s="17" t="s">
        <v>8219</v>
      </c>
      <c r="B680" s="17">
        <v>145</v>
      </c>
      <c r="D680" s="17" t="s">
        <v>8221</v>
      </c>
      <c r="E680" s="17">
        <v>0</v>
      </c>
    </row>
    <row r="681" spans="1:5" ht="18" x14ac:dyDescent="0.6">
      <c r="A681" s="18" t="s">
        <v>8219</v>
      </c>
      <c r="B681" s="18">
        <v>167</v>
      </c>
      <c r="D681" s="18" t="s">
        <v>8221</v>
      </c>
      <c r="E681" s="18">
        <v>3</v>
      </c>
    </row>
    <row r="682" spans="1:5" ht="18" x14ac:dyDescent="0.6">
      <c r="A682" s="17" t="s">
        <v>8219</v>
      </c>
      <c r="B682" s="17">
        <v>235</v>
      </c>
      <c r="D682" s="17" t="s">
        <v>8221</v>
      </c>
      <c r="E682" s="17">
        <v>10</v>
      </c>
    </row>
    <row r="683" spans="1:5" ht="18" x14ac:dyDescent="0.6">
      <c r="A683" s="18" t="s">
        <v>8219</v>
      </c>
      <c r="B683" s="18">
        <v>452</v>
      </c>
      <c r="D683" s="18" t="s">
        <v>8221</v>
      </c>
      <c r="E683" s="18">
        <v>7</v>
      </c>
    </row>
    <row r="684" spans="1:5" ht="18" x14ac:dyDescent="0.6">
      <c r="A684" s="17" t="s">
        <v>8219</v>
      </c>
      <c r="B684" s="17">
        <v>241</v>
      </c>
      <c r="D684" s="17" t="s">
        <v>8221</v>
      </c>
      <c r="E684" s="17">
        <v>3</v>
      </c>
    </row>
    <row r="685" spans="1:5" ht="18" x14ac:dyDescent="0.6">
      <c r="A685" s="18" t="s">
        <v>8219</v>
      </c>
      <c r="B685" s="18">
        <v>28</v>
      </c>
      <c r="D685" s="18" t="s">
        <v>8221</v>
      </c>
      <c r="E685" s="18">
        <v>0</v>
      </c>
    </row>
    <row r="686" spans="1:5" ht="18" x14ac:dyDescent="0.6">
      <c r="A686" s="17" t="s">
        <v>8219</v>
      </c>
      <c r="B686" s="17">
        <v>140</v>
      </c>
      <c r="D686" s="17" t="s">
        <v>8221</v>
      </c>
      <c r="E686" s="17">
        <v>1</v>
      </c>
    </row>
    <row r="687" spans="1:5" ht="18" x14ac:dyDescent="0.6">
      <c r="A687" s="18" t="s">
        <v>8219</v>
      </c>
      <c r="B687" s="18">
        <v>280</v>
      </c>
      <c r="D687" s="18" t="s">
        <v>8221</v>
      </c>
      <c r="E687" s="18">
        <v>0</v>
      </c>
    </row>
    <row r="688" spans="1:5" ht="18" x14ac:dyDescent="0.6">
      <c r="A688" s="17" t="s">
        <v>8219</v>
      </c>
      <c r="B688" s="17">
        <v>70</v>
      </c>
      <c r="D688" s="17" t="s">
        <v>8221</v>
      </c>
      <c r="E688" s="17">
        <v>9</v>
      </c>
    </row>
    <row r="689" spans="1:5" ht="18" x14ac:dyDescent="0.6">
      <c r="A689" s="18" t="s">
        <v>8219</v>
      </c>
      <c r="B689" s="18">
        <v>160</v>
      </c>
      <c r="D689" s="18" t="s">
        <v>8221</v>
      </c>
      <c r="E689" s="18">
        <v>2</v>
      </c>
    </row>
    <row r="690" spans="1:5" ht="18" x14ac:dyDescent="0.6">
      <c r="A690" s="17" t="s">
        <v>8219</v>
      </c>
      <c r="B690" s="17">
        <v>141</v>
      </c>
      <c r="D690" s="17" t="s">
        <v>8221</v>
      </c>
      <c r="E690" s="17">
        <v>1</v>
      </c>
    </row>
    <row r="691" spans="1:5" ht="18" x14ac:dyDescent="0.6">
      <c r="A691" s="18" t="s">
        <v>8219</v>
      </c>
      <c r="B691" s="18">
        <v>874</v>
      </c>
      <c r="D691" s="18" t="s">
        <v>8221</v>
      </c>
      <c r="E691" s="18">
        <v>2</v>
      </c>
    </row>
    <row r="692" spans="1:5" ht="18" x14ac:dyDescent="0.6">
      <c r="A692" s="17" t="s">
        <v>8219</v>
      </c>
      <c r="B692" s="17">
        <v>73</v>
      </c>
      <c r="D692" s="17" t="s">
        <v>8221</v>
      </c>
      <c r="E692" s="17">
        <v>11</v>
      </c>
    </row>
    <row r="693" spans="1:5" ht="18" x14ac:dyDescent="0.6">
      <c r="A693" s="18" t="s">
        <v>8219</v>
      </c>
      <c r="B693" s="18">
        <v>294</v>
      </c>
      <c r="D693" s="18" t="s">
        <v>8221</v>
      </c>
      <c r="E693" s="18">
        <v>0</v>
      </c>
    </row>
    <row r="694" spans="1:5" ht="18" x14ac:dyDescent="0.6">
      <c r="A694" s="17" t="s">
        <v>8219</v>
      </c>
      <c r="B694" s="17">
        <v>740</v>
      </c>
      <c r="D694" s="17" t="s">
        <v>8221</v>
      </c>
      <c r="E694" s="17">
        <v>0</v>
      </c>
    </row>
    <row r="695" spans="1:5" ht="18" x14ac:dyDescent="0.6">
      <c r="A695" s="18" t="s">
        <v>8219</v>
      </c>
      <c r="B695" s="18">
        <v>369</v>
      </c>
      <c r="D695" s="18" t="s">
        <v>8221</v>
      </c>
      <c r="E695" s="18">
        <v>9</v>
      </c>
    </row>
    <row r="696" spans="1:5" ht="18" x14ac:dyDescent="0.6">
      <c r="A696" s="17" t="s">
        <v>8219</v>
      </c>
      <c r="B696" s="17">
        <v>110</v>
      </c>
      <c r="D696" s="17" t="s">
        <v>8221</v>
      </c>
      <c r="E696" s="17">
        <v>0</v>
      </c>
    </row>
    <row r="697" spans="1:5" ht="18" x14ac:dyDescent="0.6">
      <c r="A697" s="18" t="s">
        <v>8219</v>
      </c>
      <c r="B697" s="18">
        <v>455</v>
      </c>
      <c r="D697" s="18" t="s">
        <v>8221</v>
      </c>
      <c r="E697" s="18">
        <v>4</v>
      </c>
    </row>
    <row r="698" spans="1:5" ht="18" x14ac:dyDescent="0.6">
      <c r="A698" s="17" t="s">
        <v>8219</v>
      </c>
      <c r="B698" s="17">
        <v>224</v>
      </c>
      <c r="D698" s="17" t="s">
        <v>8221</v>
      </c>
      <c r="E698" s="17">
        <v>1</v>
      </c>
    </row>
    <row r="699" spans="1:5" ht="18" x14ac:dyDescent="0.6">
      <c r="A699" s="18" t="s">
        <v>8219</v>
      </c>
      <c r="B699" s="18">
        <v>46</v>
      </c>
      <c r="D699" s="18" t="s">
        <v>8221</v>
      </c>
      <c r="E699" s="18">
        <v>2</v>
      </c>
    </row>
    <row r="700" spans="1:5" ht="18" x14ac:dyDescent="0.6">
      <c r="A700" s="17" t="s">
        <v>8219</v>
      </c>
      <c r="B700" s="17">
        <v>284</v>
      </c>
      <c r="D700" s="17" t="s">
        <v>8221</v>
      </c>
      <c r="E700" s="17">
        <v>0</v>
      </c>
    </row>
    <row r="701" spans="1:5" ht="18" x14ac:dyDescent="0.6">
      <c r="A701" s="18" t="s">
        <v>8219</v>
      </c>
      <c r="B701" s="18">
        <v>98</v>
      </c>
      <c r="D701" s="18" t="s">
        <v>8221</v>
      </c>
      <c r="E701" s="18">
        <v>1</v>
      </c>
    </row>
    <row r="702" spans="1:5" ht="18" x14ac:dyDescent="0.6">
      <c r="A702" s="17" t="s">
        <v>8219</v>
      </c>
      <c r="B702" s="17">
        <v>56</v>
      </c>
      <c r="D702" s="17" t="s">
        <v>8221</v>
      </c>
      <c r="E702" s="17">
        <v>17</v>
      </c>
    </row>
    <row r="703" spans="1:5" ht="18" x14ac:dyDescent="0.6">
      <c r="A703" s="18" t="s">
        <v>8219</v>
      </c>
      <c r="B703" s="18">
        <v>32</v>
      </c>
      <c r="D703" s="18" t="s">
        <v>8221</v>
      </c>
      <c r="E703" s="18">
        <v>2</v>
      </c>
    </row>
    <row r="704" spans="1:5" ht="18" x14ac:dyDescent="0.6">
      <c r="A704" s="17" t="s">
        <v>8219</v>
      </c>
      <c r="B704" s="17">
        <v>30</v>
      </c>
      <c r="D704" s="17" t="s">
        <v>8221</v>
      </c>
      <c r="E704" s="17">
        <v>3</v>
      </c>
    </row>
    <row r="705" spans="1:5" ht="18" x14ac:dyDescent="0.6">
      <c r="A705" s="18" t="s">
        <v>8219</v>
      </c>
      <c r="B705" s="18">
        <v>70</v>
      </c>
      <c r="D705" s="18" t="s">
        <v>8221</v>
      </c>
      <c r="E705" s="18">
        <v>41</v>
      </c>
    </row>
    <row r="706" spans="1:5" ht="18" x14ac:dyDescent="0.6">
      <c r="A706" s="17" t="s">
        <v>8219</v>
      </c>
      <c r="B706" s="17">
        <v>44</v>
      </c>
      <c r="D706" s="17" t="s">
        <v>8221</v>
      </c>
      <c r="E706" s="17">
        <v>2</v>
      </c>
    </row>
    <row r="707" spans="1:5" ht="18" x14ac:dyDescent="0.6">
      <c r="A707" s="18" t="s">
        <v>8219</v>
      </c>
      <c r="B707" s="18">
        <v>92</v>
      </c>
      <c r="D707" s="18" t="s">
        <v>8221</v>
      </c>
      <c r="E707" s="18">
        <v>3</v>
      </c>
    </row>
    <row r="708" spans="1:5" ht="18" x14ac:dyDescent="0.6">
      <c r="A708" s="17" t="s">
        <v>8219</v>
      </c>
      <c r="B708" s="17">
        <v>205</v>
      </c>
      <c r="D708" s="17" t="s">
        <v>8221</v>
      </c>
      <c r="E708" s="17">
        <v>8</v>
      </c>
    </row>
    <row r="709" spans="1:5" ht="18" x14ac:dyDescent="0.6">
      <c r="A709" s="18" t="s">
        <v>8219</v>
      </c>
      <c r="B709" s="18">
        <v>23</v>
      </c>
      <c r="D709" s="18" t="s">
        <v>8221</v>
      </c>
      <c r="E709" s="18">
        <v>0</v>
      </c>
    </row>
    <row r="710" spans="1:5" ht="18" x14ac:dyDescent="0.6">
      <c r="A710" s="17" t="s">
        <v>8219</v>
      </c>
      <c r="B710" s="17">
        <v>4</v>
      </c>
      <c r="D710" s="17" t="s">
        <v>8221</v>
      </c>
      <c r="E710" s="17">
        <v>1</v>
      </c>
    </row>
    <row r="711" spans="1:5" ht="18" x14ac:dyDescent="0.6">
      <c r="A711" s="18" t="s">
        <v>8219</v>
      </c>
      <c r="B711" s="18">
        <v>112</v>
      </c>
      <c r="D711" s="18" t="s">
        <v>8221</v>
      </c>
      <c r="E711" s="18">
        <v>3</v>
      </c>
    </row>
    <row r="712" spans="1:5" ht="18" x14ac:dyDescent="0.6">
      <c r="A712" s="17" t="s">
        <v>8219</v>
      </c>
      <c r="B712" s="17">
        <v>27</v>
      </c>
      <c r="D712" s="17" t="s">
        <v>8221</v>
      </c>
      <c r="E712" s="17">
        <v>4</v>
      </c>
    </row>
    <row r="713" spans="1:5" ht="18" x14ac:dyDescent="0.6">
      <c r="A713" s="18" t="s">
        <v>8219</v>
      </c>
      <c r="B713" s="18">
        <v>11</v>
      </c>
      <c r="D713" s="18" t="s">
        <v>8221</v>
      </c>
      <c r="E713" s="18">
        <v>9</v>
      </c>
    </row>
    <row r="714" spans="1:5" ht="18" x14ac:dyDescent="0.6">
      <c r="A714" s="17" t="s">
        <v>8219</v>
      </c>
      <c r="B714" s="17">
        <v>26</v>
      </c>
      <c r="D714" s="17" t="s">
        <v>8221</v>
      </c>
      <c r="E714" s="17">
        <v>16</v>
      </c>
    </row>
    <row r="715" spans="1:5" ht="18" x14ac:dyDescent="0.6">
      <c r="A715" s="18" t="s">
        <v>8219</v>
      </c>
      <c r="B715" s="18">
        <v>77</v>
      </c>
      <c r="D715" s="18" t="s">
        <v>8221</v>
      </c>
      <c r="E715" s="18">
        <v>1</v>
      </c>
    </row>
    <row r="716" spans="1:5" ht="18" x14ac:dyDescent="0.6">
      <c r="A716" s="17" t="s">
        <v>8219</v>
      </c>
      <c r="B716" s="17">
        <v>136</v>
      </c>
      <c r="D716" s="17" t="s">
        <v>8221</v>
      </c>
      <c r="E716" s="17">
        <v>7</v>
      </c>
    </row>
    <row r="717" spans="1:5" ht="18" x14ac:dyDescent="0.6">
      <c r="A717" s="18" t="s">
        <v>8219</v>
      </c>
      <c r="B717" s="18">
        <v>157</v>
      </c>
      <c r="D717" s="18" t="s">
        <v>8221</v>
      </c>
      <c r="E717" s="18">
        <v>0</v>
      </c>
    </row>
    <row r="718" spans="1:5" ht="18" x14ac:dyDescent="0.6">
      <c r="A718" s="17" t="s">
        <v>8219</v>
      </c>
      <c r="B718" s="17">
        <v>158</v>
      </c>
      <c r="D718" s="17" t="s">
        <v>8221</v>
      </c>
      <c r="E718" s="17">
        <v>0</v>
      </c>
    </row>
    <row r="719" spans="1:5" ht="18" x14ac:dyDescent="0.6">
      <c r="A719" s="18" t="s">
        <v>8219</v>
      </c>
      <c r="B719" s="18">
        <v>27</v>
      </c>
      <c r="D719" s="18" t="s">
        <v>8221</v>
      </c>
      <c r="E719" s="18">
        <v>0</v>
      </c>
    </row>
    <row r="720" spans="1:5" ht="18" x14ac:dyDescent="0.6">
      <c r="A720" s="17" t="s">
        <v>8219</v>
      </c>
      <c r="B720" s="17">
        <v>23</v>
      </c>
      <c r="D720" s="17" t="s">
        <v>8221</v>
      </c>
      <c r="E720" s="17">
        <v>0</v>
      </c>
    </row>
    <row r="721" spans="1:5" ht="18" x14ac:dyDescent="0.6">
      <c r="A721" s="18" t="s">
        <v>8219</v>
      </c>
      <c r="B721" s="18">
        <v>17</v>
      </c>
      <c r="D721" s="18" t="s">
        <v>8221</v>
      </c>
      <c r="E721" s="18">
        <v>0</v>
      </c>
    </row>
    <row r="722" spans="1:5" ht="18" x14ac:dyDescent="0.6">
      <c r="A722" s="17" t="s">
        <v>8219</v>
      </c>
      <c r="B722" s="17">
        <v>37</v>
      </c>
      <c r="D722" s="17" t="s">
        <v>8221</v>
      </c>
      <c r="E722" s="17">
        <v>1</v>
      </c>
    </row>
    <row r="723" spans="1:5" ht="18" x14ac:dyDescent="0.6">
      <c r="A723" s="18" t="s">
        <v>8219</v>
      </c>
      <c r="B723" s="18">
        <v>65</v>
      </c>
      <c r="D723" s="18" t="s">
        <v>8221</v>
      </c>
      <c r="E723" s="18">
        <v>2</v>
      </c>
    </row>
    <row r="724" spans="1:5" ht="18" x14ac:dyDescent="0.6">
      <c r="A724" s="17" t="s">
        <v>8219</v>
      </c>
      <c r="B724" s="17">
        <v>18</v>
      </c>
      <c r="D724" s="17" t="s">
        <v>8221</v>
      </c>
      <c r="E724" s="17">
        <v>1</v>
      </c>
    </row>
    <row r="725" spans="1:5" ht="18" x14ac:dyDescent="0.6">
      <c r="A725" s="18" t="s">
        <v>8219</v>
      </c>
      <c r="B725" s="18">
        <v>25</v>
      </c>
      <c r="D725" s="18" t="s">
        <v>8221</v>
      </c>
      <c r="E725" s="18">
        <v>15</v>
      </c>
    </row>
    <row r="726" spans="1:5" ht="18" x14ac:dyDescent="0.6">
      <c r="A726" s="17" t="s">
        <v>8219</v>
      </c>
      <c r="B726" s="17">
        <v>104</v>
      </c>
      <c r="D726" s="17" t="s">
        <v>8221</v>
      </c>
      <c r="E726" s="17">
        <v>1</v>
      </c>
    </row>
    <row r="727" spans="1:5" ht="18" x14ac:dyDescent="0.6">
      <c r="A727" s="18" t="s">
        <v>8219</v>
      </c>
      <c r="B727" s="18">
        <v>108</v>
      </c>
      <c r="D727" s="18" t="s">
        <v>8221</v>
      </c>
      <c r="E727" s="18">
        <v>1</v>
      </c>
    </row>
    <row r="728" spans="1:5" ht="18" x14ac:dyDescent="0.6">
      <c r="A728" s="17" t="s">
        <v>8219</v>
      </c>
      <c r="B728" s="17">
        <v>38</v>
      </c>
      <c r="D728" s="17" t="s">
        <v>8221</v>
      </c>
      <c r="E728" s="17">
        <v>0</v>
      </c>
    </row>
    <row r="729" spans="1:5" ht="18" x14ac:dyDescent="0.6">
      <c r="A729" s="18" t="s">
        <v>8219</v>
      </c>
      <c r="B729" s="18">
        <v>88</v>
      </c>
      <c r="D729" s="18" t="s">
        <v>8221</v>
      </c>
      <c r="E729" s="18">
        <v>39</v>
      </c>
    </row>
    <row r="730" spans="1:5" ht="18" x14ac:dyDescent="0.6">
      <c r="A730" s="17" t="s">
        <v>8219</v>
      </c>
      <c r="B730" s="17">
        <v>82</v>
      </c>
      <c r="D730" s="17" t="s">
        <v>8221</v>
      </c>
      <c r="E730" s="17">
        <v>103</v>
      </c>
    </row>
    <row r="731" spans="1:5" ht="18" x14ac:dyDescent="0.6">
      <c r="A731" s="18" t="s">
        <v>8219</v>
      </c>
      <c r="B731" s="18">
        <v>126</v>
      </c>
      <c r="D731" s="18" t="s">
        <v>8221</v>
      </c>
      <c r="E731" s="18">
        <v>0</v>
      </c>
    </row>
    <row r="732" spans="1:5" ht="18" x14ac:dyDescent="0.6">
      <c r="A732" s="17" t="s">
        <v>8219</v>
      </c>
      <c r="B732" s="17">
        <v>133</v>
      </c>
      <c r="D732" s="17" t="s">
        <v>8221</v>
      </c>
      <c r="E732" s="17">
        <v>39</v>
      </c>
    </row>
    <row r="733" spans="1:5" ht="18" x14ac:dyDescent="0.6">
      <c r="A733" s="18" t="s">
        <v>8219</v>
      </c>
      <c r="B733" s="18">
        <v>47</v>
      </c>
      <c r="D733" s="18" t="s">
        <v>8221</v>
      </c>
      <c r="E733" s="18">
        <v>15</v>
      </c>
    </row>
    <row r="734" spans="1:5" ht="18" x14ac:dyDescent="0.6">
      <c r="A734" s="17" t="s">
        <v>8219</v>
      </c>
      <c r="B734" s="17">
        <v>58</v>
      </c>
      <c r="D734" s="17" t="s">
        <v>8221</v>
      </c>
      <c r="E734" s="17">
        <v>22</v>
      </c>
    </row>
    <row r="735" spans="1:5" ht="18" x14ac:dyDescent="0.6">
      <c r="A735" s="18" t="s">
        <v>8219</v>
      </c>
      <c r="B735" s="18">
        <v>32</v>
      </c>
      <c r="D735" s="18" t="s">
        <v>8221</v>
      </c>
      <c r="E735" s="18">
        <v>92</v>
      </c>
    </row>
    <row r="736" spans="1:5" ht="18" x14ac:dyDescent="0.6">
      <c r="A736" s="17" t="s">
        <v>8219</v>
      </c>
      <c r="B736" s="17">
        <v>37</v>
      </c>
      <c r="D736" s="17" t="s">
        <v>8221</v>
      </c>
      <c r="E736" s="17">
        <v>25</v>
      </c>
    </row>
    <row r="737" spans="1:5" ht="18" x14ac:dyDescent="0.6">
      <c r="A737" s="18" t="s">
        <v>8219</v>
      </c>
      <c r="B737" s="18">
        <v>87</v>
      </c>
      <c r="D737" s="18" t="s">
        <v>8221</v>
      </c>
      <c r="E737" s="18">
        <v>19</v>
      </c>
    </row>
    <row r="738" spans="1:5" ht="18" x14ac:dyDescent="0.6">
      <c r="A738" s="17" t="s">
        <v>8219</v>
      </c>
      <c r="B738" s="17">
        <v>15</v>
      </c>
      <c r="D738" s="17" t="s">
        <v>8221</v>
      </c>
      <c r="E738" s="17">
        <v>19</v>
      </c>
    </row>
    <row r="739" spans="1:5" ht="18" x14ac:dyDescent="0.6">
      <c r="A739" s="18" t="s">
        <v>8219</v>
      </c>
      <c r="B739" s="18">
        <v>27</v>
      </c>
      <c r="D739" s="18" t="s">
        <v>8221</v>
      </c>
      <c r="E739" s="18">
        <v>13</v>
      </c>
    </row>
    <row r="740" spans="1:5" ht="18" x14ac:dyDescent="0.6">
      <c r="A740" s="17" t="s">
        <v>8219</v>
      </c>
      <c r="B740" s="17">
        <v>19</v>
      </c>
      <c r="D740" s="17" t="s">
        <v>8221</v>
      </c>
      <c r="E740" s="17">
        <v>124</v>
      </c>
    </row>
    <row r="741" spans="1:5" ht="18" x14ac:dyDescent="0.6">
      <c r="A741" s="18" t="s">
        <v>8219</v>
      </c>
      <c r="B741" s="18">
        <v>17</v>
      </c>
      <c r="D741" s="18" t="s">
        <v>8221</v>
      </c>
      <c r="E741" s="18">
        <v>4</v>
      </c>
    </row>
    <row r="742" spans="1:5" ht="18" x14ac:dyDescent="0.6">
      <c r="A742" s="17" t="s">
        <v>8219</v>
      </c>
      <c r="B742" s="17">
        <v>26</v>
      </c>
      <c r="D742" s="17" t="s">
        <v>8221</v>
      </c>
      <c r="E742" s="17">
        <v>10</v>
      </c>
    </row>
    <row r="743" spans="1:5" ht="18" x14ac:dyDescent="0.6">
      <c r="A743" s="18" t="s">
        <v>8219</v>
      </c>
      <c r="B743" s="18">
        <v>28</v>
      </c>
      <c r="D743" s="18" t="s">
        <v>8221</v>
      </c>
      <c r="E743" s="18">
        <v>15</v>
      </c>
    </row>
    <row r="744" spans="1:5" ht="18" x14ac:dyDescent="0.6">
      <c r="A744" s="17" t="s">
        <v>8219</v>
      </c>
      <c r="B744" s="17">
        <v>37</v>
      </c>
      <c r="D744" s="17" t="s">
        <v>8221</v>
      </c>
      <c r="E744" s="17">
        <v>38</v>
      </c>
    </row>
    <row r="745" spans="1:5" ht="18" x14ac:dyDescent="0.6">
      <c r="A745" s="18" t="s">
        <v>8219</v>
      </c>
      <c r="B745" s="18">
        <v>128</v>
      </c>
      <c r="D745" s="18" t="s">
        <v>8221</v>
      </c>
      <c r="E745" s="18">
        <v>152</v>
      </c>
    </row>
    <row r="746" spans="1:5" ht="18" x14ac:dyDescent="0.6">
      <c r="A746" s="17" t="s">
        <v>8219</v>
      </c>
      <c r="B746" s="17">
        <v>10</v>
      </c>
      <c r="D746" s="17" t="s">
        <v>8221</v>
      </c>
      <c r="E746" s="17">
        <v>24</v>
      </c>
    </row>
    <row r="747" spans="1:5" ht="18" x14ac:dyDescent="0.6">
      <c r="A747" s="18" t="s">
        <v>8219</v>
      </c>
      <c r="B747" s="18">
        <v>83</v>
      </c>
      <c r="D747" s="18" t="s">
        <v>8221</v>
      </c>
      <c r="E747" s="18">
        <v>76</v>
      </c>
    </row>
    <row r="748" spans="1:5" ht="18" x14ac:dyDescent="0.6">
      <c r="A748" s="17" t="s">
        <v>8219</v>
      </c>
      <c r="B748" s="17">
        <v>46</v>
      </c>
      <c r="D748" s="17" t="s">
        <v>8221</v>
      </c>
      <c r="E748" s="17">
        <v>185</v>
      </c>
    </row>
    <row r="749" spans="1:5" ht="18" x14ac:dyDescent="0.6">
      <c r="A749" s="18" t="s">
        <v>8219</v>
      </c>
      <c r="B749" s="18">
        <v>90</v>
      </c>
      <c r="D749" s="18" t="s">
        <v>8221</v>
      </c>
      <c r="E749" s="18">
        <v>33</v>
      </c>
    </row>
    <row r="750" spans="1:5" ht="18" x14ac:dyDescent="0.6">
      <c r="A750" s="17" t="s">
        <v>8219</v>
      </c>
      <c r="B750" s="17">
        <v>81</v>
      </c>
      <c r="D750" s="17" t="s">
        <v>8221</v>
      </c>
      <c r="E750" s="17">
        <v>108</v>
      </c>
    </row>
    <row r="751" spans="1:5" ht="18" x14ac:dyDescent="0.6">
      <c r="A751" s="18" t="s">
        <v>8219</v>
      </c>
      <c r="B751" s="18">
        <v>32</v>
      </c>
      <c r="D751" s="18" t="s">
        <v>8221</v>
      </c>
      <c r="E751" s="18">
        <v>29</v>
      </c>
    </row>
    <row r="752" spans="1:5" ht="18" x14ac:dyDescent="0.6">
      <c r="A752" s="17" t="s">
        <v>8219</v>
      </c>
      <c r="B752" s="17">
        <v>20</v>
      </c>
      <c r="D752" s="17" t="s">
        <v>8221</v>
      </c>
      <c r="E752" s="17">
        <v>24</v>
      </c>
    </row>
    <row r="753" spans="1:5" ht="18" x14ac:dyDescent="0.6">
      <c r="A753" s="18" t="s">
        <v>8219</v>
      </c>
      <c r="B753" s="18">
        <v>70</v>
      </c>
      <c r="D753" s="18" t="s">
        <v>8221</v>
      </c>
      <c r="E753" s="18">
        <v>4</v>
      </c>
    </row>
    <row r="754" spans="1:5" ht="18" x14ac:dyDescent="0.6">
      <c r="A754" s="17" t="s">
        <v>8219</v>
      </c>
      <c r="B754" s="17">
        <v>168</v>
      </c>
      <c r="D754" s="17" t="s">
        <v>8221</v>
      </c>
      <c r="E754" s="17">
        <v>4</v>
      </c>
    </row>
    <row r="755" spans="1:5" ht="18" x14ac:dyDescent="0.6">
      <c r="A755" s="18" t="s">
        <v>8219</v>
      </c>
      <c r="B755" s="18">
        <v>34</v>
      </c>
      <c r="D755" s="18" t="s">
        <v>8221</v>
      </c>
      <c r="E755" s="18">
        <v>15</v>
      </c>
    </row>
    <row r="756" spans="1:5" ht="18" x14ac:dyDescent="0.6">
      <c r="A756" s="17" t="s">
        <v>8219</v>
      </c>
      <c r="B756" s="17">
        <v>48</v>
      </c>
      <c r="D756" s="17" t="s">
        <v>8221</v>
      </c>
      <c r="E756" s="17">
        <v>4</v>
      </c>
    </row>
    <row r="757" spans="1:5" ht="18" x14ac:dyDescent="0.6">
      <c r="A757" s="18" t="s">
        <v>8219</v>
      </c>
      <c r="B757" s="18">
        <v>48</v>
      </c>
      <c r="D757" s="18" t="s">
        <v>8221</v>
      </c>
      <c r="E757" s="18">
        <v>139</v>
      </c>
    </row>
    <row r="758" spans="1:5" ht="18" x14ac:dyDescent="0.6">
      <c r="A758" s="17" t="s">
        <v>8219</v>
      </c>
      <c r="B758" s="17">
        <v>221</v>
      </c>
      <c r="D758" s="17" t="s">
        <v>8221</v>
      </c>
      <c r="E758" s="17">
        <v>2</v>
      </c>
    </row>
    <row r="759" spans="1:5" ht="18" x14ac:dyDescent="0.6">
      <c r="A759" s="18" t="s">
        <v>8219</v>
      </c>
      <c r="B759" s="18">
        <v>107</v>
      </c>
      <c r="D759" s="18" t="s">
        <v>8221</v>
      </c>
      <c r="E759" s="18">
        <v>18</v>
      </c>
    </row>
    <row r="760" spans="1:5" ht="18" x14ac:dyDescent="0.6">
      <c r="A760" s="17" t="s">
        <v>8219</v>
      </c>
      <c r="B760" s="17">
        <v>45</v>
      </c>
      <c r="D760" s="17" t="s">
        <v>8221</v>
      </c>
      <c r="E760" s="17">
        <v>81</v>
      </c>
    </row>
    <row r="761" spans="1:5" ht="18" x14ac:dyDescent="0.6">
      <c r="A761" s="18" t="s">
        <v>8219</v>
      </c>
      <c r="B761" s="18">
        <v>36</v>
      </c>
      <c r="D761" s="18" t="s">
        <v>8221</v>
      </c>
      <c r="E761" s="18">
        <v>86</v>
      </c>
    </row>
    <row r="762" spans="1:5" ht="18" x14ac:dyDescent="0.6">
      <c r="A762" s="17" t="s">
        <v>8219</v>
      </c>
      <c r="B762" s="17">
        <v>101</v>
      </c>
      <c r="D762" s="17" t="s">
        <v>8221</v>
      </c>
      <c r="E762" s="17">
        <v>140</v>
      </c>
    </row>
    <row r="763" spans="1:5" ht="18" x14ac:dyDescent="0.6">
      <c r="A763" s="18" t="s">
        <v>8219</v>
      </c>
      <c r="B763" s="18">
        <v>62</v>
      </c>
      <c r="D763" s="18" t="s">
        <v>8221</v>
      </c>
      <c r="E763" s="18">
        <v>37</v>
      </c>
    </row>
    <row r="764" spans="1:5" ht="18" x14ac:dyDescent="0.6">
      <c r="A764" s="17" t="s">
        <v>8219</v>
      </c>
      <c r="B764" s="17">
        <v>32</v>
      </c>
      <c r="D764" s="17" t="s">
        <v>8221</v>
      </c>
      <c r="E764" s="17">
        <v>6</v>
      </c>
    </row>
    <row r="765" spans="1:5" ht="18" x14ac:dyDescent="0.6">
      <c r="A765" s="18" t="s">
        <v>8219</v>
      </c>
      <c r="B765" s="18">
        <v>89</v>
      </c>
      <c r="D765" s="18" t="s">
        <v>8221</v>
      </c>
      <c r="E765" s="18">
        <v>113</v>
      </c>
    </row>
    <row r="766" spans="1:5" ht="18" x14ac:dyDescent="0.6">
      <c r="A766" s="17" t="s">
        <v>8219</v>
      </c>
      <c r="B766" s="17">
        <v>93</v>
      </c>
      <c r="D766" s="17" t="s">
        <v>8221</v>
      </c>
      <c r="E766" s="17">
        <v>37</v>
      </c>
    </row>
    <row r="767" spans="1:5" ht="18" x14ac:dyDescent="0.6">
      <c r="A767" s="18" t="s">
        <v>8219</v>
      </c>
      <c r="B767" s="18">
        <v>98</v>
      </c>
      <c r="D767" s="18" t="s">
        <v>8221</v>
      </c>
      <c r="E767" s="18">
        <v>18</v>
      </c>
    </row>
    <row r="768" spans="1:5" ht="18" x14ac:dyDescent="0.6">
      <c r="A768" s="17" t="s">
        <v>8219</v>
      </c>
      <c r="B768" s="17">
        <v>82</v>
      </c>
      <c r="D768" s="17" t="s">
        <v>8221</v>
      </c>
      <c r="E768" s="17">
        <v>75</v>
      </c>
    </row>
    <row r="769" spans="1:5" ht="18" x14ac:dyDescent="0.6">
      <c r="A769" s="18" t="s">
        <v>8219</v>
      </c>
      <c r="B769" s="18">
        <v>116</v>
      </c>
      <c r="D769" s="18" t="s">
        <v>8221</v>
      </c>
      <c r="E769" s="18">
        <v>52</v>
      </c>
    </row>
    <row r="770" spans="1:5" ht="18" x14ac:dyDescent="0.6">
      <c r="A770" s="17" t="s">
        <v>8219</v>
      </c>
      <c r="B770" s="17">
        <v>52</v>
      </c>
      <c r="D770" s="17" t="s">
        <v>8221</v>
      </c>
      <c r="E770" s="17">
        <v>122</v>
      </c>
    </row>
    <row r="771" spans="1:5" ht="18" x14ac:dyDescent="0.6">
      <c r="A771" s="18" t="s">
        <v>8219</v>
      </c>
      <c r="B771" s="18">
        <v>23</v>
      </c>
      <c r="D771" s="18" t="s">
        <v>8221</v>
      </c>
      <c r="E771" s="18">
        <v>8</v>
      </c>
    </row>
    <row r="772" spans="1:5" ht="18" x14ac:dyDescent="0.6">
      <c r="A772" s="17" t="s">
        <v>8219</v>
      </c>
      <c r="B772" s="17">
        <v>77</v>
      </c>
      <c r="D772" s="17" t="s">
        <v>8221</v>
      </c>
      <c r="E772" s="17">
        <v>8</v>
      </c>
    </row>
    <row r="773" spans="1:5" ht="18" x14ac:dyDescent="0.6">
      <c r="A773" s="18" t="s">
        <v>8219</v>
      </c>
      <c r="B773" s="18">
        <v>49</v>
      </c>
      <c r="D773" s="18" t="s">
        <v>8221</v>
      </c>
      <c r="E773" s="18">
        <v>96</v>
      </c>
    </row>
    <row r="774" spans="1:5" ht="18" x14ac:dyDescent="0.6">
      <c r="A774" s="17" t="s">
        <v>8219</v>
      </c>
      <c r="B774" s="17">
        <v>59</v>
      </c>
      <c r="D774" s="17" t="s">
        <v>8221</v>
      </c>
      <c r="E774" s="17">
        <v>9</v>
      </c>
    </row>
    <row r="775" spans="1:5" ht="18" x14ac:dyDescent="0.6">
      <c r="A775" s="18" t="s">
        <v>8219</v>
      </c>
      <c r="B775" s="18">
        <v>113</v>
      </c>
      <c r="D775" s="18" t="s">
        <v>8221</v>
      </c>
      <c r="E775" s="18">
        <v>2</v>
      </c>
    </row>
    <row r="776" spans="1:5" ht="18" x14ac:dyDescent="0.6">
      <c r="A776" s="17" t="s">
        <v>8219</v>
      </c>
      <c r="B776" s="17">
        <v>34</v>
      </c>
      <c r="D776" s="17" t="s">
        <v>8221</v>
      </c>
      <c r="E776" s="17">
        <v>26</v>
      </c>
    </row>
    <row r="777" spans="1:5" ht="18" x14ac:dyDescent="0.6">
      <c r="A777" s="18" t="s">
        <v>8219</v>
      </c>
      <c r="B777" s="18">
        <v>42</v>
      </c>
      <c r="D777" s="18" t="s">
        <v>8221</v>
      </c>
      <c r="E777" s="18">
        <v>23</v>
      </c>
    </row>
    <row r="778" spans="1:5" ht="18" x14ac:dyDescent="0.6">
      <c r="A778" s="17" t="s">
        <v>8219</v>
      </c>
      <c r="B778" s="17">
        <v>42</v>
      </c>
      <c r="D778" s="17" t="s">
        <v>8221</v>
      </c>
      <c r="E778" s="17">
        <v>0</v>
      </c>
    </row>
    <row r="779" spans="1:5" ht="18" x14ac:dyDescent="0.6">
      <c r="A779" s="18" t="s">
        <v>8219</v>
      </c>
      <c r="B779" s="18">
        <v>49</v>
      </c>
      <c r="D779" s="18" t="s">
        <v>8221</v>
      </c>
      <c r="E779" s="18">
        <v>140</v>
      </c>
    </row>
    <row r="780" spans="1:5" ht="18" x14ac:dyDescent="0.6">
      <c r="A780" s="17" t="s">
        <v>8219</v>
      </c>
      <c r="B780" s="17">
        <v>56</v>
      </c>
      <c r="D780" s="17" t="s">
        <v>8221</v>
      </c>
      <c r="E780" s="17">
        <v>0</v>
      </c>
    </row>
    <row r="781" spans="1:5" ht="18" x14ac:dyDescent="0.6">
      <c r="A781" s="18" t="s">
        <v>8219</v>
      </c>
      <c r="B781" s="18">
        <v>25</v>
      </c>
      <c r="D781" s="18" t="s">
        <v>8221</v>
      </c>
      <c r="E781" s="18">
        <v>6</v>
      </c>
    </row>
    <row r="782" spans="1:5" ht="18" x14ac:dyDescent="0.6">
      <c r="A782" s="17" t="s">
        <v>8219</v>
      </c>
      <c r="B782" s="17">
        <v>52</v>
      </c>
      <c r="D782" s="17" t="s">
        <v>8221</v>
      </c>
      <c r="E782" s="17">
        <v>100</v>
      </c>
    </row>
    <row r="783" spans="1:5" ht="18" x14ac:dyDescent="0.6">
      <c r="A783" s="18" t="s">
        <v>8219</v>
      </c>
      <c r="B783" s="18">
        <v>34</v>
      </c>
      <c r="D783" s="18" t="s">
        <v>8221</v>
      </c>
      <c r="E783" s="18">
        <v>0</v>
      </c>
    </row>
    <row r="784" spans="1:5" ht="18" x14ac:dyDescent="0.6">
      <c r="A784" s="17" t="s">
        <v>8219</v>
      </c>
      <c r="B784" s="17">
        <v>67</v>
      </c>
      <c r="D784" s="17" t="s">
        <v>8221</v>
      </c>
      <c r="E784" s="17">
        <v>4</v>
      </c>
    </row>
    <row r="785" spans="1:5" ht="18" x14ac:dyDescent="0.6">
      <c r="A785" s="18" t="s">
        <v>8219</v>
      </c>
      <c r="B785" s="18">
        <v>70</v>
      </c>
      <c r="D785" s="18" t="s">
        <v>8221</v>
      </c>
      <c r="E785" s="18">
        <v>8</v>
      </c>
    </row>
    <row r="786" spans="1:5" ht="18" x14ac:dyDescent="0.6">
      <c r="A786" s="17" t="s">
        <v>8219</v>
      </c>
      <c r="B786" s="17">
        <v>89</v>
      </c>
      <c r="D786" s="17" t="s">
        <v>8221</v>
      </c>
      <c r="E786" s="17">
        <v>0</v>
      </c>
    </row>
    <row r="787" spans="1:5" ht="18" x14ac:dyDescent="0.6">
      <c r="A787" s="18" t="s">
        <v>8219</v>
      </c>
      <c r="B787" s="18">
        <v>107</v>
      </c>
      <c r="D787" s="18" t="s">
        <v>8221</v>
      </c>
      <c r="E787" s="18">
        <v>16</v>
      </c>
    </row>
    <row r="788" spans="1:5" ht="18" x14ac:dyDescent="0.6">
      <c r="A788" s="17" t="s">
        <v>8219</v>
      </c>
      <c r="B788" s="17">
        <v>159</v>
      </c>
      <c r="D788" s="17" t="s">
        <v>8221</v>
      </c>
      <c r="E788" s="17">
        <v>2</v>
      </c>
    </row>
    <row r="789" spans="1:5" ht="18" x14ac:dyDescent="0.6">
      <c r="A789" s="18" t="s">
        <v>8219</v>
      </c>
      <c r="B789" s="18">
        <v>181</v>
      </c>
      <c r="D789" s="18" t="s">
        <v>8221</v>
      </c>
      <c r="E789" s="18">
        <v>48</v>
      </c>
    </row>
    <row r="790" spans="1:5" ht="18" x14ac:dyDescent="0.6">
      <c r="A790" s="17" t="s">
        <v>8219</v>
      </c>
      <c r="B790" s="17">
        <v>131</v>
      </c>
      <c r="D790" s="17" t="s">
        <v>8221</v>
      </c>
      <c r="E790" s="17">
        <v>2</v>
      </c>
    </row>
    <row r="791" spans="1:5" ht="18" x14ac:dyDescent="0.6">
      <c r="A791" s="18" t="s">
        <v>8219</v>
      </c>
      <c r="B791" s="18">
        <v>125</v>
      </c>
      <c r="D791" s="18" t="s">
        <v>8221</v>
      </c>
      <c r="E791" s="18">
        <v>2</v>
      </c>
    </row>
    <row r="792" spans="1:5" ht="18" x14ac:dyDescent="0.6">
      <c r="A792" s="17" t="s">
        <v>8219</v>
      </c>
      <c r="B792" s="17">
        <v>61</v>
      </c>
      <c r="D792" s="17" t="s">
        <v>8221</v>
      </c>
      <c r="E792" s="17">
        <v>1</v>
      </c>
    </row>
    <row r="793" spans="1:5" ht="18" x14ac:dyDescent="0.6">
      <c r="A793" s="18" t="s">
        <v>8219</v>
      </c>
      <c r="B793" s="18">
        <v>90</v>
      </c>
      <c r="D793" s="18" t="s">
        <v>8221</v>
      </c>
      <c r="E793" s="18">
        <v>17</v>
      </c>
    </row>
    <row r="794" spans="1:5" ht="18" x14ac:dyDescent="0.6">
      <c r="A794" s="17" t="s">
        <v>8219</v>
      </c>
      <c r="B794" s="17">
        <v>35</v>
      </c>
      <c r="D794" s="17" t="s">
        <v>8221</v>
      </c>
      <c r="E794" s="17">
        <v>0</v>
      </c>
    </row>
    <row r="795" spans="1:5" ht="18" x14ac:dyDescent="0.6">
      <c r="A795" s="18" t="s">
        <v>8219</v>
      </c>
      <c r="B795" s="18">
        <v>90</v>
      </c>
      <c r="D795" s="18" t="s">
        <v>8221</v>
      </c>
      <c r="E795" s="18">
        <v>11</v>
      </c>
    </row>
    <row r="796" spans="1:5" ht="18" x14ac:dyDescent="0.6">
      <c r="A796" s="17" t="s">
        <v>8219</v>
      </c>
      <c r="B796" s="17">
        <v>4</v>
      </c>
      <c r="D796" s="17" t="s">
        <v>8221</v>
      </c>
      <c r="E796" s="17">
        <v>95</v>
      </c>
    </row>
    <row r="797" spans="1:5" ht="18" x14ac:dyDescent="0.6">
      <c r="A797" s="18" t="s">
        <v>8219</v>
      </c>
      <c r="B797" s="18">
        <v>120</v>
      </c>
      <c r="D797" s="18" t="s">
        <v>8221</v>
      </c>
      <c r="E797" s="18">
        <v>13</v>
      </c>
    </row>
    <row r="798" spans="1:5" ht="18" x14ac:dyDescent="0.6">
      <c r="A798" s="17" t="s">
        <v>8219</v>
      </c>
      <c r="B798" s="17">
        <v>14</v>
      </c>
      <c r="D798" s="17" t="s">
        <v>8221</v>
      </c>
      <c r="E798" s="17">
        <v>2</v>
      </c>
    </row>
    <row r="799" spans="1:5" ht="18" x14ac:dyDescent="0.6">
      <c r="A799" s="18" t="s">
        <v>8219</v>
      </c>
      <c r="B799" s="18">
        <v>27</v>
      </c>
      <c r="D799" s="18" t="s">
        <v>8221</v>
      </c>
      <c r="E799" s="18">
        <v>2</v>
      </c>
    </row>
    <row r="800" spans="1:5" ht="18" x14ac:dyDescent="0.6">
      <c r="A800" s="17" t="s">
        <v>8219</v>
      </c>
      <c r="B800" s="17">
        <v>49</v>
      </c>
      <c r="D800" s="17" t="s">
        <v>8221</v>
      </c>
      <c r="E800" s="17">
        <v>3</v>
      </c>
    </row>
    <row r="801" spans="1:5" ht="18" x14ac:dyDescent="0.6">
      <c r="A801" s="18" t="s">
        <v>8219</v>
      </c>
      <c r="B801" s="18">
        <v>102</v>
      </c>
      <c r="D801" s="18" t="s">
        <v>8221</v>
      </c>
      <c r="E801" s="18">
        <v>0</v>
      </c>
    </row>
    <row r="802" spans="1:5" ht="18" x14ac:dyDescent="0.6">
      <c r="A802" s="17" t="s">
        <v>8219</v>
      </c>
      <c r="B802" s="17">
        <v>3</v>
      </c>
      <c r="D802" s="17" t="s">
        <v>8221</v>
      </c>
      <c r="E802" s="17">
        <v>0</v>
      </c>
    </row>
    <row r="803" spans="1:5" ht="18" x14ac:dyDescent="0.6">
      <c r="A803" s="18" t="s">
        <v>8219</v>
      </c>
      <c r="B803" s="18">
        <v>25</v>
      </c>
      <c r="D803" s="18" t="s">
        <v>8221</v>
      </c>
      <c r="E803" s="18">
        <v>0</v>
      </c>
    </row>
    <row r="804" spans="1:5" ht="18" x14ac:dyDescent="0.6">
      <c r="A804" s="17" t="s">
        <v>8219</v>
      </c>
      <c r="B804" s="17">
        <v>118</v>
      </c>
      <c r="D804" s="17" t="s">
        <v>8221</v>
      </c>
      <c r="E804" s="17">
        <v>2</v>
      </c>
    </row>
    <row r="805" spans="1:5" ht="18" x14ac:dyDescent="0.6">
      <c r="A805" s="18" t="s">
        <v>8219</v>
      </c>
      <c r="B805" s="18">
        <v>57</v>
      </c>
      <c r="D805" s="18" t="s">
        <v>8221</v>
      </c>
      <c r="E805" s="18">
        <v>24</v>
      </c>
    </row>
    <row r="806" spans="1:5" ht="18" x14ac:dyDescent="0.6">
      <c r="A806" s="17" t="s">
        <v>8219</v>
      </c>
      <c r="B806" s="17">
        <v>11</v>
      </c>
      <c r="D806" s="17" t="s">
        <v>8221</v>
      </c>
      <c r="E806" s="17">
        <v>25</v>
      </c>
    </row>
    <row r="807" spans="1:5" ht="18" x14ac:dyDescent="0.6">
      <c r="A807" s="18" t="s">
        <v>8219</v>
      </c>
      <c r="B807" s="18">
        <v>33</v>
      </c>
      <c r="D807" s="18" t="s">
        <v>8221</v>
      </c>
      <c r="E807" s="18">
        <v>3</v>
      </c>
    </row>
    <row r="808" spans="1:5" ht="18" x14ac:dyDescent="0.6">
      <c r="A808" s="17" t="s">
        <v>8219</v>
      </c>
      <c r="B808" s="17">
        <v>40</v>
      </c>
      <c r="D808" s="17" t="s">
        <v>8221</v>
      </c>
      <c r="E808" s="17">
        <v>41</v>
      </c>
    </row>
    <row r="809" spans="1:5" ht="18" x14ac:dyDescent="0.6">
      <c r="A809" s="18" t="s">
        <v>8219</v>
      </c>
      <c r="B809" s="18">
        <v>50</v>
      </c>
      <c r="D809" s="18" t="s">
        <v>8221</v>
      </c>
      <c r="E809" s="18">
        <v>2</v>
      </c>
    </row>
    <row r="810" spans="1:5" ht="18" x14ac:dyDescent="0.6">
      <c r="A810" s="17" t="s">
        <v>8219</v>
      </c>
      <c r="B810" s="17">
        <v>38</v>
      </c>
      <c r="D810" s="17" t="s">
        <v>8221</v>
      </c>
      <c r="E810" s="17">
        <v>4</v>
      </c>
    </row>
    <row r="811" spans="1:5" ht="18" x14ac:dyDescent="0.6">
      <c r="A811" s="18" t="s">
        <v>8219</v>
      </c>
      <c r="B811" s="18">
        <v>96</v>
      </c>
      <c r="D811" s="18" t="s">
        <v>8221</v>
      </c>
      <c r="E811" s="18">
        <v>99</v>
      </c>
    </row>
    <row r="812" spans="1:5" ht="18" x14ac:dyDescent="0.6">
      <c r="A812" s="17" t="s">
        <v>8219</v>
      </c>
      <c r="B812" s="17">
        <v>48</v>
      </c>
      <c r="D812" s="17" t="s">
        <v>8221</v>
      </c>
      <c r="E812" s="17">
        <v>4</v>
      </c>
    </row>
    <row r="813" spans="1:5" ht="18" x14ac:dyDescent="0.6">
      <c r="A813" s="18" t="s">
        <v>8219</v>
      </c>
      <c r="B813" s="18">
        <v>33</v>
      </c>
      <c r="D813" s="18" t="s">
        <v>8221</v>
      </c>
      <c r="E813" s="18">
        <v>4</v>
      </c>
    </row>
    <row r="814" spans="1:5" ht="18" x14ac:dyDescent="0.6">
      <c r="A814" s="17" t="s">
        <v>8219</v>
      </c>
      <c r="B814" s="17">
        <v>226</v>
      </c>
      <c r="D814" s="17" t="s">
        <v>8221</v>
      </c>
      <c r="E814" s="17">
        <v>38</v>
      </c>
    </row>
    <row r="815" spans="1:5" ht="18" x14ac:dyDescent="0.6">
      <c r="A815" s="18" t="s">
        <v>8219</v>
      </c>
      <c r="B815" s="18">
        <v>14</v>
      </c>
      <c r="D815" s="18" t="s">
        <v>8221</v>
      </c>
      <c r="E815" s="18">
        <v>285</v>
      </c>
    </row>
    <row r="816" spans="1:5" ht="18" x14ac:dyDescent="0.6">
      <c r="A816" s="17" t="s">
        <v>8219</v>
      </c>
      <c r="B816" s="17">
        <v>20</v>
      </c>
      <c r="D816" s="17" t="s">
        <v>8221</v>
      </c>
      <c r="E816" s="17">
        <v>1</v>
      </c>
    </row>
    <row r="817" spans="1:5" ht="18" x14ac:dyDescent="0.6">
      <c r="A817" s="18" t="s">
        <v>8219</v>
      </c>
      <c r="B817" s="18">
        <v>25</v>
      </c>
      <c r="D817" s="18" t="s">
        <v>8221</v>
      </c>
      <c r="E817" s="18">
        <v>42</v>
      </c>
    </row>
    <row r="818" spans="1:5" ht="18" x14ac:dyDescent="0.6">
      <c r="A818" s="17" t="s">
        <v>8219</v>
      </c>
      <c r="B818" s="17">
        <v>90</v>
      </c>
      <c r="D818" s="17" t="s">
        <v>8221</v>
      </c>
      <c r="E818" s="17">
        <v>26</v>
      </c>
    </row>
    <row r="819" spans="1:5" ht="18" x14ac:dyDescent="0.6">
      <c r="A819" s="18" t="s">
        <v>8219</v>
      </c>
      <c r="B819" s="18">
        <v>11</v>
      </c>
      <c r="D819" s="18" t="s">
        <v>8221</v>
      </c>
      <c r="E819" s="18">
        <v>2</v>
      </c>
    </row>
    <row r="820" spans="1:5" ht="18" x14ac:dyDescent="0.6">
      <c r="A820" s="17" t="s">
        <v>8219</v>
      </c>
      <c r="B820" s="17">
        <v>55</v>
      </c>
      <c r="D820" s="17" t="s">
        <v>8221</v>
      </c>
      <c r="E820" s="17">
        <v>4</v>
      </c>
    </row>
    <row r="821" spans="1:5" ht="18" x14ac:dyDescent="0.6">
      <c r="A821" s="18" t="s">
        <v>8219</v>
      </c>
      <c r="B821" s="18">
        <v>30</v>
      </c>
      <c r="D821" s="18" t="s">
        <v>8221</v>
      </c>
      <c r="E821" s="18">
        <v>6</v>
      </c>
    </row>
    <row r="822" spans="1:5" ht="18" x14ac:dyDescent="0.6">
      <c r="A822" s="17" t="s">
        <v>8219</v>
      </c>
      <c r="B822" s="17">
        <v>28</v>
      </c>
      <c r="D822" s="17" t="s">
        <v>8221</v>
      </c>
      <c r="E822" s="17">
        <v>70</v>
      </c>
    </row>
    <row r="823" spans="1:5" ht="18" x14ac:dyDescent="0.6">
      <c r="A823" s="18" t="s">
        <v>8219</v>
      </c>
      <c r="B823" s="18">
        <v>45</v>
      </c>
      <c r="D823" s="18" t="s">
        <v>8221</v>
      </c>
      <c r="E823" s="18">
        <v>9</v>
      </c>
    </row>
    <row r="824" spans="1:5" ht="18" x14ac:dyDescent="0.6">
      <c r="A824" s="17" t="s">
        <v>8219</v>
      </c>
      <c r="B824" s="17">
        <v>13</v>
      </c>
      <c r="D824" s="17" t="s">
        <v>8221</v>
      </c>
      <c r="E824" s="17">
        <v>8</v>
      </c>
    </row>
    <row r="825" spans="1:5" ht="18" x14ac:dyDescent="0.6">
      <c r="A825" s="18" t="s">
        <v>8219</v>
      </c>
      <c r="B825" s="18">
        <v>40</v>
      </c>
      <c r="D825" s="18" t="s">
        <v>8221</v>
      </c>
      <c r="E825" s="18">
        <v>105</v>
      </c>
    </row>
    <row r="826" spans="1:5" ht="18" x14ac:dyDescent="0.6">
      <c r="A826" s="17" t="s">
        <v>8219</v>
      </c>
      <c r="B826" s="17">
        <v>21</v>
      </c>
      <c r="D826" s="17" t="s">
        <v>8221</v>
      </c>
      <c r="E826" s="17">
        <v>12</v>
      </c>
    </row>
    <row r="827" spans="1:5" ht="18" x14ac:dyDescent="0.6">
      <c r="A827" s="18" t="s">
        <v>8219</v>
      </c>
      <c r="B827" s="18">
        <v>134</v>
      </c>
      <c r="D827" s="18" t="s">
        <v>8221</v>
      </c>
      <c r="E827" s="18">
        <v>0</v>
      </c>
    </row>
    <row r="828" spans="1:5" ht="18" x14ac:dyDescent="0.6">
      <c r="A828" s="17" t="s">
        <v>8219</v>
      </c>
      <c r="B828" s="17">
        <v>20</v>
      </c>
      <c r="D828" s="17" t="s">
        <v>8221</v>
      </c>
      <c r="E828" s="17">
        <v>16</v>
      </c>
    </row>
    <row r="829" spans="1:5" ht="18" x14ac:dyDescent="0.6">
      <c r="A829" s="18" t="s">
        <v>8219</v>
      </c>
      <c r="B829" s="18">
        <v>19</v>
      </c>
      <c r="D829" s="18" t="s">
        <v>8221</v>
      </c>
      <c r="E829" s="18">
        <v>7</v>
      </c>
    </row>
    <row r="830" spans="1:5" ht="18" x14ac:dyDescent="0.6">
      <c r="A830" s="17" t="s">
        <v>8219</v>
      </c>
      <c r="B830" s="17">
        <v>209</v>
      </c>
      <c r="D830" s="17" t="s">
        <v>8221</v>
      </c>
      <c r="E830" s="17">
        <v>4</v>
      </c>
    </row>
    <row r="831" spans="1:5" ht="18" x14ac:dyDescent="0.6">
      <c r="A831" s="18" t="s">
        <v>8219</v>
      </c>
      <c r="B831" s="18">
        <v>38</v>
      </c>
      <c r="D831" s="18" t="s">
        <v>8221</v>
      </c>
      <c r="E831" s="18">
        <v>1</v>
      </c>
    </row>
    <row r="832" spans="1:5" ht="18" x14ac:dyDescent="0.6">
      <c r="A832" s="17" t="s">
        <v>8219</v>
      </c>
      <c r="B832" s="17">
        <v>24</v>
      </c>
      <c r="D832" s="17" t="s">
        <v>8221</v>
      </c>
      <c r="E832" s="17">
        <v>28</v>
      </c>
    </row>
    <row r="833" spans="1:5" ht="18" x14ac:dyDescent="0.6">
      <c r="A833" s="18" t="s">
        <v>8219</v>
      </c>
      <c r="B833" s="18">
        <v>8</v>
      </c>
      <c r="D833" s="18" t="s">
        <v>8221</v>
      </c>
      <c r="E833" s="18">
        <v>1</v>
      </c>
    </row>
    <row r="834" spans="1:5" ht="18" x14ac:dyDescent="0.6">
      <c r="A834" s="17" t="s">
        <v>8219</v>
      </c>
      <c r="B834" s="17">
        <v>179</v>
      </c>
      <c r="D834" s="17" t="s">
        <v>8221</v>
      </c>
      <c r="E834" s="17">
        <v>1</v>
      </c>
    </row>
    <row r="835" spans="1:5" ht="18" x14ac:dyDescent="0.6">
      <c r="A835" s="18" t="s">
        <v>8219</v>
      </c>
      <c r="B835" s="18">
        <v>26</v>
      </c>
      <c r="D835" s="18" t="s">
        <v>8221</v>
      </c>
      <c r="E835" s="18">
        <v>5</v>
      </c>
    </row>
    <row r="836" spans="1:5" ht="18" x14ac:dyDescent="0.6">
      <c r="A836" s="17" t="s">
        <v>8219</v>
      </c>
      <c r="B836" s="17">
        <v>131</v>
      </c>
      <c r="D836" s="17" t="s">
        <v>8221</v>
      </c>
      <c r="E836" s="17">
        <v>3</v>
      </c>
    </row>
    <row r="837" spans="1:5" ht="18" x14ac:dyDescent="0.6">
      <c r="A837" s="18" t="s">
        <v>8219</v>
      </c>
      <c r="B837" s="18">
        <v>14</v>
      </c>
      <c r="D837" s="18" t="s">
        <v>8221</v>
      </c>
      <c r="E837" s="18">
        <v>2</v>
      </c>
    </row>
    <row r="838" spans="1:5" ht="18" x14ac:dyDescent="0.6">
      <c r="A838" s="17" t="s">
        <v>8219</v>
      </c>
      <c r="B838" s="17">
        <v>174</v>
      </c>
      <c r="D838" s="17" t="s">
        <v>8221</v>
      </c>
      <c r="E838" s="17">
        <v>0</v>
      </c>
    </row>
    <row r="839" spans="1:5" ht="18" x14ac:dyDescent="0.6">
      <c r="A839" s="18" t="s">
        <v>8219</v>
      </c>
      <c r="B839" s="18">
        <v>191</v>
      </c>
      <c r="D839" s="18" t="s">
        <v>8221</v>
      </c>
      <c r="E839" s="18">
        <v>0</v>
      </c>
    </row>
    <row r="840" spans="1:5" ht="18" x14ac:dyDescent="0.6">
      <c r="A840" s="17" t="s">
        <v>8219</v>
      </c>
      <c r="B840" s="17">
        <v>38</v>
      </c>
      <c r="D840" s="17" t="s">
        <v>8221</v>
      </c>
      <c r="E840" s="17">
        <v>3</v>
      </c>
    </row>
    <row r="841" spans="1:5" ht="18" x14ac:dyDescent="0.6">
      <c r="A841" s="18" t="s">
        <v>8219</v>
      </c>
      <c r="B841" s="18">
        <v>22</v>
      </c>
      <c r="D841" s="18" t="s">
        <v>8221</v>
      </c>
      <c r="E841" s="18">
        <v>0</v>
      </c>
    </row>
    <row r="842" spans="1:5" ht="18" x14ac:dyDescent="0.6">
      <c r="A842" s="17" t="s">
        <v>8219</v>
      </c>
      <c r="B842" s="17">
        <v>149</v>
      </c>
      <c r="D842" s="17" t="s">
        <v>8221</v>
      </c>
      <c r="E842" s="17">
        <v>0</v>
      </c>
    </row>
    <row r="843" spans="1:5" ht="18" x14ac:dyDescent="0.6">
      <c r="A843" s="18" t="s">
        <v>8219</v>
      </c>
      <c r="B843" s="18">
        <v>56</v>
      </c>
      <c r="D843" s="18" t="s">
        <v>8221</v>
      </c>
      <c r="E843" s="18">
        <v>3</v>
      </c>
    </row>
    <row r="844" spans="1:5" ht="18" x14ac:dyDescent="0.6">
      <c r="A844" s="17" t="s">
        <v>8219</v>
      </c>
      <c r="B844" s="17">
        <v>19</v>
      </c>
      <c r="D844" s="17" t="s">
        <v>8221</v>
      </c>
      <c r="E844" s="17">
        <v>7</v>
      </c>
    </row>
    <row r="845" spans="1:5" ht="18" x14ac:dyDescent="0.6">
      <c r="A845" s="18" t="s">
        <v>8219</v>
      </c>
      <c r="B845" s="18">
        <v>70</v>
      </c>
      <c r="D845" s="18" t="s">
        <v>8221</v>
      </c>
      <c r="E845" s="18">
        <v>25</v>
      </c>
    </row>
    <row r="846" spans="1:5" ht="18" x14ac:dyDescent="0.6">
      <c r="A846" s="17" t="s">
        <v>8219</v>
      </c>
      <c r="B846" s="17">
        <v>81</v>
      </c>
      <c r="D846" s="17" t="s">
        <v>8221</v>
      </c>
      <c r="E846" s="17">
        <v>10</v>
      </c>
    </row>
    <row r="847" spans="1:5" ht="18" x14ac:dyDescent="0.6">
      <c r="A847" s="18" t="s">
        <v>8219</v>
      </c>
      <c r="B847" s="18">
        <v>32</v>
      </c>
      <c r="D847" s="18" t="s">
        <v>8221</v>
      </c>
      <c r="E847" s="18">
        <v>3</v>
      </c>
    </row>
    <row r="848" spans="1:5" ht="18" x14ac:dyDescent="0.6">
      <c r="A848" s="17" t="s">
        <v>8219</v>
      </c>
      <c r="B848" s="17">
        <v>26</v>
      </c>
      <c r="D848" s="17" t="s">
        <v>8221</v>
      </c>
      <c r="E848" s="17">
        <v>5</v>
      </c>
    </row>
    <row r="849" spans="1:5" ht="18" x14ac:dyDescent="0.6">
      <c r="A849" s="18" t="s">
        <v>8219</v>
      </c>
      <c r="B849" s="18">
        <v>105</v>
      </c>
      <c r="D849" s="18" t="s">
        <v>8221</v>
      </c>
      <c r="E849" s="18">
        <v>5</v>
      </c>
    </row>
    <row r="850" spans="1:5" ht="18" x14ac:dyDescent="0.6">
      <c r="A850" s="17" t="s">
        <v>8219</v>
      </c>
      <c r="B850" s="17">
        <v>29</v>
      </c>
      <c r="D850" s="17" t="s">
        <v>8221</v>
      </c>
      <c r="E850" s="17">
        <v>27</v>
      </c>
    </row>
    <row r="851" spans="1:5" ht="18" x14ac:dyDescent="0.6">
      <c r="A851" s="18" t="s">
        <v>8219</v>
      </c>
      <c r="B851" s="18">
        <v>8</v>
      </c>
      <c r="D851" s="18" t="s">
        <v>8221</v>
      </c>
      <c r="E851" s="18">
        <v>2</v>
      </c>
    </row>
    <row r="852" spans="1:5" ht="18" x14ac:dyDescent="0.6">
      <c r="A852" s="17" t="s">
        <v>8219</v>
      </c>
      <c r="B852" s="17">
        <v>89</v>
      </c>
      <c r="D852" s="17" t="s">
        <v>8221</v>
      </c>
      <c r="E852" s="17">
        <v>236</v>
      </c>
    </row>
    <row r="853" spans="1:5" ht="18" x14ac:dyDescent="0.6">
      <c r="A853" s="18" t="s">
        <v>8219</v>
      </c>
      <c r="B853" s="18">
        <v>44</v>
      </c>
      <c r="D853" s="18" t="s">
        <v>8221</v>
      </c>
      <c r="E853" s="18">
        <v>1</v>
      </c>
    </row>
    <row r="854" spans="1:5" ht="18" x14ac:dyDescent="0.6">
      <c r="A854" s="17" t="s">
        <v>8219</v>
      </c>
      <c r="B854" s="17">
        <v>246</v>
      </c>
      <c r="D854" s="17" t="s">
        <v>8221</v>
      </c>
      <c r="E854" s="17">
        <v>12</v>
      </c>
    </row>
    <row r="855" spans="1:5" ht="18" x14ac:dyDescent="0.6">
      <c r="A855" s="18" t="s">
        <v>8219</v>
      </c>
      <c r="B855" s="18">
        <v>120</v>
      </c>
      <c r="D855" s="18" t="s">
        <v>8221</v>
      </c>
      <c r="E855" s="18">
        <v>4</v>
      </c>
    </row>
    <row r="856" spans="1:5" ht="18" x14ac:dyDescent="0.6">
      <c r="A856" s="17" t="s">
        <v>8219</v>
      </c>
      <c r="B856" s="17">
        <v>26</v>
      </c>
      <c r="D856" s="17" t="s">
        <v>8221</v>
      </c>
      <c r="E856" s="17">
        <v>3</v>
      </c>
    </row>
    <row r="857" spans="1:5" ht="18" x14ac:dyDescent="0.6">
      <c r="A857" s="18" t="s">
        <v>8219</v>
      </c>
      <c r="B857" s="18">
        <v>45</v>
      </c>
      <c r="D857" s="18" t="s">
        <v>8221</v>
      </c>
      <c r="E857" s="18">
        <v>99</v>
      </c>
    </row>
    <row r="858" spans="1:5" ht="18" x14ac:dyDescent="0.6">
      <c r="A858" s="17" t="s">
        <v>8219</v>
      </c>
      <c r="B858" s="17">
        <v>20</v>
      </c>
      <c r="D858" s="17" t="s">
        <v>8221</v>
      </c>
      <c r="E858" s="17">
        <v>3</v>
      </c>
    </row>
    <row r="859" spans="1:5" ht="18" x14ac:dyDescent="0.6">
      <c r="A859" s="18" t="s">
        <v>8219</v>
      </c>
      <c r="B859" s="18">
        <v>47</v>
      </c>
      <c r="D859" s="18" t="s">
        <v>8221</v>
      </c>
      <c r="E859" s="18">
        <v>3</v>
      </c>
    </row>
    <row r="860" spans="1:5" ht="18" x14ac:dyDescent="0.6">
      <c r="A860" s="17" t="s">
        <v>8219</v>
      </c>
      <c r="B860" s="17">
        <v>13</v>
      </c>
      <c r="D860" s="17" t="s">
        <v>8221</v>
      </c>
      <c r="E860" s="17">
        <v>22</v>
      </c>
    </row>
    <row r="861" spans="1:5" ht="18" x14ac:dyDescent="0.6">
      <c r="A861" s="18" t="s">
        <v>8219</v>
      </c>
      <c r="B861" s="18">
        <v>183</v>
      </c>
      <c r="D861" s="18" t="s">
        <v>8221</v>
      </c>
      <c r="E861" s="18">
        <v>4</v>
      </c>
    </row>
    <row r="862" spans="1:5" ht="18" x14ac:dyDescent="0.6">
      <c r="A862" s="17" t="s">
        <v>8219</v>
      </c>
      <c r="B862" s="17">
        <v>21</v>
      </c>
      <c r="D862" s="17" t="s">
        <v>8221</v>
      </c>
      <c r="E862" s="17">
        <v>534</v>
      </c>
    </row>
    <row r="863" spans="1:5" ht="18" x14ac:dyDescent="0.6">
      <c r="A863" s="18" t="s">
        <v>8219</v>
      </c>
      <c r="B863" s="18">
        <v>42</v>
      </c>
      <c r="D863" s="18" t="s">
        <v>8221</v>
      </c>
      <c r="E863" s="18">
        <v>12</v>
      </c>
    </row>
    <row r="864" spans="1:5" ht="18" x14ac:dyDescent="0.6">
      <c r="A864" s="17" t="s">
        <v>8219</v>
      </c>
      <c r="B864" s="17">
        <v>54</v>
      </c>
      <c r="D864" s="17" t="s">
        <v>8221</v>
      </c>
      <c r="E864" s="17">
        <v>56</v>
      </c>
    </row>
    <row r="865" spans="1:5" ht="18" x14ac:dyDescent="0.6">
      <c r="A865" s="18" t="s">
        <v>8219</v>
      </c>
      <c r="B865" s="18">
        <v>38</v>
      </c>
      <c r="D865" s="18" t="s">
        <v>8221</v>
      </c>
      <c r="E865" s="18">
        <v>11</v>
      </c>
    </row>
    <row r="866" spans="1:5" ht="18" x14ac:dyDescent="0.6">
      <c r="A866" s="17" t="s">
        <v>8219</v>
      </c>
      <c r="B866" s="17">
        <v>64</v>
      </c>
      <c r="D866" s="17" t="s">
        <v>8221</v>
      </c>
      <c r="E866" s="17">
        <v>0</v>
      </c>
    </row>
    <row r="867" spans="1:5" ht="18" x14ac:dyDescent="0.6">
      <c r="A867" s="18" t="s">
        <v>8219</v>
      </c>
      <c r="B867" s="18">
        <v>13</v>
      </c>
      <c r="D867" s="18" t="s">
        <v>8221</v>
      </c>
      <c r="E867" s="18">
        <v>12</v>
      </c>
    </row>
    <row r="868" spans="1:5" ht="18" x14ac:dyDescent="0.6">
      <c r="A868" s="17" t="s">
        <v>8219</v>
      </c>
      <c r="B868" s="17">
        <v>33</v>
      </c>
      <c r="D868" s="17" t="s">
        <v>8221</v>
      </c>
      <c r="E868" s="17">
        <v>5</v>
      </c>
    </row>
    <row r="869" spans="1:5" ht="18" x14ac:dyDescent="0.6">
      <c r="A869" s="18" t="s">
        <v>8219</v>
      </c>
      <c r="B869" s="18">
        <v>52</v>
      </c>
      <c r="D869" s="18" t="s">
        <v>8221</v>
      </c>
      <c r="E869" s="18">
        <v>24</v>
      </c>
    </row>
    <row r="870" spans="1:5" ht="18" x14ac:dyDescent="0.6">
      <c r="A870" s="17" t="s">
        <v>8219</v>
      </c>
      <c r="B870" s="17">
        <v>107</v>
      </c>
      <c r="D870" s="17" t="s">
        <v>8221</v>
      </c>
      <c r="E870" s="17">
        <v>89</v>
      </c>
    </row>
    <row r="871" spans="1:5" ht="18" x14ac:dyDescent="0.6">
      <c r="A871" s="18" t="s">
        <v>8219</v>
      </c>
      <c r="B871" s="18">
        <v>11</v>
      </c>
      <c r="D871" s="18" t="s">
        <v>8221</v>
      </c>
      <c r="E871" s="18">
        <v>1</v>
      </c>
    </row>
    <row r="872" spans="1:5" ht="18" x14ac:dyDescent="0.6">
      <c r="A872" s="17" t="s">
        <v>8219</v>
      </c>
      <c r="B872" s="17">
        <v>34</v>
      </c>
      <c r="D872" s="17" t="s">
        <v>8221</v>
      </c>
      <c r="E872" s="17">
        <v>55</v>
      </c>
    </row>
    <row r="873" spans="1:5" ht="18" x14ac:dyDescent="0.6">
      <c r="A873" s="18" t="s">
        <v>8219</v>
      </c>
      <c r="B873" s="18">
        <v>75</v>
      </c>
      <c r="D873" s="18" t="s">
        <v>8221</v>
      </c>
      <c r="E873" s="18">
        <v>2</v>
      </c>
    </row>
    <row r="874" spans="1:5" ht="18" x14ac:dyDescent="0.6">
      <c r="A874" s="17" t="s">
        <v>8219</v>
      </c>
      <c r="B874" s="17">
        <v>26</v>
      </c>
      <c r="D874" s="17" t="s">
        <v>8221</v>
      </c>
      <c r="E874" s="17">
        <v>0</v>
      </c>
    </row>
    <row r="875" spans="1:5" ht="18" x14ac:dyDescent="0.6">
      <c r="A875" s="18" t="s">
        <v>8219</v>
      </c>
      <c r="B875" s="18">
        <v>50</v>
      </c>
      <c r="D875" s="18" t="s">
        <v>8221</v>
      </c>
      <c r="E875" s="18">
        <v>4</v>
      </c>
    </row>
    <row r="876" spans="1:5" ht="18" x14ac:dyDescent="0.6">
      <c r="A876" s="17" t="s">
        <v>8219</v>
      </c>
      <c r="B876" s="17">
        <v>80</v>
      </c>
      <c r="D876" s="17" t="s">
        <v>8221</v>
      </c>
      <c r="E876" s="17">
        <v>6</v>
      </c>
    </row>
    <row r="877" spans="1:5" ht="18" x14ac:dyDescent="0.6">
      <c r="A877" s="18" t="s">
        <v>8219</v>
      </c>
      <c r="B877" s="18">
        <v>110</v>
      </c>
      <c r="D877" s="18" t="s">
        <v>8221</v>
      </c>
      <c r="E877" s="18">
        <v>4</v>
      </c>
    </row>
    <row r="878" spans="1:5" ht="18" x14ac:dyDescent="0.6">
      <c r="A878" s="17" t="s">
        <v>8219</v>
      </c>
      <c r="B878" s="17">
        <v>77</v>
      </c>
      <c r="D878" s="17" t="s">
        <v>8221</v>
      </c>
      <c r="E878" s="17">
        <v>4</v>
      </c>
    </row>
    <row r="879" spans="1:5" ht="18" x14ac:dyDescent="0.6">
      <c r="A879" s="18" t="s">
        <v>8219</v>
      </c>
      <c r="B879" s="18">
        <v>50</v>
      </c>
      <c r="D879" s="18" t="s">
        <v>8221</v>
      </c>
      <c r="E879" s="18">
        <v>2</v>
      </c>
    </row>
    <row r="880" spans="1:5" ht="18" x14ac:dyDescent="0.6">
      <c r="A880" s="17" t="s">
        <v>8219</v>
      </c>
      <c r="B880" s="17">
        <v>145</v>
      </c>
      <c r="D880" s="17" t="s">
        <v>8221</v>
      </c>
      <c r="E880" s="17">
        <v>5</v>
      </c>
    </row>
    <row r="881" spans="1:5" ht="18" x14ac:dyDescent="0.6">
      <c r="A881" s="18" t="s">
        <v>8219</v>
      </c>
      <c r="B881" s="18">
        <v>29</v>
      </c>
      <c r="D881" s="18" t="s">
        <v>8221</v>
      </c>
      <c r="E881" s="18">
        <v>83</v>
      </c>
    </row>
    <row r="882" spans="1:5" ht="18" x14ac:dyDescent="0.6">
      <c r="A882" s="17" t="s">
        <v>8219</v>
      </c>
      <c r="B882" s="17">
        <v>114</v>
      </c>
      <c r="D882" s="17" t="s">
        <v>8221</v>
      </c>
      <c r="E882" s="17">
        <v>57</v>
      </c>
    </row>
    <row r="883" spans="1:5" ht="18" x14ac:dyDescent="0.6">
      <c r="A883" s="18" t="s">
        <v>8219</v>
      </c>
      <c r="B883" s="18">
        <v>96</v>
      </c>
      <c r="D883" s="18" t="s">
        <v>8221</v>
      </c>
      <c r="E883" s="18">
        <v>311</v>
      </c>
    </row>
    <row r="884" spans="1:5" ht="18" x14ac:dyDescent="0.6">
      <c r="A884" s="17" t="s">
        <v>8219</v>
      </c>
      <c r="B884" s="17">
        <v>31</v>
      </c>
      <c r="D884" s="17" t="s">
        <v>8221</v>
      </c>
      <c r="E884" s="17">
        <v>2</v>
      </c>
    </row>
    <row r="885" spans="1:5" ht="18" x14ac:dyDescent="0.6">
      <c r="A885" s="18" t="s">
        <v>8219</v>
      </c>
      <c r="B885" s="18">
        <v>4883</v>
      </c>
      <c r="D885" s="18" t="s">
        <v>8221</v>
      </c>
      <c r="E885" s="18">
        <v>16</v>
      </c>
    </row>
    <row r="886" spans="1:5" ht="18" x14ac:dyDescent="0.6">
      <c r="A886" s="17" t="s">
        <v>8219</v>
      </c>
      <c r="B886" s="17">
        <v>95</v>
      </c>
      <c r="D886" s="17" t="s">
        <v>8221</v>
      </c>
      <c r="E886" s="17">
        <v>9</v>
      </c>
    </row>
    <row r="887" spans="1:5" ht="18" x14ac:dyDescent="0.6">
      <c r="A887" s="18" t="s">
        <v>8219</v>
      </c>
      <c r="B887" s="18">
        <v>2478</v>
      </c>
      <c r="D887" s="18" t="s">
        <v>8221</v>
      </c>
      <c r="E887" s="18">
        <v>1</v>
      </c>
    </row>
    <row r="888" spans="1:5" ht="18" x14ac:dyDescent="0.6">
      <c r="A888" s="17" t="s">
        <v>8219</v>
      </c>
      <c r="B888" s="17">
        <v>1789</v>
      </c>
      <c r="D888" s="17" t="s">
        <v>8221</v>
      </c>
      <c r="E888" s="17">
        <v>12</v>
      </c>
    </row>
    <row r="889" spans="1:5" ht="18" x14ac:dyDescent="0.6">
      <c r="A889" s="18" t="s">
        <v>8219</v>
      </c>
      <c r="B889" s="18">
        <v>680</v>
      </c>
      <c r="D889" s="18" t="s">
        <v>8221</v>
      </c>
      <c r="E889" s="18">
        <v>0</v>
      </c>
    </row>
    <row r="890" spans="1:5" ht="18" x14ac:dyDescent="0.6">
      <c r="A890" s="17" t="s">
        <v>8219</v>
      </c>
      <c r="B890" s="17">
        <v>70</v>
      </c>
      <c r="D890" s="17" t="s">
        <v>8221</v>
      </c>
      <c r="E890" s="17">
        <v>20</v>
      </c>
    </row>
    <row r="891" spans="1:5" ht="18" x14ac:dyDescent="0.6">
      <c r="A891" s="18" t="s">
        <v>8219</v>
      </c>
      <c r="B891" s="18">
        <v>23</v>
      </c>
      <c r="D891" s="18" t="s">
        <v>8221</v>
      </c>
      <c r="E891" s="18">
        <v>16</v>
      </c>
    </row>
    <row r="892" spans="1:5" ht="18" x14ac:dyDescent="0.6">
      <c r="A892" s="17" t="s">
        <v>8219</v>
      </c>
      <c r="B892" s="17">
        <v>4245</v>
      </c>
      <c r="D892" s="17" t="s">
        <v>8221</v>
      </c>
      <c r="E892" s="17">
        <v>33</v>
      </c>
    </row>
    <row r="893" spans="1:5" ht="18" x14ac:dyDescent="0.6">
      <c r="A893" s="18" t="s">
        <v>8219</v>
      </c>
      <c r="B893" s="18">
        <v>943</v>
      </c>
      <c r="D893" s="18" t="s">
        <v>8221</v>
      </c>
      <c r="E893" s="18">
        <v>2</v>
      </c>
    </row>
    <row r="894" spans="1:5" ht="18" x14ac:dyDescent="0.6">
      <c r="A894" s="17" t="s">
        <v>8219</v>
      </c>
      <c r="B894" s="17">
        <v>1876</v>
      </c>
      <c r="D894" s="17" t="s">
        <v>8221</v>
      </c>
      <c r="E894" s="17">
        <v>6</v>
      </c>
    </row>
    <row r="895" spans="1:5" ht="18" x14ac:dyDescent="0.6">
      <c r="A895" s="18" t="s">
        <v>8219</v>
      </c>
      <c r="B895" s="18">
        <v>834</v>
      </c>
      <c r="D895" s="18" t="s">
        <v>8221</v>
      </c>
      <c r="E895" s="18">
        <v>0</v>
      </c>
    </row>
    <row r="896" spans="1:5" ht="18" x14ac:dyDescent="0.6">
      <c r="A896" s="17" t="s">
        <v>8219</v>
      </c>
      <c r="B896" s="17">
        <v>682</v>
      </c>
      <c r="D896" s="17" t="s">
        <v>8221</v>
      </c>
      <c r="E896" s="17">
        <v>3</v>
      </c>
    </row>
    <row r="897" spans="1:5" ht="18" x14ac:dyDescent="0.6">
      <c r="A897" s="18" t="s">
        <v>8219</v>
      </c>
      <c r="B897" s="18">
        <v>147</v>
      </c>
      <c r="D897" s="18" t="s">
        <v>8221</v>
      </c>
      <c r="E897" s="18">
        <v>0</v>
      </c>
    </row>
    <row r="898" spans="1:5" ht="18" x14ac:dyDescent="0.6">
      <c r="A898" s="17" t="s">
        <v>8219</v>
      </c>
      <c r="B898" s="17">
        <v>415</v>
      </c>
      <c r="D898" s="17" t="s">
        <v>8221</v>
      </c>
      <c r="E898" s="17">
        <v>3</v>
      </c>
    </row>
    <row r="899" spans="1:5" ht="18" x14ac:dyDescent="0.6">
      <c r="A899" s="18" t="s">
        <v>8219</v>
      </c>
      <c r="B899" s="18">
        <v>290</v>
      </c>
      <c r="D899" s="18" t="s">
        <v>8221</v>
      </c>
      <c r="E899" s="18">
        <v>13</v>
      </c>
    </row>
    <row r="900" spans="1:5" ht="18" x14ac:dyDescent="0.6">
      <c r="A900" s="17" t="s">
        <v>8219</v>
      </c>
      <c r="B900" s="17">
        <v>365</v>
      </c>
      <c r="D900" s="17" t="s">
        <v>8221</v>
      </c>
      <c r="E900" s="17">
        <v>6</v>
      </c>
    </row>
    <row r="901" spans="1:5" ht="18" x14ac:dyDescent="0.6">
      <c r="A901" s="18" t="s">
        <v>8219</v>
      </c>
      <c r="B901" s="18">
        <v>660</v>
      </c>
      <c r="D901" s="18" t="s">
        <v>8221</v>
      </c>
      <c r="E901" s="18">
        <v>1</v>
      </c>
    </row>
    <row r="902" spans="1:5" ht="18" x14ac:dyDescent="0.6">
      <c r="A902" s="17" t="s">
        <v>8219</v>
      </c>
      <c r="B902" s="17">
        <v>1356</v>
      </c>
      <c r="D902" s="17" t="s">
        <v>8221</v>
      </c>
      <c r="E902" s="17">
        <v>0</v>
      </c>
    </row>
    <row r="903" spans="1:5" ht="18" x14ac:dyDescent="0.6">
      <c r="A903" s="18" t="s">
        <v>8219</v>
      </c>
      <c r="B903" s="18">
        <v>424</v>
      </c>
      <c r="D903" s="18" t="s">
        <v>8221</v>
      </c>
      <c r="E903" s="18">
        <v>5</v>
      </c>
    </row>
    <row r="904" spans="1:5" ht="18" x14ac:dyDescent="0.6">
      <c r="A904" s="17" t="s">
        <v>8219</v>
      </c>
      <c r="B904" s="17">
        <v>33</v>
      </c>
      <c r="D904" s="17" t="s">
        <v>8221</v>
      </c>
      <c r="E904" s="17">
        <v>0</v>
      </c>
    </row>
    <row r="905" spans="1:5" ht="18" x14ac:dyDescent="0.6">
      <c r="A905" s="18" t="s">
        <v>8219</v>
      </c>
      <c r="B905" s="18">
        <v>1633</v>
      </c>
      <c r="D905" s="18" t="s">
        <v>8221</v>
      </c>
      <c r="E905" s="18">
        <v>36</v>
      </c>
    </row>
    <row r="906" spans="1:5" ht="18" x14ac:dyDescent="0.6">
      <c r="A906" s="17" t="s">
        <v>8219</v>
      </c>
      <c r="B906" s="17">
        <v>306</v>
      </c>
      <c r="D906" s="17" t="s">
        <v>8221</v>
      </c>
      <c r="E906" s="17">
        <v>1</v>
      </c>
    </row>
    <row r="907" spans="1:5" ht="18" x14ac:dyDescent="0.6">
      <c r="A907" s="18" t="s">
        <v>8219</v>
      </c>
      <c r="B907" s="18">
        <v>205</v>
      </c>
      <c r="D907" s="18" t="s">
        <v>8221</v>
      </c>
      <c r="E907" s="18">
        <v>1</v>
      </c>
    </row>
    <row r="908" spans="1:5" ht="18" x14ac:dyDescent="0.6">
      <c r="A908" s="17" t="s">
        <v>8219</v>
      </c>
      <c r="B908" s="17">
        <v>1281</v>
      </c>
      <c r="D908" s="17" t="s">
        <v>8221</v>
      </c>
      <c r="E908" s="17">
        <v>1</v>
      </c>
    </row>
    <row r="909" spans="1:5" ht="18" x14ac:dyDescent="0.6">
      <c r="A909" s="18" t="s">
        <v>8219</v>
      </c>
      <c r="B909" s="18">
        <v>103</v>
      </c>
      <c r="D909" s="18" t="s">
        <v>8221</v>
      </c>
      <c r="E909" s="18">
        <v>9</v>
      </c>
    </row>
    <row r="910" spans="1:5" ht="18" x14ac:dyDescent="0.6">
      <c r="A910" s="17" t="s">
        <v>8219</v>
      </c>
      <c r="B910" s="17">
        <v>1513</v>
      </c>
      <c r="D910" s="17" t="s">
        <v>8221</v>
      </c>
      <c r="E910" s="17">
        <v>1</v>
      </c>
    </row>
    <row r="911" spans="1:5" ht="18" x14ac:dyDescent="0.6">
      <c r="A911" s="18" t="s">
        <v>8219</v>
      </c>
      <c r="B911" s="18">
        <v>405</v>
      </c>
      <c r="D911" s="18" t="s">
        <v>8221</v>
      </c>
      <c r="E911" s="18">
        <v>0</v>
      </c>
    </row>
    <row r="912" spans="1:5" ht="18" x14ac:dyDescent="0.6">
      <c r="A912" s="17" t="s">
        <v>8219</v>
      </c>
      <c r="B912" s="17">
        <v>510</v>
      </c>
      <c r="D912" s="17" t="s">
        <v>8221</v>
      </c>
      <c r="E912" s="17">
        <v>1</v>
      </c>
    </row>
    <row r="913" spans="1:5" ht="18" x14ac:dyDescent="0.6">
      <c r="A913" s="18" t="s">
        <v>8219</v>
      </c>
      <c r="B913" s="18">
        <v>1887</v>
      </c>
      <c r="D913" s="18" t="s">
        <v>8221</v>
      </c>
      <c r="E913" s="18">
        <v>1</v>
      </c>
    </row>
    <row r="914" spans="1:5" ht="18" x14ac:dyDescent="0.6">
      <c r="A914" s="17" t="s">
        <v>8219</v>
      </c>
      <c r="B914" s="17">
        <v>701</v>
      </c>
      <c r="D914" s="17" t="s">
        <v>8221</v>
      </c>
      <c r="E914" s="17">
        <v>4</v>
      </c>
    </row>
    <row r="915" spans="1:5" ht="18" x14ac:dyDescent="0.6">
      <c r="A915" s="18" t="s">
        <v>8219</v>
      </c>
      <c r="B915" s="18">
        <v>3863</v>
      </c>
      <c r="D915" s="18" t="s">
        <v>8221</v>
      </c>
      <c r="E915" s="18">
        <v>2</v>
      </c>
    </row>
    <row r="916" spans="1:5" ht="18" x14ac:dyDescent="0.6">
      <c r="A916" s="17" t="s">
        <v>8219</v>
      </c>
      <c r="B916" s="17">
        <v>238</v>
      </c>
      <c r="D916" s="17" t="s">
        <v>8221</v>
      </c>
      <c r="E916" s="17">
        <v>2</v>
      </c>
    </row>
    <row r="917" spans="1:5" ht="18" x14ac:dyDescent="0.6">
      <c r="A917" s="18" t="s">
        <v>8219</v>
      </c>
      <c r="B917" s="18">
        <v>2051</v>
      </c>
      <c r="D917" s="18" t="s">
        <v>8221</v>
      </c>
      <c r="E917" s="18">
        <v>2</v>
      </c>
    </row>
    <row r="918" spans="1:5" ht="18" x14ac:dyDescent="0.6">
      <c r="A918" s="17" t="s">
        <v>8219</v>
      </c>
      <c r="B918" s="17">
        <v>402</v>
      </c>
      <c r="D918" s="17" t="s">
        <v>8221</v>
      </c>
      <c r="E918" s="17">
        <v>0</v>
      </c>
    </row>
    <row r="919" spans="1:5" ht="18" x14ac:dyDescent="0.6">
      <c r="A919" s="18" t="s">
        <v>8219</v>
      </c>
      <c r="B919" s="18">
        <v>253</v>
      </c>
      <c r="D919" s="18" t="s">
        <v>8221</v>
      </c>
      <c r="E919" s="18">
        <v>2</v>
      </c>
    </row>
    <row r="920" spans="1:5" ht="18" x14ac:dyDescent="0.6">
      <c r="A920" s="17" t="s">
        <v>8219</v>
      </c>
      <c r="B920" s="17">
        <v>473</v>
      </c>
      <c r="D920" s="17" t="s">
        <v>8221</v>
      </c>
      <c r="E920" s="17">
        <v>4</v>
      </c>
    </row>
    <row r="921" spans="1:5" ht="18" x14ac:dyDescent="0.6">
      <c r="A921" s="18" t="s">
        <v>8219</v>
      </c>
      <c r="B921" s="18">
        <v>821</v>
      </c>
      <c r="D921" s="18" t="s">
        <v>8221</v>
      </c>
      <c r="E921" s="18">
        <v>2</v>
      </c>
    </row>
    <row r="922" spans="1:5" ht="18" x14ac:dyDescent="0.6">
      <c r="A922" s="17" t="s">
        <v>8219</v>
      </c>
      <c r="B922" s="17">
        <v>388</v>
      </c>
      <c r="D922" s="17" t="s">
        <v>8221</v>
      </c>
      <c r="E922" s="17">
        <v>0</v>
      </c>
    </row>
    <row r="923" spans="1:5" ht="18" x14ac:dyDescent="0.6">
      <c r="A923" s="18" t="s">
        <v>8219</v>
      </c>
      <c r="B923" s="18">
        <v>813</v>
      </c>
      <c r="D923" s="18" t="s">
        <v>8221</v>
      </c>
      <c r="E923" s="18">
        <v>1</v>
      </c>
    </row>
    <row r="924" spans="1:5" ht="18" x14ac:dyDescent="0.6">
      <c r="A924" s="17" t="s">
        <v>8219</v>
      </c>
      <c r="B924" s="17">
        <v>1945</v>
      </c>
      <c r="D924" s="17" t="s">
        <v>8221</v>
      </c>
      <c r="E924" s="17">
        <v>0</v>
      </c>
    </row>
    <row r="925" spans="1:5" ht="18" x14ac:dyDescent="0.6">
      <c r="A925" s="18" t="s">
        <v>8219</v>
      </c>
      <c r="B925" s="18">
        <v>1637</v>
      </c>
      <c r="D925" s="18" t="s">
        <v>8221</v>
      </c>
      <c r="E925" s="18">
        <v>2</v>
      </c>
    </row>
    <row r="926" spans="1:5" ht="18" x14ac:dyDescent="0.6">
      <c r="A926" s="17" t="s">
        <v>8219</v>
      </c>
      <c r="B926" s="17">
        <v>1375</v>
      </c>
      <c r="D926" s="17" t="s">
        <v>8221</v>
      </c>
      <c r="E926" s="17">
        <v>7</v>
      </c>
    </row>
    <row r="927" spans="1:5" ht="18" x14ac:dyDescent="0.6">
      <c r="A927" s="18" t="s">
        <v>8219</v>
      </c>
      <c r="B927" s="18">
        <v>17</v>
      </c>
      <c r="D927" s="18" t="s">
        <v>8221</v>
      </c>
      <c r="E927" s="18">
        <v>5</v>
      </c>
    </row>
    <row r="928" spans="1:5" ht="18" x14ac:dyDescent="0.6">
      <c r="A928" s="17" t="s">
        <v>8219</v>
      </c>
      <c r="B928" s="17">
        <v>354</v>
      </c>
      <c r="D928" s="17" t="s">
        <v>8221</v>
      </c>
      <c r="E928" s="17">
        <v>0</v>
      </c>
    </row>
    <row r="929" spans="1:5" ht="18" x14ac:dyDescent="0.6">
      <c r="A929" s="18" t="s">
        <v>8219</v>
      </c>
      <c r="B929" s="18">
        <v>191</v>
      </c>
      <c r="D929" s="18" t="s">
        <v>8221</v>
      </c>
      <c r="E929" s="18">
        <v>0</v>
      </c>
    </row>
    <row r="930" spans="1:5" ht="18" x14ac:dyDescent="0.6">
      <c r="A930" s="17" t="s">
        <v>8219</v>
      </c>
      <c r="B930" s="17">
        <v>303</v>
      </c>
      <c r="D930" s="17" t="s">
        <v>8221</v>
      </c>
      <c r="E930" s="17">
        <v>0</v>
      </c>
    </row>
    <row r="931" spans="1:5" ht="18" x14ac:dyDescent="0.6">
      <c r="A931" s="18" t="s">
        <v>8219</v>
      </c>
      <c r="B931" s="18">
        <v>137</v>
      </c>
      <c r="D931" s="18" t="s">
        <v>8221</v>
      </c>
      <c r="E931" s="18">
        <v>2</v>
      </c>
    </row>
    <row r="932" spans="1:5" ht="18" x14ac:dyDescent="0.6">
      <c r="A932" s="17" t="s">
        <v>8219</v>
      </c>
      <c r="B932" s="17">
        <v>41</v>
      </c>
      <c r="D932" s="17" t="s">
        <v>8221</v>
      </c>
      <c r="E932" s="17">
        <v>0</v>
      </c>
    </row>
    <row r="933" spans="1:5" ht="18" x14ac:dyDescent="0.6">
      <c r="A933" s="18" t="s">
        <v>8219</v>
      </c>
      <c r="B933" s="18">
        <v>398</v>
      </c>
      <c r="D933" s="18" t="s">
        <v>8221</v>
      </c>
      <c r="E933" s="18">
        <v>0</v>
      </c>
    </row>
    <row r="934" spans="1:5" ht="18" x14ac:dyDescent="0.6">
      <c r="A934" s="17" t="s">
        <v>8219</v>
      </c>
      <c r="B934" s="17">
        <v>1737</v>
      </c>
      <c r="D934" s="17" t="s">
        <v>8221</v>
      </c>
      <c r="E934" s="17">
        <v>28</v>
      </c>
    </row>
    <row r="935" spans="1:5" ht="18" x14ac:dyDescent="0.6">
      <c r="A935" s="18" t="s">
        <v>8219</v>
      </c>
      <c r="B935" s="18">
        <v>971</v>
      </c>
      <c r="D935" s="18" t="s">
        <v>8221</v>
      </c>
      <c r="E935" s="18">
        <v>2</v>
      </c>
    </row>
    <row r="936" spans="1:5" ht="18" x14ac:dyDescent="0.6">
      <c r="A936" s="17" t="s">
        <v>8219</v>
      </c>
      <c r="B936" s="17">
        <v>183</v>
      </c>
      <c r="D936" s="17" t="s">
        <v>8221</v>
      </c>
      <c r="E936" s="17">
        <v>0</v>
      </c>
    </row>
    <row r="937" spans="1:5" ht="18" x14ac:dyDescent="0.6">
      <c r="A937" s="18" t="s">
        <v>8219</v>
      </c>
      <c r="B937" s="18">
        <v>4562</v>
      </c>
      <c r="D937" s="18" t="s">
        <v>8221</v>
      </c>
      <c r="E937" s="18">
        <v>0</v>
      </c>
    </row>
    <row r="938" spans="1:5" ht="18" x14ac:dyDescent="0.6">
      <c r="A938" s="17" t="s">
        <v>8219</v>
      </c>
      <c r="B938" s="17">
        <v>26457</v>
      </c>
      <c r="D938" s="17" t="s">
        <v>8221</v>
      </c>
      <c r="E938" s="17">
        <v>0</v>
      </c>
    </row>
    <row r="939" spans="1:5" ht="18" x14ac:dyDescent="0.6">
      <c r="A939" s="18" t="s">
        <v>8219</v>
      </c>
      <c r="B939" s="18">
        <v>162</v>
      </c>
      <c r="D939" s="18" t="s">
        <v>8221</v>
      </c>
      <c r="E939" s="18">
        <v>4</v>
      </c>
    </row>
    <row r="940" spans="1:5" ht="18" x14ac:dyDescent="0.6">
      <c r="A940" s="17" t="s">
        <v>8219</v>
      </c>
      <c r="B940" s="17">
        <v>479</v>
      </c>
      <c r="D940" s="17" t="s">
        <v>8221</v>
      </c>
      <c r="E940" s="17">
        <v>12</v>
      </c>
    </row>
    <row r="941" spans="1:5" ht="18" x14ac:dyDescent="0.6">
      <c r="A941" s="18" t="s">
        <v>8219</v>
      </c>
      <c r="B941" s="18">
        <v>426</v>
      </c>
      <c r="D941" s="18" t="s">
        <v>8221</v>
      </c>
      <c r="E941" s="18">
        <v>0</v>
      </c>
    </row>
    <row r="942" spans="1:5" ht="18" x14ac:dyDescent="0.6">
      <c r="A942" s="17" t="s">
        <v>8219</v>
      </c>
      <c r="B942" s="17">
        <v>450</v>
      </c>
      <c r="D942" s="17" t="s">
        <v>8221</v>
      </c>
      <c r="E942" s="17">
        <v>33</v>
      </c>
    </row>
    <row r="943" spans="1:5" ht="18" x14ac:dyDescent="0.6">
      <c r="A943" s="18" t="s">
        <v>8219</v>
      </c>
      <c r="B943" s="18">
        <v>1780</v>
      </c>
      <c r="D943" s="18" t="s">
        <v>8221</v>
      </c>
      <c r="E943" s="18">
        <v>0</v>
      </c>
    </row>
    <row r="944" spans="1:5" ht="18" x14ac:dyDescent="0.6">
      <c r="A944" s="17" t="s">
        <v>8219</v>
      </c>
      <c r="B944" s="17">
        <v>122</v>
      </c>
      <c r="D944" s="17" t="s">
        <v>8221</v>
      </c>
      <c r="E944" s="17">
        <v>4</v>
      </c>
    </row>
    <row r="945" spans="1:5" ht="18" x14ac:dyDescent="0.6">
      <c r="A945" s="18" t="s">
        <v>8219</v>
      </c>
      <c r="B945" s="18">
        <v>95</v>
      </c>
      <c r="D945" s="18" t="s">
        <v>8221</v>
      </c>
      <c r="E945" s="18">
        <v>0</v>
      </c>
    </row>
    <row r="946" spans="1:5" ht="18" x14ac:dyDescent="0.6">
      <c r="A946" s="17" t="s">
        <v>8219</v>
      </c>
      <c r="B946" s="17">
        <v>325</v>
      </c>
      <c r="D946" s="17" t="s">
        <v>8221</v>
      </c>
      <c r="E946" s="17">
        <v>11</v>
      </c>
    </row>
    <row r="947" spans="1:5" ht="18" x14ac:dyDescent="0.6">
      <c r="A947" s="18" t="s">
        <v>8219</v>
      </c>
      <c r="B947" s="18">
        <v>353</v>
      </c>
      <c r="D947" s="18" t="s">
        <v>8221</v>
      </c>
      <c r="E947" s="18">
        <v>1</v>
      </c>
    </row>
    <row r="948" spans="1:5" ht="18" x14ac:dyDescent="0.6">
      <c r="A948" s="17" t="s">
        <v>8219</v>
      </c>
      <c r="B948" s="17">
        <v>105</v>
      </c>
      <c r="D948" s="17" t="s">
        <v>8221</v>
      </c>
      <c r="E948" s="17">
        <v>5</v>
      </c>
    </row>
    <row r="949" spans="1:5" ht="18" x14ac:dyDescent="0.6">
      <c r="A949" s="18" t="s">
        <v>8219</v>
      </c>
      <c r="B949" s="18">
        <v>729</v>
      </c>
      <c r="D949" s="18" t="s">
        <v>8221</v>
      </c>
      <c r="E949" s="18">
        <v>0</v>
      </c>
    </row>
    <row r="950" spans="1:5" ht="18" x14ac:dyDescent="0.6">
      <c r="A950" s="17" t="s">
        <v>8219</v>
      </c>
      <c r="B950" s="17">
        <v>454</v>
      </c>
      <c r="D950" s="17" t="s">
        <v>8221</v>
      </c>
      <c r="E950" s="17">
        <v>1</v>
      </c>
    </row>
    <row r="951" spans="1:5" ht="18" x14ac:dyDescent="0.6">
      <c r="A951" s="18" t="s">
        <v>8219</v>
      </c>
      <c r="B951" s="18">
        <v>539</v>
      </c>
      <c r="D951" s="18" t="s">
        <v>8221</v>
      </c>
      <c r="E951" s="18">
        <v>1</v>
      </c>
    </row>
    <row r="952" spans="1:5" ht="18" x14ac:dyDescent="0.6">
      <c r="A952" s="17" t="s">
        <v>8219</v>
      </c>
      <c r="B952" s="17">
        <v>79</v>
      </c>
      <c r="D952" s="17" t="s">
        <v>8221</v>
      </c>
      <c r="E952" s="17">
        <v>6</v>
      </c>
    </row>
    <row r="953" spans="1:5" ht="18" x14ac:dyDescent="0.6">
      <c r="A953" s="18" t="s">
        <v>8219</v>
      </c>
      <c r="B953" s="18">
        <v>94</v>
      </c>
      <c r="D953" s="18" t="s">
        <v>8221</v>
      </c>
      <c r="E953" s="18">
        <v>8</v>
      </c>
    </row>
    <row r="954" spans="1:5" ht="18" x14ac:dyDescent="0.6">
      <c r="A954" s="17" t="s">
        <v>8219</v>
      </c>
      <c r="B954" s="17">
        <v>625</v>
      </c>
      <c r="D954" s="17" t="s">
        <v>8221</v>
      </c>
      <c r="E954" s="17">
        <v>1</v>
      </c>
    </row>
    <row r="955" spans="1:5" ht="18" x14ac:dyDescent="0.6">
      <c r="A955" s="18" t="s">
        <v>8219</v>
      </c>
      <c r="B955" s="18">
        <v>508</v>
      </c>
      <c r="D955" s="18" t="s">
        <v>8221</v>
      </c>
      <c r="E955" s="18">
        <v>0</v>
      </c>
    </row>
    <row r="956" spans="1:5" ht="18" x14ac:dyDescent="0.6">
      <c r="A956" s="17" t="s">
        <v>8219</v>
      </c>
      <c r="B956" s="17">
        <v>531</v>
      </c>
      <c r="D956" s="17" t="s">
        <v>8221</v>
      </c>
      <c r="E956" s="17">
        <v>2</v>
      </c>
    </row>
    <row r="957" spans="1:5" ht="18" x14ac:dyDescent="0.6">
      <c r="A957" s="18" t="s">
        <v>8219</v>
      </c>
      <c r="B957" s="18">
        <v>158</v>
      </c>
      <c r="D957" s="18" t="s">
        <v>8221</v>
      </c>
      <c r="E957" s="18">
        <v>1</v>
      </c>
    </row>
    <row r="958" spans="1:5" ht="18" x14ac:dyDescent="0.6">
      <c r="A958" s="17" t="s">
        <v>8219</v>
      </c>
      <c r="B958" s="17">
        <v>508</v>
      </c>
      <c r="D958" s="17" t="s">
        <v>8221</v>
      </c>
      <c r="E958" s="17">
        <v>0</v>
      </c>
    </row>
    <row r="959" spans="1:5" ht="18" x14ac:dyDescent="0.6">
      <c r="A959" s="18" t="s">
        <v>8219</v>
      </c>
      <c r="B959" s="18">
        <v>644</v>
      </c>
      <c r="D959" s="18" t="s">
        <v>8221</v>
      </c>
      <c r="E959" s="18">
        <v>1</v>
      </c>
    </row>
    <row r="960" spans="1:5" ht="18" x14ac:dyDescent="0.6">
      <c r="A960" s="17" t="s">
        <v>8219</v>
      </c>
      <c r="B960" s="17">
        <v>848</v>
      </c>
      <c r="D960" s="17" t="s">
        <v>8221</v>
      </c>
      <c r="E960" s="17">
        <v>19</v>
      </c>
    </row>
    <row r="961" spans="1:5" ht="18" x14ac:dyDescent="0.6">
      <c r="A961" s="18" t="s">
        <v>8219</v>
      </c>
      <c r="B961" s="18">
        <v>429</v>
      </c>
      <c r="D961" s="18" t="s">
        <v>8221</v>
      </c>
      <c r="E961" s="18">
        <v>27</v>
      </c>
    </row>
    <row r="962" spans="1:5" ht="18" x14ac:dyDescent="0.6">
      <c r="A962" s="17" t="s">
        <v>8219</v>
      </c>
      <c r="B962" s="17">
        <v>204</v>
      </c>
      <c r="D962" s="17" t="s">
        <v>8221</v>
      </c>
      <c r="E962" s="17">
        <v>7</v>
      </c>
    </row>
    <row r="963" spans="1:5" ht="18" x14ac:dyDescent="0.6">
      <c r="A963" s="18" t="s">
        <v>8219</v>
      </c>
      <c r="B963" s="18">
        <v>379</v>
      </c>
      <c r="D963" s="18" t="s">
        <v>8221</v>
      </c>
      <c r="E963" s="18">
        <v>14</v>
      </c>
    </row>
    <row r="964" spans="1:5" ht="18" x14ac:dyDescent="0.6">
      <c r="A964" s="17" t="s">
        <v>8219</v>
      </c>
      <c r="B964" s="17">
        <v>271</v>
      </c>
      <c r="D964" s="17" t="s">
        <v>8221</v>
      </c>
      <c r="E964" s="17">
        <v>5</v>
      </c>
    </row>
    <row r="965" spans="1:5" ht="18" x14ac:dyDescent="0.6">
      <c r="A965" s="18" t="s">
        <v>8219</v>
      </c>
      <c r="B965" s="18">
        <v>120</v>
      </c>
      <c r="D965" s="18" t="s">
        <v>8221</v>
      </c>
      <c r="E965" s="18">
        <v>30</v>
      </c>
    </row>
    <row r="966" spans="1:5" ht="18" x14ac:dyDescent="0.6">
      <c r="A966" s="17" t="s">
        <v>8219</v>
      </c>
      <c r="B966" s="17">
        <v>140</v>
      </c>
      <c r="D966" s="17" t="s">
        <v>8221</v>
      </c>
      <c r="E966" s="17">
        <v>1</v>
      </c>
    </row>
    <row r="967" spans="1:5" ht="18" x14ac:dyDescent="0.6">
      <c r="A967" s="18" t="s">
        <v>8219</v>
      </c>
      <c r="B967" s="18">
        <v>193</v>
      </c>
      <c r="D967" s="18" t="s">
        <v>8221</v>
      </c>
      <c r="E967" s="18">
        <v>0</v>
      </c>
    </row>
    <row r="968" spans="1:5" ht="18" x14ac:dyDescent="0.6">
      <c r="A968" s="17" t="s">
        <v>8219</v>
      </c>
      <c r="B968" s="17">
        <v>180</v>
      </c>
      <c r="D968" s="17" t="s">
        <v>8221</v>
      </c>
      <c r="E968" s="17">
        <v>60</v>
      </c>
    </row>
    <row r="969" spans="1:5" ht="18" x14ac:dyDescent="0.6">
      <c r="A969" s="18" t="s">
        <v>8219</v>
      </c>
      <c r="B969" s="18">
        <v>263</v>
      </c>
      <c r="D969" s="18" t="s">
        <v>8221</v>
      </c>
      <c r="E969" s="18">
        <v>84</v>
      </c>
    </row>
    <row r="970" spans="1:5" ht="18" x14ac:dyDescent="0.6">
      <c r="A970" s="17" t="s">
        <v>8219</v>
      </c>
      <c r="B970" s="17">
        <v>217</v>
      </c>
      <c r="D970" s="17" t="s">
        <v>8221</v>
      </c>
      <c r="E970" s="17">
        <v>47</v>
      </c>
    </row>
    <row r="971" spans="1:5" ht="18" x14ac:dyDescent="0.6">
      <c r="A971" s="18" t="s">
        <v>8219</v>
      </c>
      <c r="B971" s="18">
        <v>443</v>
      </c>
      <c r="D971" s="18" t="s">
        <v>8221</v>
      </c>
      <c r="E971" s="18">
        <v>66</v>
      </c>
    </row>
    <row r="972" spans="1:5" ht="18" x14ac:dyDescent="0.6">
      <c r="A972" s="17" t="s">
        <v>8219</v>
      </c>
      <c r="B972" s="17">
        <v>1373</v>
      </c>
      <c r="D972" s="17" t="s">
        <v>8221</v>
      </c>
      <c r="E972" s="17">
        <v>171</v>
      </c>
    </row>
    <row r="973" spans="1:5" ht="18" x14ac:dyDescent="0.6">
      <c r="A973" s="18" t="s">
        <v>8219</v>
      </c>
      <c r="B973" s="18">
        <v>742</v>
      </c>
      <c r="D973" s="18" t="s">
        <v>8221</v>
      </c>
      <c r="E973" s="18">
        <v>29</v>
      </c>
    </row>
    <row r="974" spans="1:5" ht="18" x14ac:dyDescent="0.6">
      <c r="A974" s="17" t="s">
        <v>8219</v>
      </c>
      <c r="B974" s="17">
        <v>170</v>
      </c>
      <c r="D974" s="17" t="s">
        <v>8221</v>
      </c>
      <c r="E974" s="17">
        <v>9</v>
      </c>
    </row>
    <row r="975" spans="1:5" ht="18" x14ac:dyDescent="0.6">
      <c r="A975" s="18" t="s">
        <v>8219</v>
      </c>
      <c r="B975" s="18">
        <v>242</v>
      </c>
      <c r="D975" s="18" t="s">
        <v>8221</v>
      </c>
      <c r="E975" s="18">
        <v>27</v>
      </c>
    </row>
    <row r="976" spans="1:5" ht="18" x14ac:dyDescent="0.6">
      <c r="A976" s="17" t="s">
        <v>8219</v>
      </c>
      <c r="B976" s="17">
        <v>541</v>
      </c>
      <c r="D976" s="17" t="s">
        <v>8221</v>
      </c>
      <c r="E976" s="17">
        <v>2</v>
      </c>
    </row>
    <row r="977" spans="1:5" ht="18" x14ac:dyDescent="0.6">
      <c r="A977" s="18" t="s">
        <v>8219</v>
      </c>
      <c r="B977" s="18">
        <v>121</v>
      </c>
      <c r="D977" s="18" t="s">
        <v>8221</v>
      </c>
      <c r="E977" s="18">
        <v>3</v>
      </c>
    </row>
    <row r="978" spans="1:5" ht="18" x14ac:dyDescent="0.6">
      <c r="A978" s="17" t="s">
        <v>8219</v>
      </c>
      <c r="B978" s="17">
        <v>621</v>
      </c>
      <c r="D978" s="17" t="s">
        <v>8221</v>
      </c>
      <c r="E978" s="17">
        <v>4</v>
      </c>
    </row>
    <row r="979" spans="1:5" ht="18" x14ac:dyDescent="0.6">
      <c r="A979" s="18" t="s">
        <v>8219</v>
      </c>
      <c r="B979" s="18">
        <v>101</v>
      </c>
      <c r="D979" s="18" t="s">
        <v>8221</v>
      </c>
      <c r="E979" s="18">
        <v>2</v>
      </c>
    </row>
    <row r="980" spans="1:5" ht="18" x14ac:dyDescent="0.6">
      <c r="A980" s="17" t="s">
        <v>8219</v>
      </c>
      <c r="B980" s="17">
        <v>554</v>
      </c>
      <c r="D980" s="17" t="s">
        <v>8221</v>
      </c>
      <c r="E980" s="17">
        <v>20</v>
      </c>
    </row>
    <row r="981" spans="1:5" ht="18" x14ac:dyDescent="0.6">
      <c r="A981" s="18" t="s">
        <v>8219</v>
      </c>
      <c r="B981" s="18">
        <v>666</v>
      </c>
      <c r="D981" s="18" t="s">
        <v>8221</v>
      </c>
      <c r="E981" s="18">
        <v>3</v>
      </c>
    </row>
    <row r="982" spans="1:5" ht="18" x14ac:dyDescent="0.6">
      <c r="A982" s="17" t="s">
        <v>8219</v>
      </c>
      <c r="B982" s="17">
        <v>410</v>
      </c>
      <c r="D982" s="17" t="s">
        <v>8221</v>
      </c>
      <c r="E982" s="17">
        <v>4</v>
      </c>
    </row>
    <row r="983" spans="1:5" ht="18" x14ac:dyDescent="0.6">
      <c r="A983" s="18" t="s">
        <v>8219</v>
      </c>
      <c r="B983" s="18">
        <v>375</v>
      </c>
      <c r="D983" s="18" t="s">
        <v>8221</v>
      </c>
      <c r="E983" s="18">
        <v>1</v>
      </c>
    </row>
    <row r="984" spans="1:5" ht="18" x14ac:dyDescent="0.6">
      <c r="A984" s="17" t="s">
        <v>8219</v>
      </c>
      <c r="B984" s="17">
        <v>1364</v>
      </c>
      <c r="D984" s="17" t="s">
        <v>8221</v>
      </c>
      <c r="E984" s="17">
        <v>0</v>
      </c>
    </row>
    <row r="985" spans="1:5" ht="18" x14ac:dyDescent="0.6">
      <c r="A985" s="18" t="s">
        <v>8219</v>
      </c>
      <c r="B985" s="18">
        <v>35</v>
      </c>
      <c r="D985" s="18" t="s">
        <v>8221</v>
      </c>
      <c r="E985" s="18">
        <v>0</v>
      </c>
    </row>
    <row r="986" spans="1:5" ht="18" x14ac:dyDescent="0.6">
      <c r="A986" s="17" t="s">
        <v>8219</v>
      </c>
      <c r="B986" s="17">
        <v>203</v>
      </c>
      <c r="D986" s="17" t="s">
        <v>8221</v>
      </c>
      <c r="E986" s="17">
        <v>14</v>
      </c>
    </row>
    <row r="987" spans="1:5" ht="18" x14ac:dyDescent="0.6">
      <c r="A987" s="18" t="s">
        <v>8219</v>
      </c>
      <c r="B987" s="18">
        <v>49</v>
      </c>
      <c r="D987" s="18" t="s">
        <v>8221</v>
      </c>
      <c r="E987" s="18">
        <v>1</v>
      </c>
    </row>
    <row r="988" spans="1:5" ht="18" x14ac:dyDescent="0.6">
      <c r="A988" s="17" t="s">
        <v>8219</v>
      </c>
      <c r="B988" s="17">
        <v>5812</v>
      </c>
      <c r="D988" s="17" t="s">
        <v>8221</v>
      </c>
      <c r="E988" s="17">
        <v>118</v>
      </c>
    </row>
    <row r="989" spans="1:5" ht="18" x14ac:dyDescent="0.6">
      <c r="A989" s="18" t="s">
        <v>8219</v>
      </c>
      <c r="B989" s="18">
        <v>1556</v>
      </c>
      <c r="D989" s="18" t="s">
        <v>8221</v>
      </c>
      <c r="E989" s="18">
        <v>2</v>
      </c>
    </row>
    <row r="990" spans="1:5" ht="18" x14ac:dyDescent="0.6">
      <c r="A990" s="17" t="s">
        <v>8219</v>
      </c>
      <c r="B990" s="17">
        <v>65</v>
      </c>
      <c r="D990" s="17" t="s">
        <v>8221</v>
      </c>
      <c r="E990" s="17">
        <v>1</v>
      </c>
    </row>
    <row r="991" spans="1:5" ht="18" x14ac:dyDescent="0.6">
      <c r="A991" s="18" t="s">
        <v>8219</v>
      </c>
      <c r="B991" s="18">
        <v>10</v>
      </c>
      <c r="D991" s="18" t="s">
        <v>8221</v>
      </c>
      <c r="E991" s="18">
        <v>3</v>
      </c>
    </row>
    <row r="992" spans="1:5" ht="18" x14ac:dyDescent="0.6">
      <c r="A992" s="17" t="s">
        <v>8219</v>
      </c>
      <c r="B992" s="17">
        <v>76</v>
      </c>
      <c r="D992" s="17" t="s">
        <v>8221</v>
      </c>
      <c r="E992" s="17">
        <v>1</v>
      </c>
    </row>
    <row r="993" spans="1:5" ht="18" x14ac:dyDescent="0.6">
      <c r="A993" s="18" t="s">
        <v>8219</v>
      </c>
      <c r="B993" s="18">
        <v>263</v>
      </c>
      <c r="D993" s="18" t="s">
        <v>8221</v>
      </c>
      <c r="E993" s="18">
        <v>3</v>
      </c>
    </row>
    <row r="994" spans="1:5" ht="18" x14ac:dyDescent="0.6">
      <c r="A994" s="17" t="s">
        <v>8219</v>
      </c>
      <c r="B994" s="17">
        <v>1530</v>
      </c>
      <c r="D994" s="17" t="s">
        <v>8221</v>
      </c>
      <c r="E994" s="17">
        <v>38</v>
      </c>
    </row>
    <row r="995" spans="1:5" ht="18" x14ac:dyDescent="0.6">
      <c r="A995" s="18" t="s">
        <v>8219</v>
      </c>
      <c r="B995" s="18">
        <v>278</v>
      </c>
      <c r="D995" s="18" t="s">
        <v>8221</v>
      </c>
      <c r="E995" s="18">
        <v>52</v>
      </c>
    </row>
    <row r="996" spans="1:5" ht="18" x14ac:dyDescent="0.6">
      <c r="A996" s="17" t="s">
        <v>8219</v>
      </c>
      <c r="B996" s="17">
        <v>350</v>
      </c>
      <c r="D996" s="17" t="s">
        <v>8221</v>
      </c>
      <c r="E996" s="17">
        <v>2</v>
      </c>
    </row>
    <row r="997" spans="1:5" ht="18" x14ac:dyDescent="0.6">
      <c r="A997" s="18" t="s">
        <v>8219</v>
      </c>
      <c r="B997" s="18">
        <v>470</v>
      </c>
      <c r="D997" s="18" t="s">
        <v>8221</v>
      </c>
      <c r="E997" s="18">
        <v>0</v>
      </c>
    </row>
    <row r="998" spans="1:5" ht="18" x14ac:dyDescent="0.6">
      <c r="A998" s="17" t="s">
        <v>8219</v>
      </c>
      <c r="B998" s="17">
        <v>3</v>
      </c>
      <c r="D998" s="17" t="s">
        <v>8221</v>
      </c>
      <c r="E998" s="17">
        <v>4</v>
      </c>
    </row>
    <row r="999" spans="1:5" ht="18" x14ac:dyDescent="0.6">
      <c r="A999" s="18" t="s">
        <v>8219</v>
      </c>
      <c r="B999" s="18">
        <v>8200</v>
      </c>
      <c r="D999" s="18" t="s">
        <v>8221</v>
      </c>
      <c r="E999" s="18">
        <v>4</v>
      </c>
    </row>
    <row r="1000" spans="1:5" ht="18" x14ac:dyDescent="0.6">
      <c r="A1000" s="17" t="s">
        <v>8219</v>
      </c>
      <c r="B1000" s="17">
        <v>8359</v>
      </c>
      <c r="D1000" s="17" t="s">
        <v>8221</v>
      </c>
      <c r="E1000" s="17">
        <v>18</v>
      </c>
    </row>
    <row r="1001" spans="1:5" ht="18" x14ac:dyDescent="0.6">
      <c r="A1001" s="18" t="s">
        <v>8219</v>
      </c>
      <c r="B1001" s="18">
        <v>188</v>
      </c>
      <c r="D1001" s="18" t="s">
        <v>8221</v>
      </c>
      <c r="E1001" s="18">
        <v>0</v>
      </c>
    </row>
    <row r="1002" spans="1:5" ht="18" x14ac:dyDescent="0.6">
      <c r="A1002" s="17" t="s">
        <v>8219</v>
      </c>
      <c r="B1002" s="17">
        <v>48</v>
      </c>
      <c r="D1002" s="17" t="s">
        <v>8221</v>
      </c>
      <c r="E1002" s="17">
        <v>22</v>
      </c>
    </row>
    <row r="1003" spans="1:5" ht="18" x14ac:dyDescent="0.6">
      <c r="A1003" s="18" t="s">
        <v>8219</v>
      </c>
      <c r="B1003" s="18">
        <v>607</v>
      </c>
      <c r="D1003" s="18" t="s">
        <v>8221</v>
      </c>
      <c r="E1003" s="18">
        <v>49</v>
      </c>
    </row>
    <row r="1004" spans="1:5" ht="18" x14ac:dyDescent="0.6">
      <c r="A1004" s="17" t="s">
        <v>8219</v>
      </c>
      <c r="B1004" s="17">
        <v>50</v>
      </c>
      <c r="D1004" s="17" t="s">
        <v>8221</v>
      </c>
      <c r="E1004" s="17">
        <v>19</v>
      </c>
    </row>
    <row r="1005" spans="1:5" ht="18" x14ac:dyDescent="0.6">
      <c r="A1005" s="18" t="s">
        <v>8219</v>
      </c>
      <c r="B1005" s="18">
        <v>55</v>
      </c>
      <c r="D1005" s="18" t="s">
        <v>8221</v>
      </c>
      <c r="E1005" s="18">
        <v>4</v>
      </c>
    </row>
    <row r="1006" spans="1:5" ht="18" x14ac:dyDescent="0.6">
      <c r="A1006" s="17" t="s">
        <v>8219</v>
      </c>
      <c r="B1006" s="17">
        <v>38</v>
      </c>
      <c r="D1006" s="17" t="s">
        <v>8221</v>
      </c>
      <c r="E1006" s="17">
        <v>4</v>
      </c>
    </row>
    <row r="1007" spans="1:5" ht="18" x14ac:dyDescent="0.6">
      <c r="A1007" s="18" t="s">
        <v>8219</v>
      </c>
      <c r="B1007" s="18">
        <v>25</v>
      </c>
      <c r="D1007" s="18" t="s">
        <v>8221</v>
      </c>
      <c r="E1007" s="18">
        <v>2</v>
      </c>
    </row>
    <row r="1008" spans="1:5" ht="18" x14ac:dyDescent="0.6">
      <c r="A1008" s="17" t="s">
        <v>8219</v>
      </c>
      <c r="B1008" s="17">
        <v>46</v>
      </c>
      <c r="D1008" s="17" t="s">
        <v>8221</v>
      </c>
      <c r="E1008" s="17">
        <v>0</v>
      </c>
    </row>
    <row r="1009" spans="1:5" ht="18" x14ac:dyDescent="0.6">
      <c r="A1009" s="18" t="s">
        <v>8219</v>
      </c>
      <c r="B1009" s="18">
        <v>83</v>
      </c>
      <c r="D1009" s="18" t="s">
        <v>8221</v>
      </c>
      <c r="E1009" s="18">
        <v>0</v>
      </c>
    </row>
    <row r="1010" spans="1:5" ht="18" x14ac:dyDescent="0.6">
      <c r="A1010" s="17" t="s">
        <v>8219</v>
      </c>
      <c r="B1010" s="17">
        <v>35</v>
      </c>
      <c r="D1010" s="17" t="s">
        <v>8221</v>
      </c>
      <c r="E1010" s="17">
        <v>14</v>
      </c>
    </row>
    <row r="1011" spans="1:5" ht="18" x14ac:dyDescent="0.6">
      <c r="A1011" s="18" t="s">
        <v>8219</v>
      </c>
      <c r="B1011" s="18">
        <v>25</v>
      </c>
      <c r="D1011" s="18" t="s">
        <v>8221</v>
      </c>
      <c r="E1011" s="18">
        <v>8</v>
      </c>
    </row>
    <row r="1012" spans="1:5" ht="18" x14ac:dyDescent="0.6">
      <c r="A1012" s="17" t="s">
        <v>8219</v>
      </c>
      <c r="B1012" s="17">
        <v>75</v>
      </c>
      <c r="D1012" s="17" t="s">
        <v>8221</v>
      </c>
      <c r="E1012" s="17">
        <v>0</v>
      </c>
    </row>
    <row r="1013" spans="1:5" ht="18" x14ac:dyDescent="0.6">
      <c r="A1013" s="18" t="s">
        <v>8219</v>
      </c>
      <c r="B1013" s="18">
        <v>62</v>
      </c>
      <c r="D1013" s="18" t="s">
        <v>8221</v>
      </c>
      <c r="E1013" s="18">
        <v>15</v>
      </c>
    </row>
    <row r="1014" spans="1:5" ht="18" x14ac:dyDescent="0.6">
      <c r="A1014" s="17" t="s">
        <v>8219</v>
      </c>
      <c r="B1014" s="17">
        <v>160</v>
      </c>
      <c r="D1014" s="17" t="s">
        <v>8221</v>
      </c>
      <c r="E1014" s="17">
        <v>33</v>
      </c>
    </row>
    <row r="1015" spans="1:5" ht="18" x14ac:dyDescent="0.6">
      <c r="A1015" s="18" t="s">
        <v>8219</v>
      </c>
      <c r="B1015" s="18">
        <v>246</v>
      </c>
      <c r="D1015" s="18" t="s">
        <v>8221</v>
      </c>
      <c r="E1015" s="18">
        <v>2</v>
      </c>
    </row>
    <row r="1016" spans="1:5" ht="18" x14ac:dyDescent="0.6">
      <c r="A1016" s="17" t="s">
        <v>8219</v>
      </c>
      <c r="B1016" s="17">
        <v>55</v>
      </c>
      <c r="D1016" s="17" t="s">
        <v>8221</v>
      </c>
      <c r="E1016" s="17">
        <v>6</v>
      </c>
    </row>
    <row r="1017" spans="1:5" ht="18" x14ac:dyDescent="0.6">
      <c r="A1017" s="18" t="s">
        <v>8219</v>
      </c>
      <c r="B1017" s="18">
        <v>23</v>
      </c>
      <c r="D1017" s="18" t="s">
        <v>8221</v>
      </c>
      <c r="E1017" s="18">
        <v>2</v>
      </c>
    </row>
    <row r="1018" spans="1:5" ht="18" x14ac:dyDescent="0.6">
      <c r="A1018" s="17" t="s">
        <v>8219</v>
      </c>
      <c r="B1018" s="17">
        <v>72</v>
      </c>
      <c r="D1018" s="17" t="s">
        <v>8221</v>
      </c>
      <c r="E1018" s="17">
        <v>0</v>
      </c>
    </row>
    <row r="1019" spans="1:5" ht="18" x14ac:dyDescent="0.6">
      <c r="A1019" s="18" t="s">
        <v>8219</v>
      </c>
      <c r="B1019" s="18">
        <v>22</v>
      </c>
      <c r="D1019" s="18" t="s">
        <v>8221</v>
      </c>
      <c r="E1019" s="18">
        <v>4</v>
      </c>
    </row>
    <row r="1020" spans="1:5" ht="18" x14ac:dyDescent="0.6">
      <c r="A1020" s="17" t="s">
        <v>8219</v>
      </c>
      <c r="B1020" s="17">
        <v>14</v>
      </c>
      <c r="D1020" s="17" t="s">
        <v>8221</v>
      </c>
      <c r="E1020" s="17">
        <v>1</v>
      </c>
    </row>
    <row r="1021" spans="1:5" ht="18" x14ac:dyDescent="0.6">
      <c r="A1021" s="18" t="s">
        <v>8219</v>
      </c>
      <c r="B1021" s="18">
        <v>38</v>
      </c>
      <c r="D1021" s="18" t="s">
        <v>8221</v>
      </c>
      <c r="E1021" s="18">
        <v>3</v>
      </c>
    </row>
    <row r="1022" spans="1:5" ht="18" x14ac:dyDescent="0.6">
      <c r="A1022" s="17" t="s">
        <v>8219</v>
      </c>
      <c r="B1022" s="17">
        <v>32</v>
      </c>
      <c r="D1022" s="17" t="s">
        <v>8221</v>
      </c>
      <c r="E1022" s="17">
        <v>4</v>
      </c>
    </row>
    <row r="1023" spans="1:5" ht="18" x14ac:dyDescent="0.6">
      <c r="A1023" s="18" t="s">
        <v>8219</v>
      </c>
      <c r="B1023" s="18">
        <v>63</v>
      </c>
      <c r="D1023" s="18" t="s">
        <v>8221</v>
      </c>
      <c r="E1023" s="18">
        <v>0</v>
      </c>
    </row>
    <row r="1024" spans="1:5" ht="18" x14ac:dyDescent="0.6">
      <c r="A1024" s="17" t="s">
        <v>8219</v>
      </c>
      <c r="B1024" s="17">
        <v>27</v>
      </c>
      <c r="D1024" s="17" t="s">
        <v>8221</v>
      </c>
      <c r="E1024" s="17">
        <v>4</v>
      </c>
    </row>
    <row r="1025" spans="1:5" ht="18" x14ac:dyDescent="0.6">
      <c r="A1025" s="18" t="s">
        <v>8219</v>
      </c>
      <c r="B1025" s="18">
        <v>44</v>
      </c>
      <c r="D1025" s="18" t="s">
        <v>8221</v>
      </c>
      <c r="E1025" s="18">
        <v>3</v>
      </c>
    </row>
    <row r="1026" spans="1:5" ht="18" x14ac:dyDescent="0.6">
      <c r="A1026" s="17" t="s">
        <v>8219</v>
      </c>
      <c r="B1026" s="17">
        <v>38</v>
      </c>
      <c r="D1026" s="17" t="s">
        <v>8221</v>
      </c>
      <c r="E1026" s="17">
        <v>34</v>
      </c>
    </row>
    <row r="1027" spans="1:5" ht="18" x14ac:dyDescent="0.6">
      <c r="A1027" s="18" t="s">
        <v>8219</v>
      </c>
      <c r="B1027" s="18">
        <v>115</v>
      </c>
      <c r="D1027" s="18" t="s">
        <v>8221</v>
      </c>
      <c r="E1027" s="18">
        <v>2</v>
      </c>
    </row>
    <row r="1028" spans="1:5" ht="18" x14ac:dyDescent="0.6">
      <c r="A1028" s="17" t="s">
        <v>8219</v>
      </c>
      <c r="B1028" s="17">
        <v>37</v>
      </c>
      <c r="D1028" s="17" t="s">
        <v>8221</v>
      </c>
      <c r="E1028" s="17">
        <v>33</v>
      </c>
    </row>
    <row r="1029" spans="1:5" ht="18" x14ac:dyDescent="0.6">
      <c r="A1029" s="18" t="s">
        <v>8219</v>
      </c>
      <c r="B1029" s="18">
        <v>99</v>
      </c>
      <c r="D1029" s="18" t="s">
        <v>8221</v>
      </c>
      <c r="E1029" s="18">
        <v>0</v>
      </c>
    </row>
    <row r="1030" spans="1:5" ht="18" x14ac:dyDescent="0.6">
      <c r="A1030" s="17" t="s">
        <v>8219</v>
      </c>
      <c r="B1030" s="17">
        <v>44</v>
      </c>
      <c r="D1030" s="17" t="s">
        <v>8221</v>
      </c>
      <c r="E1030" s="17">
        <v>0</v>
      </c>
    </row>
    <row r="1031" spans="1:5" ht="18" x14ac:dyDescent="0.6">
      <c r="A1031" s="18" t="s">
        <v>8219</v>
      </c>
      <c r="B1031" s="18">
        <v>58</v>
      </c>
      <c r="D1031" s="18" t="s">
        <v>8221</v>
      </c>
      <c r="E1031" s="18">
        <v>1</v>
      </c>
    </row>
    <row r="1032" spans="1:5" ht="18" x14ac:dyDescent="0.6">
      <c r="A1032" s="17" t="s">
        <v>8219</v>
      </c>
      <c r="B1032" s="17">
        <v>191</v>
      </c>
      <c r="D1032" s="17" t="s">
        <v>8221</v>
      </c>
      <c r="E1032" s="17">
        <v>13</v>
      </c>
    </row>
    <row r="1033" spans="1:5" ht="18" x14ac:dyDescent="0.6">
      <c r="A1033" s="18" t="s">
        <v>8219</v>
      </c>
      <c r="B1033" s="18">
        <v>40</v>
      </c>
      <c r="D1033" s="18" t="s">
        <v>8221</v>
      </c>
      <c r="E1033" s="18">
        <v>2</v>
      </c>
    </row>
    <row r="1034" spans="1:5" ht="18" x14ac:dyDescent="0.6">
      <c r="A1034" s="17" t="s">
        <v>8219</v>
      </c>
      <c r="B1034" s="17">
        <v>38</v>
      </c>
      <c r="D1034" s="17" t="s">
        <v>8221</v>
      </c>
      <c r="E1034" s="17">
        <v>36</v>
      </c>
    </row>
    <row r="1035" spans="1:5" ht="18" x14ac:dyDescent="0.6">
      <c r="A1035" s="18" t="s">
        <v>8219</v>
      </c>
      <c r="B1035" s="18">
        <v>39</v>
      </c>
      <c r="D1035" s="18" t="s">
        <v>8221</v>
      </c>
      <c r="E1035" s="18">
        <v>1</v>
      </c>
    </row>
    <row r="1036" spans="1:5" ht="18" x14ac:dyDescent="0.6">
      <c r="A1036" s="17" t="s">
        <v>8219</v>
      </c>
      <c r="B1036" s="17">
        <v>11</v>
      </c>
      <c r="D1036" s="17" t="s">
        <v>8221</v>
      </c>
      <c r="E1036" s="17">
        <v>15</v>
      </c>
    </row>
    <row r="1037" spans="1:5" ht="18" x14ac:dyDescent="0.6">
      <c r="A1037" s="18" t="s">
        <v>8219</v>
      </c>
      <c r="B1037" s="18">
        <v>107</v>
      </c>
      <c r="D1037" s="18" t="s">
        <v>8221</v>
      </c>
      <c r="E1037" s="18">
        <v>1</v>
      </c>
    </row>
    <row r="1038" spans="1:5" ht="18" x14ac:dyDescent="0.6">
      <c r="A1038" s="17" t="s">
        <v>8219</v>
      </c>
      <c r="B1038" s="17">
        <v>147</v>
      </c>
      <c r="D1038" s="17" t="s">
        <v>8221</v>
      </c>
      <c r="E1038" s="17">
        <v>0</v>
      </c>
    </row>
    <row r="1039" spans="1:5" ht="18" x14ac:dyDescent="0.6">
      <c r="A1039" s="18" t="s">
        <v>8219</v>
      </c>
      <c r="B1039" s="18">
        <v>36</v>
      </c>
      <c r="D1039" s="18" t="s">
        <v>8221</v>
      </c>
      <c r="E1039" s="18">
        <v>1</v>
      </c>
    </row>
    <row r="1040" spans="1:5" ht="18" x14ac:dyDescent="0.6">
      <c r="A1040" s="17" t="s">
        <v>8219</v>
      </c>
      <c r="B1040" s="17">
        <v>92</v>
      </c>
      <c r="D1040" s="17" t="s">
        <v>8221</v>
      </c>
      <c r="E1040" s="17">
        <v>0</v>
      </c>
    </row>
    <row r="1041" spans="1:5" ht="18" x14ac:dyDescent="0.6">
      <c r="A1041" s="18" t="s">
        <v>8219</v>
      </c>
      <c r="B1041" s="18">
        <v>35</v>
      </c>
      <c r="D1041" s="18" t="s">
        <v>8221</v>
      </c>
      <c r="E1041" s="18">
        <v>0</v>
      </c>
    </row>
    <row r="1042" spans="1:5" ht="18" x14ac:dyDescent="0.6">
      <c r="A1042" s="17" t="s">
        <v>8219</v>
      </c>
      <c r="B1042" s="17">
        <v>17</v>
      </c>
      <c r="D1042" s="17" t="s">
        <v>8221</v>
      </c>
      <c r="E1042" s="17">
        <v>1</v>
      </c>
    </row>
    <row r="1043" spans="1:5" ht="18" x14ac:dyDescent="0.6">
      <c r="A1043" s="18" t="s">
        <v>8219</v>
      </c>
      <c r="B1043" s="18">
        <v>22</v>
      </c>
      <c r="D1043" s="18" t="s">
        <v>8221</v>
      </c>
      <c r="E1043" s="18">
        <v>39</v>
      </c>
    </row>
    <row r="1044" spans="1:5" ht="18" x14ac:dyDescent="0.6">
      <c r="A1044" s="17" t="s">
        <v>8219</v>
      </c>
      <c r="B1044" s="17">
        <v>69</v>
      </c>
      <c r="D1044" s="17" t="s">
        <v>8221</v>
      </c>
      <c r="E1044" s="17">
        <v>0</v>
      </c>
    </row>
    <row r="1045" spans="1:5" ht="18" x14ac:dyDescent="0.6">
      <c r="A1045" s="18" t="s">
        <v>8219</v>
      </c>
      <c r="B1045" s="18">
        <v>13</v>
      </c>
      <c r="D1045" s="18" t="s">
        <v>8221</v>
      </c>
      <c r="E1045" s="18">
        <v>0</v>
      </c>
    </row>
    <row r="1046" spans="1:5" ht="18" x14ac:dyDescent="0.6">
      <c r="A1046" s="17" t="s">
        <v>8219</v>
      </c>
      <c r="B1046" s="17">
        <v>58</v>
      </c>
      <c r="D1046" s="17" t="s">
        <v>8221</v>
      </c>
      <c r="E1046" s="17">
        <v>3</v>
      </c>
    </row>
    <row r="1047" spans="1:5" ht="18" x14ac:dyDescent="0.6">
      <c r="A1047" s="18" t="s">
        <v>8219</v>
      </c>
      <c r="B1047" s="18">
        <v>44</v>
      </c>
      <c r="D1047" s="18" t="s">
        <v>8221</v>
      </c>
      <c r="E1047" s="18">
        <v>1</v>
      </c>
    </row>
    <row r="1048" spans="1:5" ht="18" x14ac:dyDescent="0.6">
      <c r="A1048" s="17" t="s">
        <v>8219</v>
      </c>
      <c r="B1048" s="17">
        <v>83</v>
      </c>
      <c r="D1048" s="17" t="s">
        <v>8221</v>
      </c>
      <c r="E1048" s="17">
        <v>13</v>
      </c>
    </row>
    <row r="1049" spans="1:5" ht="18" x14ac:dyDescent="0.6">
      <c r="A1049" s="18" t="s">
        <v>8219</v>
      </c>
      <c r="B1049" s="18">
        <v>117</v>
      </c>
      <c r="D1049" s="18" t="s">
        <v>8221</v>
      </c>
      <c r="E1049" s="18">
        <v>0</v>
      </c>
    </row>
    <row r="1050" spans="1:5" ht="18" x14ac:dyDescent="0.6">
      <c r="A1050" s="17" t="s">
        <v>8219</v>
      </c>
      <c r="B1050" s="17">
        <v>32</v>
      </c>
      <c r="D1050" s="17" t="s">
        <v>8221</v>
      </c>
      <c r="E1050" s="17">
        <v>6</v>
      </c>
    </row>
    <row r="1051" spans="1:5" ht="18" x14ac:dyDescent="0.6">
      <c r="A1051" s="18" t="s">
        <v>8219</v>
      </c>
      <c r="B1051" s="18">
        <v>8</v>
      </c>
      <c r="D1051" s="18" t="s">
        <v>8221</v>
      </c>
      <c r="E1051" s="18">
        <v>0</v>
      </c>
    </row>
    <row r="1052" spans="1:5" ht="18" x14ac:dyDescent="0.6">
      <c r="A1052" s="17" t="s">
        <v>8219</v>
      </c>
      <c r="B1052" s="17">
        <v>340</v>
      </c>
      <c r="D1052" s="17" t="s">
        <v>8221</v>
      </c>
      <c r="E1052" s="17">
        <v>14</v>
      </c>
    </row>
    <row r="1053" spans="1:5" ht="18" x14ac:dyDescent="0.6">
      <c r="A1053" s="18" t="s">
        <v>8219</v>
      </c>
      <c r="B1053" s="18">
        <v>7</v>
      </c>
      <c r="D1053" s="18" t="s">
        <v>8221</v>
      </c>
      <c r="E1053" s="18">
        <v>5</v>
      </c>
    </row>
    <row r="1054" spans="1:5" ht="18" x14ac:dyDescent="0.6">
      <c r="A1054" s="17" t="s">
        <v>8219</v>
      </c>
      <c r="B1054" s="17">
        <v>19</v>
      </c>
      <c r="D1054" s="17" t="s">
        <v>8221</v>
      </c>
      <c r="E1054" s="17">
        <v>6</v>
      </c>
    </row>
    <row r="1055" spans="1:5" ht="18" x14ac:dyDescent="0.6">
      <c r="A1055" s="18" t="s">
        <v>8219</v>
      </c>
      <c r="B1055" s="18">
        <v>47</v>
      </c>
      <c r="D1055" s="18" t="s">
        <v>8221</v>
      </c>
      <c r="E1055" s="18">
        <v>15</v>
      </c>
    </row>
    <row r="1056" spans="1:5" ht="18" x14ac:dyDescent="0.6">
      <c r="A1056" s="17" t="s">
        <v>8219</v>
      </c>
      <c r="B1056" s="17">
        <v>13</v>
      </c>
      <c r="D1056" s="17" t="s">
        <v>8221</v>
      </c>
      <c r="E1056" s="17">
        <v>0</v>
      </c>
    </row>
    <row r="1057" spans="1:5" ht="18" x14ac:dyDescent="0.6">
      <c r="A1057" s="18" t="s">
        <v>8219</v>
      </c>
      <c r="B1057" s="18">
        <v>90</v>
      </c>
      <c r="D1057" s="18" t="s">
        <v>8221</v>
      </c>
      <c r="E1057" s="18">
        <v>1</v>
      </c>
    </row>
    <row r="1058" spans="1:5" ht="18" x14ac:dyDescent="0.6">
      <c r="A1058" s="17" t="s">
        <v>8219</v>
      </c>
      <c r="B1058" s="17">
        <v>63</v>
      </c>
      <c r="D1058" s="17" t="s">
        <v>8221</v>
      </c>
      <c r="E1058" s="17">
        <v>9</v>
      </c>
    </row>
    <row r="1059" spans="1:5" ht="18" x14ac:dyDescent="0.6">
      <c r="A1059" s="18" t="s">
        <v>8219</v>
      </c>
      <c r="B1059" s="18">
        <v>26</v>
      </c>
      <c r="D1059" s="18" t="s">
        <v>8221</v>
      </c>
      <c r="E1059" s="18">
        <v>3</v>
      </c>
    </row>
    <row r="1060" spans="1:5" ht="18" x14ac:dyDescent="0.6">
      <c r="A1060" s="17" t="s">
        <v>8219</v>
      </c>
      <c r="B1060" s="17">
        <v>71</v>
      </c>
      <c r="D1060" s="17" t="s">
        <v>8221</v>
      </c>
      <c r="E1060" s="17">
        <v>3</v>
      </c>
    </row>
    <row r="1061" spans="1:5" ht="18" x14ac:dyDescent="0.6">
      <c r="A1061" s="18" t="s">
        <v>8219</v>
      </c>
      <c r="B1061" s="18">
        <v>38</v>
      </c>
      <c r="D1061" s="18" t="s">
        <v>8221</v>
      </c>
      <c r="E1061" s="18">
        <v>1</v>
      </c>
    </row>
    <row r="1062" spans="1:5" ht="18" x14ac:dyDescent="0.6">
      <c r="A1062" s="17" t="s">
        <v>8219</v>
      </c>
      <c r="B1062" s="17">
        <v>859</v>
      </c>
      <c r="D1062" s="17" t="s">
        <v>8221</v>
      </c>
      <c r="E1062" s="17">
        <v>3</v>
      </c>
    </row>
    <row r="1063" spans="1:5" ht="18" x14ac:dyDescent="0.6">
      <c r="A1063" s="18" t="s">
        <v>8219</v>
      </c>
      <c r="B1063" s="18">
        <v>21</v>
      </c>
      <c r="D1063" s="18" t="s">
        <v>8221</v>
      </c>
      <c r="E1063" s="18">
        <v>0</v>
      </c>
    </row>
    <row r="1064" spans="1:5" ht="18" x14ac:dyDescent="0.6">
      <c r="A1064" s="17" t="s">
        <v>8219</v>
      </c>
      <c r="B1064" s="17">
        <v>78</v>
      </c>
      <c r="D1064" s="17" t="s">
        <v>8221</v>
      </c>
      <c r="E1064" s="17">
        <v>2</v>
      </c>
    </row>
    <row r="1065" spans="1:5" ht="18" x14ac:dyDescent="0.6">
      <c r="A1065" s="18" t="s">
        <v>8219</v>
      </c>
      <c r="B1065" s="18">
        <v>53</v>
      </c>
      <c r="D1065" s="18" t="s">
        <v>8221</v>
      </c>
      <c r="E1065" s="18">
        <v>10</v>
      </c>
    </row>
    <row r="1066" spans="1:5" ht="18" x14ac:dyDescent="0.6">
      <c r="A1066" s="17" t="s">
        <v>8219</v>
      </c>
      <c r="B1066" s="17">
        <v>356</v>
      </c>
      <c r="D1066" s="17" t="s">
        <v>8221</v>
      </c>
      <c r="E1066" s="17">
        <v>60</v>
      </c>
    </row>
    <row r="1067" spans="1:5" ht="18" x14ac:dyDescent="0.6">
      <c r="A1067" s="18" t="s">
        <v>8219</v>
      </c>
      <c r="B1067" s="18">
        <v>279</v>
      </c>
      <c r="D1067" s="18" t="s">
        <v>8221</v>
      </c>
      <c r="E1067" s="18">
        <v>5</v>
      </c>
    </row>
    <row r="1068" spans="1:5" ht="18" x14ac:dyDescent="0.6">
      <c r="A1068" s="17" t="s">
        <v>8219</v>
      </c>
      <c r="B1068" s="17">
        <v>266</v>
      </c>
      <c r="D1068" s="17" t="s">
        <v>8221</v>
      </c>
      <c r="E1068" s="17">
        <v>9</v>
      </c>
    </row>
    <row r="1069" spans="1:5" ht="18" x14ac:dyDescent="0.6">
      <c r="A1069" s="18" t="s">
        <v>8219</v>
      </c>
      <c r="B1069" s="18">
        <v>623</v>
      </c>
      <c r="D1069" s="18" t="s">
        <v>8221</v>
      </c>
      <c r="E1069" s="18">
        <v>13</v>
      </c>
    </row>
    <row r="1070" spans="1:5" ht="18" x14ac:dyDescent="0.6">
      <c r="A1070" s="17" t="s">
        <v>8219</v>
      </c>
      <c r="B1070" s="17">
        <v>392</v>
      </c>
      <c r="D1070" s="17" t="s">
        <v>8221</v>
      </c>
      <c r="E1070" s="17">
        <v>0</v>
      </c>
    </row>
    <row r="1071" spans="1:5" ht="18" x14ac:dyDescent="0.6">
      <c r="A1071" s="18" t="s">
        <v>8219</v>
      </c>
      <c r="B1071" s="18">
        <v>3562</v>
      </c>
      <c r="D1071" s="18" t="s">
        <v>8221</v>
      </c>
      <c r="E1071" s="18">
        <v>8</v>
      </c>
    </row>
    <row r="1072" spans="1:5" ht="18" x14ac:dyDescent="0.6">
      <c r="A1072" s="17" t="s">
        <v>8219</v>
      </c>
      <c r="B1072" s="17">
        <v>514</v>
      </c>
      <c r="D1072" s="17" t="s">
        <v>8221</v>
      </c>
      <c r="E1072" s="17">
        <v>3</v>
      </c>
    </row>
    <row r="1073" spans="1:5" ht="18" x14ac:dyDescent="0.6">
      <c r="A1073" s="18" t="s">
        <v>8219</v>
      </c>
      <c r="B1073" s="18">
        <v>88</v>
      </c>
      <c r="D1073" s="18" t="s">
        <v>8221</v>
      </c>
      <c r="E1073" s="18">
        <v>3</v>
      </c>
    </row>
    <row r="1074" spans="1:5" ht="18" x14ac:dyDescent="0.6">
      <c r="A1074" s="17" t="s">
        <v>8219</v>
      </c>
      <c r="B1074" s="17">
        <v>537</v>
      </c>
      <c r="D1074" s="17" t="s">
        <v>8221</v>
      </c>
      <c r="E1074" s="17">
        <v>0</v>
      </c>
    </row>
    <row r="1075" spans="1:5" ht="18" x14ac:dyDescent="0.6">
      <c r="A1075" s="18" t="s">
        <v>8219</v>
      </c>
      <c r="B1075" s="18">
        <v>25</v>
      </c>
      <c r="D1075" s="18" t="s">
        <v>8221</v>
      </c>
      <c r="E1075" s="18">
        <v>6</v>
      </c>
    </row>
    <row r="1076" spans="1:5" ht="18" x14ac:dyDescent="0.6">
      <c r="A1076" s="17" t="s">
        <v>8219</v>
      </c>
      <c r="B1076" s="17">
        <v>3238</v>
      </c>
      <c r="D1076" s="17" t="s">
        <v>8221</v>
      </c>
      <c r="E1076" s="17">
        <v>4</v>
      </c>
    </row>
    <row r="1077" spans="1:5" ht="18" x14ac:dyDescent="0.6">
      <c r="A1077" s="18" t="s">
        <v>8219</v>
      </c>
      <c r="B1077" s="18">
        <v>897</v>
      </c>
      <c r="D1077" s="18" t="s">
        <v>8221</v>
      </c>
      <c r="E1077" s="18">
        <v>1</v>
      </c>
    </row>
    <row r="1078" spans="1:5" ht="18" x14ac:dyDescent="0.6">
      <c r="A1078" s="17" t="s">
        <v>8219</v>
      </c>
      <c r="B1078" s="17">
        <v>878</v>
      </c>
      <c r="D1078" s="17" t="s">
        <v>8221</v>
      </c>
      <c r="E1078" s="17">
        <v>29</v>
      </c>
    </row>
    <row r="1079" spans="1:5" ht="18" x14ac:dyDescent="0.6">
      <c r="A1079" s="18" t="s">
        <v>8219</v>
      </c>
      <c r="B1079" s="18">
        <v>115</v>
      </c>
      <c r="D1079" s="18" t="s">
        <v>8221</v>
      </c>
      <c r="E1079" s="18">
        <v>0</v>
      </c>
    </row>
    <row r="1080" spans="1:5" ht="18" x14ac:dyDescent="0.6">
      <c r="A1080" s="17" t="s">
        <v>8219</v>
      </c>
      <c r="B1080" s="17">
        <v>234</v>
      </c>
      <c r="D1080" s="17" t="s">
        <v>8221</v>
      </c>
      <c r="E1080" s="17">
        <v>4</v>
      </c>
    </row>
    <row r="1081" spans="1:5" ht="18" x14ac:dyDescent="0.6">
      <c r="A1081" s="18" t="s">
        <v>8219</v>
      </c>
      <c r="B1081" s="18">
        <v>4330</v>
      </c>
      <c r="D1081" s="18" t="s">
        <v>8221</v>
      </c>
      <c r="E1081" s="18">
        <v>5</v>
      </c>
    </row>
    <row r="1082" spans="1:5" ht="18" x14ac:dyDescent="0.6">
      <c r="A1082" s="17" t="s">
        <v>8219</v>
      </c>
      <c r="B1082" s="17">
        <v>651</v>
      </c>
      <c r="D1082" s="17" t="s">
        <v>8221</v>
      </c>
      <c r="E1082" s="17">
        <v>4</v>
      </c>
    </row>
    <row r="1083" spans="1:5" ht="18" x14ac:dyDescent="0.6">
      <c r="A1083" s="18" t="s">
        <v>8219</v>
      </c>
      <c r="B1083" s="18">
        <v>251</v>
      </c>
      <c r="D1083" s="18" t="s">
        <v>8221</v>
      </c>
      <c r="E1083" s="18">
        <v>5</v>
      </c>
    </row>
    <row r="1084" spans="1:5" ht="18" x14ac:dyDescent="0.6">
      <c r="A1084" s="17" t="s">
        <v>8219</v>
      </c>
      <c r="B1084" s="17">
        <v>263</v>
      </c>
      <c r="D1084" s="17" t="s">
        <v>8221</v>
      </c>
      <c r="E1084" s="17">
        <v>1</v>
      </c>
    </row>
    <row r="1085" spans="1:5" ht="18" x14ac:dyDescent="0.6">
      <c r="A1085" s="18" t="s">
        <v>8219</v>
      </c>
      <c r="B1085" s="18">
        <v>28</v>
      </c>
      <c r="D1085" s="18" t="s">
        <v>8221</v>
      </c>
      <c r="E1085" s="18">
        <v>1</v>
      </c>
    </row>
    <row r="1086" spans="1:5" ht="18" x14ac:dyDescent="0.6">
      <c r="A1086" s="17" t="s">
        <v>8219</v>
      </c>
      <c r="B1086" s="17">
        <v>721</v>
      </c>
      <c r="D1086" s="17" t="s">
        <v>8221</v>
      </c>
      <c r="E1086" s="17">
        <v>0</v>
      </c>
    </row>
    <row r="1087" spans="1:5" ht="18" x14ac:dyDescent="0.6">
      <c r="A1087" s="18" t="s">
        <v>8219</v>
      </c>
      <c r="B1087" s="18">
        <v>50</v>
      </c>
      <c r="D1087" s="18" t="s">
        <v>8221</v>
      </c>
      <c r="E1087" s="18">
        <v>14</v>
      </c>
    </row>
    <row r="1088" spans="1:5" ht="18" x14ac:dyDescent="0.6">
      <c r="A1088" s="17" t="s">
        <v>8219</v>
      </c>
      <c r="B1088" s="17">
        <v>73</v>
      </c>
      <c r="D1088" s="17" t="s">
        <v>8221</v>
      </c>
      <c r="E1088" s="17">
        <v>3</v>
      </c>
    </row>
    <row r="1089" spans="1:5" ht="18" x14ac:dyDescent="0.6">
      <c r="A1089" s="18" t="s">
        <v>8219</v>
      </c>
      <c r="B1089" s="18">
        <v>27</v>
      </c>
      <c r="D1089" s="18" t="s">
        <v>8221</v>
      </c>
      <c r="E1089" s="18">
        <v>10</v>
      </c>
    </row>
    <row r="1090" spans="1:5" ht="18" x14ac:dyDescent="0.6">
      <c r="A1090" s="17" t="s">
        <v>8219</v>
      </c>
      <c r="B1090" s="17">
        <v>34</v>
      </c>
      <c r="D1090" s="17" t="s">
        <v>8221</v>
      </c>
      <c r="E1090" s="17">
        <v>17</v>
      </c>
    </row>
    <row r="1091" spans="1:5" ht="18" x14ac:dyDescent="0.6">
      <c r="A1091" s="18" t="s">
        <v>8219</v>
      </c>
      <c r="B1091" s="18">
        <v>7</v>
      </c>
      <c r="D1091" s="18" t="s">
        <v>8221</v>
      </c>
      <c r="E1091" s="18">
        <v>2</v>
      </c>
    </row>
    <row r="1092" spans="1:5" ht="18" x14ac:dyDescent="0.6">
      <c r="A1092" s="17" t="s">
        <v>8219</v>
      </c>
      <c r="B1092" s="17">
        <v>24</v>
      </c>
      <c r="D1092" s="17" t="s">
        <v>8221</v>
      </c>
      <c r="E1092" s="17">
        <v>0</v>
      </c>
    </row>
    <row r="1093" spans="1:5" ht="18" x14ac:dyDescent="0.6">
      <c r="A1093" s="18" t="s">
        <v>8219</v>
      </c>
      <c r="B1093" s="18">
        <v>15</v>
      </c>
      <c r="D1093" s="18" t="s">
        <v>8221</v>
      </c>
      <c r="E1093" s="18">
        <v>4</v>
      </c>
    </row>
    <row r="1094" spans="1:5" ht="18" x14ac:dyDescent="0.6">
      <c r="A1094" s="17" t="s">
        <v>8219</v>
      </c>
      <c r="B1094" s="17">
        <v>72</v>
      </c>
      <c r="D1094" s="17" t="s">
        <v>8221</v>
      </c>
      <c r="E1094" s="17">
        <v>12</v>
      </c>
    </row>
    <row r="1095" spans="1:5" ht="18" x14ac:dyDescent="0.6">
      <c r="A1095" s="18" t="s">
        <v>8219</v>
      </c>
      <c r="B1095" s="18">
        <v>120</v>
      </c>
      <c r="D1095" s="18" t="s">
        <v>8221</v>
      </c>
      <c r="E1095" s="18">
        <v>3</v>
      </c>
    </row>
    <row r="1096" spans="1:5" ht="18" x14ac:dyDescent="0.6">
      <c r="A1096" s="17" t="s">
        <v>8219</v>
      </c>
      <c r="B1096" s="17">
        <v>123</v>
      </c>
      <c r="D1096" s="17" t="s">
        <v>8221</v>
      </c>
      <c r="E1096" s="17">
        <v>12</v>
      </c>
    </row>
    <row r="1097" spans="1:5" ht="18" x14ac:dyDescent="0.6">
      <c r="A1097" s="18" t="s">
        <v>8219</v>
      </c>
      <c r="B1097" s="18">
        <v>1</v>
      </c>
      <c r="D1097" s="18" t="s">
        <v>8221</v>
      </c>
      <c r="E1097" s="18">
        <v>0</v>
      </c>
    </row>
    <row r="1098" spans="1:5" ht="18" x14ac:dyDescent="0.6">
      <c r="A1098" s="17" t="s">
        <v>8219</v>
      </c>
      <c r="B1098" s="17">
        <v>24</v>
      </c>
      <c r="D1098" s="17" t="s">
        <v>8221</v>
      </c>
      <c r="E1098" s="17">
        <v>7</v>
      </c>
    </row>
    <row r="1099" spans="1:5" ht="18" x14ac:dyDescent="0.6">
      <c r="A1099" s="18" t="s">
        <v>8219</v>
      </c>
      <c r="B1099" s="18">
        <v>33</v>
      </c>
      <c r="D1099" s="18" t="s">
        <v>8221</v>
      </c>
      <c r="E1099" s="18">
        <v>2</v>
      </c>
    </row>
    <row r="1100" spans="1:5" ht="18" x14ac:dyDescent="0.6">
      <c r="A1100" s="17" t="s">
        <v>8219</v>
      </c>
      <c r="B1100" s="17">
        <v>14</v>
      </c>
      <c r="D1100" s="17" t="s">
        <v>8221</v>
      </c>
      <c r="E1100" s="17">
        <v>1</v>
      </c>
    </row>
    <row r="1101" spans="1:5" ht="18" x14ac:dyDescent="0.6">
      <c r="A1101" s="18" t="s">
        <v>8219</v>
      </c>
      <c r="B1101" s="18">
        <v>9</v>
      </c>
      <c r="D1101" s="18" t="s">
        <v>8221</v>
      </c>
      <c r="E1101" s="18">
        <v>4</v>
      </c>
    </row>
    <row r="1102" spans="1:5" ht="18" x14ac:dyDescent="0.6">
      <c r="A1102" s="17" t="s">
        <v>8219</v>
      </c>
      <c r="B1102" s="17">
        <v>76</v>
      </c>
      <c r="D1102" s="17" t="s">
        <v>8221</v>
      </c>
      <c r="E1102" s="17">
        <v>4</v>
      </c>
    </row>
    <row r="1103" spans="1:5" ht="18" x14ac:dyDescent="0.6">
      <c r="A1103" s="18" t="s">
        <v>8219</v>
      </c>
      <c r="B1103" s="18">
        <v>19</v>
      </c>
      <c r="D1103" s="18" t="s">
        <v>8221</v>
      </c>
      <c r="E1103" s="18">
        <v>17</v>
      </c>
    </row>
    <row r="1104" spans="1:5" ht="18" x14ac:dyDescent="0.6">
      <c r="A1104" s="17" t="s">
        <v>8219</v>
      </c>
      <c r="B1104" s="17">
        <v>69</v>
      </c>
      <c r="D1104" s="17" t="s">
        <v>8221</v>
      </c>
      <c r="E1104" s="17">
        <v>7</v>
      </c>
    </row>
    <row r="1105" spans="1:5" ht="18" x14ac:dyDescent="0.6">
      <c r="A1105" s="18" t="s">
        <v>8219</v>
      </c>
      <c r="B1105" s="18">
        <v>218</v>
      </c>
      <c r="D1105" s="18" t="s">
        <v>8221</v>
      </c>
      <c r="E1105" s="18">
        <v>2</v>
      </c>
    </row>
    <row r="1106" spans="1:5" ht="18" x14ac:dyDescent="0.6">
      <c r="A1106" s="17" t="s">
        <v>8219</v>
      </c>
      <c r="B1106" s="17">
        <v>30</v>
      </c>
      <c r="D1106" s="17" t="s">
        <v>8221</v>
      </c>
      <c r="E1106" s="17">
        <v>5</v>
      </c>
    </row>
    <row r="1107" spans="1:5" ht="18" x14ac:dyDescent="0.6">
      <c r="A1107" s="18" t="s">
        <v>8219</v>
      </c>
      <c r="B1107" s="18">
        <v>100</v>
      </c>
      <c r="D1107" s="18" t="s">
        <v>8221</v>
      </c>
      <c r="E1107" s="18">
        <v>1</v>
      </c>
    </row>
    <row r="1108" spans="1:5" ht="18" x14ac:dyDescent="0.6">
      <c r="A1108" s="17" t="s">
        <v>8219</v>
      </c>
      <c r="B1108" s="17">
        <v>296</v>
      </c>
      <c r="D1108" s="17" t="s">
        <v>8221</v>
      </c>
      <c r="E1108" s="17">
        <v>1</v>
      </c>
    </row>
    <row r="1109" spans="1:5" ht="18" x14ac:dyDescent="0.6">
      <c r="A1109" s="18" t="s">
        <v>8219</v>
      </c>
      <c r="B1109" s="18">
        <v>1204</v>
      </c>
      <c r="D1109" s="18" t="s">
        <v>8221</v>
      </c>
      <c r="E1109" s="18">
        <v>14</v>
      </c>
    </row>
    <row r="1110" spans="1:5" ht="18" x14ac:dyDescent="0.6">
      <c r="A1110" s="17" t="s">
        <v>8219</v>
      </c>
      <c r="B1110" s="17">
        <v>321</v>
      </c>
      <c r="D1110" s="17" t="s">
        <v>8221</v>
      </c>
      <c r="E1110" s="17">
        <v>26</v>
      </c>
    </row>
    <row r="1111" spans="1:5" ht="18" x14ac:dyDescent="0.6">
      <c r="A1111" s="18" t="s">
        <v>8219</v>
      </c>
      <c r="B1111" s="18">
        <v>301</v>
      </c>
      <c r="D1111" s="18" t="s">
        <v>8221</v>
      </c>
      <c r="E1111" s="18">
        <v>2</v>
      </c>
    </row>
    <row r="1112" spans="1:5" ht="18" x14ac:dyDescent="0.6">
      <c r="A1112" s="17" t="s">
        <v>8219</v>
      </c>
      <c r="B1112" s="17">
        <v>144</v>
      </c>
      <c r="D1112" s="17" t="s">
        <v>8221</v>
      </c>
      <c r="E1112" s="17">
        <v>1</v>
      </c>
    </row>
    <row r="1113" spans="1:5" ht="18" x14ac:dyDescent="0.6">
      <c r="A1113" s="18" t="s">
        <v>8219</v>
      </c>
      <c r="B1113" s="18">
        <v>539</v>
      </c>
      <c r="D1113" s="18" t="s">
        <v>8221</v>
      </c>
      <c r="E1113" s="18">
        <v>3</v>
      </c>
    </row>
    <row r="1114" spans="1:5" ht="18" x14ac:dyDescent="0.6">
      <c r="A1114" s="17" t="s">
        <v>8219</v>
      </c>
      <c r="B1114" s="17">
        <v>498</v>
      </c>
      <c r="D1114" s="17" t="s">
        <v>8221</v>
      </c>
      <c r="E1114" s="17">
        <v>7</v>
      </c>
    </row>
    <row r="1115" spans="1:5" ht="18" x14ac:dyDescent="0.6">
      <c r="A1115" s="18" t="s">
        <v>8219</v>
      </c>
      <c r="B1115" s="18">
        <v>1113</v>
      </c>
      <c r="D1115" s="18" t="s">
        <v>8221</v>
      </c>
      <c r="E1115" s="18">
        <v>9</v>
      </c>
    </row>
    <row r="1116" spans="1:5" ht="18" x14ac:dyDescent="0.6">
      <c r="A1116" s="17" t="s">
        <v>8219</v>
      </c>
      <c r="B1116" s="17">
        <v>988</v>
      </c>
      <c r="D1116" s="17" t="s">
        <v>8221</v>
      </c>
      <c r="E1116" s="17">
        <v>20</v>
      </c>
    </row>
    <row r="1117" spans="1:5" ht="18" x14ac:dyDescent="0.6">
      <c r="A1117" s="18" t="s">
        <v>8219</v>
      </c>
      <c r="B1117" s="18">
        <v>391</v>
      </c>
      <c r="D1117" s="18" t="s">
        <v>8221</v>
      </c>
      <c r="E1117" s="18">
        <v>6</v>
      </c>
    </row>
    <row r="1118" spans="1:5" ht="18" x14ac:dyDescent="0.6">
      <c r="A1118" s="17" t="s">
        <v>8219</v>
      </c>
      <c r="B1118" s="17">
        <v>28</v>
      </c>
      <c r="D1118" s="17" t="s">
        <v>8221</v>
      </c>
      <c r="E1118" s="17">
        <v>13</v>
      </c>
    </row>
    <row r="1119" spans="1:5" ht="18" x14ac:dyDescent="0.6">
      <c r="A1119" s="18" t="s">
        <v>8219</v>
      </c>
      <c r="B1119" s="18">
        <v>147</v>
      </c>
      <c r="D1119" s="18" t="s">
        <v>8221</v>
      </c>
      <c r="E1119" s="18">
        <v>1</v>
      </c>
    </row>
    <row r="1120" spans="1:5" ht="18" x14ac:dyDescent="0.6">
      <c r="A1120" s="17" t="s">
        <v>8219</v>
      </c>
      <c r="B1120" s="17">
        <v>680</v>
      </c>
      <c r="D1120" s="17" t="s">
        <v>8221</v>
      </c>
      <c r="E1120" s="17">
        <v>202</v>
      </c>
    </row>
    <row r="1121" spans="1:5" ht="18" x14ac:dyDescent="0.6">
      <c r="A1121" s="18" t="s">
        <v>8219</v>
      </c>
      <c r="B1121" s="18">
        <v>983</v>
      </c>
      <c r="D1121" s="18" t="s">
        <v>8221</v>
      </c>
      <c r="E1121" s="18">
        <v>0</v>
      </c>
    </row>
    <row r="1122" spans="1:5" ht="18" x14ac:dyDescent="0.6">
      <c r="A1122" s="17" t="s">
        <v>8219</v>
      </c>
      <c r="B1122" s="17">
        <v>79</v>
      </c>
      <c r="D1122" s="17" t="s">
        <v>8221</v>
      </c>
      <c r="E1122" s="17">
        <v>1</v>
      </c>
    </row>
    <row r="1123" spans="1:5" ht="18" x14ac:dyDescent="0.6">
      <c r="A1123" s="18" t="s">
        <v>8219</v>
      </c>
      <c r="B1123" s="18">
        <v>426</v>
      </c>
      <c r="D1123" s="18" t="s">
        <v>8221</v>
      </c>
      <c r="E1123" s="18">
        <v>0</v>
      </c>
    </row>
    <row r="1124" spans="1:5" ht="18" x14ac:dyDescent="0.6">
      <c r="A1124" s="17" t="s">
        <v>8219</v>
      </c>
      <c r="B1124" s="17">
        <v>96</v>
      </c>
      <c r="D1124" s="17" t="s">
        <v>8221</v>
      </c>
      <c r="E1124" s="17">
        <v>2</v>
      </c>
    </row>
    <row r="1125" spans="1:5" ht="18" x14ac:dyDescent="0.6">
      <c r="A1125" s="18" t="s">
        <v>8219</v>
      </c>
      <c r="B1125" s="18">
        <v>163</v>
      </c>
      <c r="D1125" s="18" t="s">
        <v>8221</v>
      </c>
      <c r="E1125" s="18">
        <v>13</v>
      </c>
    </row>
    <row r="1126" spans="1:5" ht="18" x14ac:dyDescent="0.6">
      <c r="A1126" s="17" t="s">
        <v>8219</v>
      </c>
      <c r="B1126" s="17">
        <v>2525</v>
      </c>
      <c r="D1126" s="17" t="s">
        <v>8221</v>
      </c>
      <c r="E1126" s="17">
        <v>9</v>
      </c>
    </row>
    <row r="1127" spans="1:5" ht="18" x14ac:dyDescent="0.6">
      <c r="A1127" s="18" t="s">
        <v>8219</v>
      </c>
      <c r="B1127" s="18">
        <v>2035</v>
      </c>
      <c r="D1127" s="18" t="s">
        <v>8221</v>
      </c>
      <c r="E1127" s="18">
        <v>2</v>
      </c>
    </row>
    <row r="1128" spans="1:5" ht="18" x14ac:dyDescent="0.6">
      <c r="A1128" s="17" t="s">
        <v>8219</v>
      </c>
      <c r="B1128" s="17">
        <v>290</v>
      </c>
      <c r="D1128" s="17" t="s">
        <v>8221</v>
      </c>
      <c r="E1128" s="17">
        <v>0</v>
      </c>
    </row>
    <row r="1129" spans="1:5" ht="18" x14ac:dyDescent="0.6">
      <c r="A1129" s="18" t="s">
        <v>8219</v>
      </c>
      <c r="B1129" s="18">
        <v>1980</v>
      </c>
      <c r="D1129" s="18" t="s">
        <v>8221</v>
      </c>
      <c r="E1129" s="18">
        <v>35</v>
      </c>
    </row>
    <row r="1130" spans="1:5" ht="18" x14ac:dyDescent="0.6">
      <c r="A1130" s="17" t="s">
        <v>8219</v>
      </c>
      <c r="B1130" s="17">
        <v>57</v>
      </c>
      <c r="D1130" s="17" t="s">
        <v>8221</v>
      </c>
      <c r="E1130" s="17">
        <v>2</v>
      </c>
    </row>
    <row r="1131" spans="1:5" ht="18" x14ac:dyDescent="0.6">
      <c r="A1131" s="18" t="s">
        <v>8219</v>
      </c>
      <c r="B1131" s="18">
        <v>380</v>
      </c>
      <c r="D1131" s="18" t="s">
        <v>8221</v>
      </c>
      <c r="E1131" s="18">
        <v>3</v>
      </c>
    </row>
    <row r="1132" spans="1:5" ht="18" x14ac:dyDescent="0.6">
      <c r="A1132" s="17" t="s">
        <v>8219</v>
      </c>
      <c r="B1132" s="17">
        <v>128</v>
      </c>
      <c r="D1132" s="17" t="s">
        <v>8221</v>
      </c>
      <c r="E1132" s="17">
        <v>0</v>
      </c>
    </row>
    <row r="1133" spans="1:5" ht="18" x14ac:dyDescent="0.6">
      <c r="A1133" s="18" t="s">
        <v>8219</v>
      </c>
      <c r="B1133" s="18">
        <v>180</v>
      </c>
      <c r="D1133" s="18" t="s">
        <v>8221</v>
      </c>
      <c r="E1133" s="18">
        <v>1</v>
      </c>
    </row>
    <row r="1134" spans="1:5" ht="18" x14ac:dyDescent="0.6">
      <c r="A1134" s="17" t="s">
        <v>8219</v>
      </c>
      <c r="B1134" s="17">
        <v>571</v>
      </c>
      <c r="D1134" s="17" t="s">
        <v>8221</v>
      </c>
      <c r="E1134" s="17">
        <v>0</v>
      </c>
    </row>
    <row r="1135" spans="1:5" ht="18" x14ac:dyDescent="0.6">
      <c r="A1135" s="18" t="s">
        <v>8219</v>
      </c>
      <c r="B1135" s="18">
        <v>480</v>
      </c>
      <c r="D1135" s="18" t="s">
        <v>8221</v>
      </c>
      <c r="E1135" s="18">
        <v>0</v>
      </c>
    </row>
    <row r="1136" spans="1:5" ht="18" x14ac:dyDescent="0.6">
      <c r="A1136" s="17" t="s">
        <v>8219</v>
      </c>
      <c r="B1136" s="17">
        <v>249</v>
      </c>
      <c r="D1136" s="17" t="s">
        <v>8221</v>
      </c>
      <c r="E1136" s="17">
        <v>3</v>
      </c>
    </row>
    <row r="1137" spans="1:5" ht="18" x14ac:dyDescent="0.6">
      <c r="A1137" s="18" t="s">
        <v>8219</v>
      </c>
      <c r="B1137" s="18">
        <v>84</v>
      </c>
      <c r="D1137" s="18" t="s">
        <v>8221</v>
      </c>
      <c r="E1137" s="18">
        <v>11</v>
      </c>
    </row>
    <row r="1138" spans="1:5" ht="18" x14ac:dyDescent="0.6">
      <c r="A1138" s="17" t="s">
        <v>8219</v>
      </c>
      <c r="B1138" s="17">
        <v>197</v>
      </c>
      <c r="D1138" s="17" t="s">
        <v>8221</v>
      </c>
      <c r="E1138" s="17">
        <v>6</v>
      </c>
    </row>
    <row r="1139" spans="1:5" ht="18" x14ac:dyDescent="0.6">
      <c r="A1139" s="18" t="s">
        <v>8219</v>
      </c>
      <c r="B1139" s="18">
        <v>271</v>
      </c>
      <c r="D1139" s="18" t="s">
        <v>8221</v>
      </c>
      <c r="E1139" s="18">
        <v>0</v>
      </c>
    </row>
    <row r="1140" spans="1:5" ht="18" x14ac:dyDescent="0.6">
      <c r="A1140" s="17" t="s">
        <v>8219</v>
      </c>
      <c r="B1140" s="17">
        <v>50</v>
      </c>
      <c r="D1140" s="17" t="s">
        <v>8221</v>
      </c>
      <c r="E1140" s="17">
        <v>67</v>
      </c>
    </row>
    <row r="1141" spans="1:5" ht="18" x14ac:dyDescent="0.6">
      <c r="A1141" s="18" t="s">
        <v>8219</v>
      </c>
      <c r="B1141" s="18">
        <v>169</v>
      </c>
      <c r="D1141" s="18" t="s">
        <v>8221</v>
      </c>
      <c r="E1141" s="18">
        <v>23</v>
      </c>
    </row>
    <row r="1142" spans="1:5" ht="18" x14ac:dyDescent="0.6">
      <c r="A1142" s="17" t="s">
        <v>8219</v>
      </c>
      <c r="B1142" s="17">
        <v>205</v>
      </c>
      <c r="D1142" s="17" t="s">
        <v>8221</v>
      </c>
      <c r="E1142" s="17">
        <v>72</v>
      </c>
    </row>
    <row r="1143" spans="1:5" ht="18" x14ac:dyDescent="0.6">
      <c r="A1143" s="18" t="s">
        <v>8219</v>
      </c>
      <c r="B1143" s="18">
        <v>206</v>
      </c>
      <c r="D1143" s="18" t="s">
        <v>8221</v>
      </c>
      <c r="E1143" s="18">
        <v>2</v>
      </c>
    </row>
    <row r="1144" spans="1:5" ht="18" x14ac:dyDescent="0.6">
      <c r="A1144" s="17" t="s">
        <v>8219</v>
      </c>
      <c r="B1144" s="17">
        <v>84</v>
      </c>
      <c r="D1144" s="17" t="s">
        <v>8221</v>
      </c>
      <c r="E1144" s="17">
        <v>15</v>
      </c>
    </row>
    <row r="1145" spans="1:5" ht="18" x14ac:dyDescent="0.6">
      <c r="A1145" s="18" t="s">
        <v>8219</v>
      </c>
      <c r="B1145" s="18">
        <v>210</v>
      </c>
      <c r="D1145" s="18" t="s">
        <v>8221</v>
      </c>
      <c r="E1145" s="18">
        <v>1</v>
      </c>
    </row>
    <row r="1146" spans="1:5" ht="18" x14ac:dyDescent="0.6">
      <c r="A1146" s="17" t="s">
        <v>8219</v>
      </c>
      <c r="B1146" s="17">
        <v>181</v>
      </c>
      <c r="D1146" s="17" t="s">
        <v>8221</v>
      </c>
      <c r="E1146" s="17">
        <v>2</v>
      </c>
    </row>
    <row r="1147" spans="1:5" ht="18" x14ac:dyDescent="0.6">
      <c r="A1147" s="18" t="s">
        <v>8219</v>
      </c>
      <c r="B1147" s="18">
        <v>60</v>
      </c>
      <c r="D1147" s="18" t="s">
        <v>8221</v>
      </c>
      <c r="E1147" s="18">
        <v>7</v>
      </c>
    </row>
    <row r="1148" spans="1:5" ht="18" x14ac:dyDescent="0.6">
      <c r="A1148" s="17" t="s">
        <v>8219</v>
      </c>
      <c r="B1148" s="17">
        <v>445</v>
      </c>
      <c r="D1148" s="17" t="s">
        <v>8221</v>
      </c>
      <c r="E1148" s="17">
        <v>16</v>
      </c>
    </row>
    <row r="1149" spans="1:5" ht="18" x14ac:dyDescent="0.6">
      <c r="A1149" s="18" t="s">
        <v>8219</v>
      </c>
      <c r="B1149" s="18">
        <v>17</v>
      </c>
      <c r="D1149" s="18" t="s">
        <v>8221</v>
      </c>
      <c r="E1149" s="18">
        <v>117</v>
      </c>
    </row>
    <row r="1150" spans="1:5" ht="18" x14ac:dyDescent="0.6">
      <c r="A1150" s="17" t="s">
        <v>8219</v>
      </c>
      <c r="B1150" s="17">
        <v>194</v>
      </c>
      <c r="D1150" s="17" t="s">
        <v>8221</v>
      </c>
      <c r="E1150" s="17">
        <v>2</v>
      </c>
    </row>
    <row r="1151" spans="1:5" ht="18" x14ac:dyDescent="0.6">
      <c r="A1151" s="18" t="s">
        <v>8219</v>
      </c>
      <c r="B1151" s="18">
        <v>404</v>
      </c>
      <c r="D1151" s="18" t="s">
        <v>8221</v>
      </c>
      <c r="E1151" s="18">
        <v>7</v>
      </c>
    </row>
    <row r="1152" spans="1:5" ht="18" x14ac:dyDescent="0.6">
      <c r="A1152" s="17" t="s">
        <v>8219</v>
      </c>
      <c r="B1152" s="17">
        <v>194</v>
      </c>
      <c r="D1152" s="17" t="s">
        <v>8221</v>
      </c>
      <c r="E1152" s="17">
        <v>3</v>
      </c>
    </row>
    <row r="1153" spans="1:5" ht="18" x14ac:dyDescent="0.6">
      <c r="A1153" s="18" t="s">
        <v>8219</v>
      </c>
      <c r="B1153" s="18">
        <v>902</v>
      </c>
      <c r="D1153" s="18" t="s">
        <v>8221</v>
      </c>
      <c r="E1153" s="18">
        <v>20</v>
      </c>
    </row>
    <row r="1154" spans="1:5" ht="18" x14ac:dyDescent="0.6">
      <c r="A1154" s="17" t="s">
        <v>8219</v>
      </c>
      <c r="B1154" s="17">
        <v>1670</v>
      </c>
      <c r="D1154" s="17" t="s">
        <v>8221</v>
      </c>
      <c r="E1154" s="17">
        <v>50</v>
      </c>
    </row>
    <row r="1155" spans="1:5" ht="18" x14ac:dyDescent="0.6">
      <c r="A1155" s="18" t="s">
        <v>8219</v>
      </c>
      <c r="B1155" s="18">
        <v>1328</v>
      </c>
      <c r="D1155" s="18" t="s">
        <v>8221</v>
      </c>
      <c r="E1155" s="18">
        <v>2</v>
      </c>
    </row>
    <row r="1156" spans="1:5" ht="18" x14ac:dyDescent="0.6">
      <c r="A1156" s="17" t="s">
        <v>8219</v>
      </c>
      <c r="B1156" s="17">
        <v>944</v>
      </c>
      <c r="D1156" s="17" t="s">
        <v>8221</v>
      </c>
      <c r="E1156" s="17">
        <v>3</v>
      </c>
    </row>
    <row r="1157" spans="1:5" ht="18" x14ac:dyDescent="0.6">
      <c r="A1157" s="18" t="s">
        <v>8219</v>
      </c>
      <c r="B1157" s="18">
        <v>147</v>
      </c>
      <c r="D1157" s="18" t="s">
        <v>8221</v>
      </c>
      <c r="E1157" s="18">
        <v>27</v>
      </c>
    </row>
    <row r="1158" spans="1:5" ht="18" x14ac:dyDescent="0.6">
      <c r="A1158" s="17" t="s">
        <v>8219</v>
      </c>
      <c r="B1158" s="17">
        <v>99</v>
      </c>
      <c r="D1158" s="17" t="s">
        <v>8221</v>
      </c>
      <c r="E1158" s="17">
        <v>7</v>
      </c>
    </row>
    <row r="1159" spans="1:5" ht="18" x14ac:dyDescent="0.6">
      <c r="A1159" s="18" t="s">
        <v>8219</v>
      </c>
      <c r="B1159" s="18">
        <v>79</v>
      </c>
      <c r="D1159" s="18" t="s">
        <v>8221</v>
      </c>
      <c r="E1159" s="18">
        <v>5</v>
      </c>
    </row>
    <row r="1160" spans="1:5" ht="18" x14ac:dyDescent="0.6">
      <c r="A1160" s="17" t="s">
        <v>8219</v>
      </c>
      <c r="B1160" s="17">
        <v>75</v>
      </c>
      <c r="D1160" s="17" t="s">
        <v>8221</v>
      </c>
      <c r="E1160" s="17">
        <v>0</v>
      </c>
    </row>
    <row r="1161" spans="1:5" ht="18" x14ac:dyDescent="0.6">
      <c r="A1161" s="18" t="s">
        <v>8219</v>
      </c>
      <c r="B1161" s="18">
        <v>207</v>
      </c>
      <c r="D1161" s="18" t="s">
        <v>8221</v>
      </c>
      <c r="E1161" s="18">
        <v>3</v>
      </c>
    </row>
    <row r="1162" spans="1:5" ht="18" x14ac:dyDescent="0.6">
      <c r="A1162" s="17" t="s">
        <v>8219</v>
      </c>
      <c r="B1162" s="17">
        <v>102</v>
      </c>
      <c r="D1162" s="17" t="s">
        <v>8221</v>
      </c>
      <c r="E1162" s="17">
        <v>6</v>
      </c>
    </row>
    <row r="1163" spans="1:5" ht="18" x14ac:dyDescent="0.6">
      <c r="A1163" s="18" t="s">
        <v>8219</v>
      </c>
      <c r="B1163" s="18">
        <v>32</v>
      </c>
      <c r="D1163" s="18" t="s">
        <v>8221</v>
      </c>
      <c r="E1163" s="18">
        <v>9</v>
      </c>
    </row>
    <row r="1164" spans="1:5" ht="18" x14ac:dyDescent="0.6">
      <c r="A1164" s="17" t="s">
        <v>8219</v>
      </c>
      <c r="B1164" s="17">
        <v>480</v>
      </c>
      <c r="D1164" s="17" t="s">
        <v>8221</v>
      </c>
      <c r="E1164" s="17">
        <v>3</v>
      </c>
    </row>
    <row r="1165" spans="1:5" ht="18" x14ac:dyDescent="0.6">
      <c r="A1165" s="18" t="s">
        <v>8219</v>
      </c>
      <c r="B1165" s="18">
        <v>11</v>
      </c>
      <c r="D1165" s="18" t="s">
        <v>8221</v>
      </c>
      <c r="E1165" s="18">
        <v>2</v>
      </c>
    </row>
    <row r="1166" spans="1:5" ht="18" x14ac:dyDescent="0.6">
      <c r="A1166" s="17" t="s">
        <v>8219</v>
      </c>
      <c r="B1166" s="17">
        <v>12</v>
      </c>
      <c r="D1166" s="17" t="s">
        <v>8221</v>
      </c>
      <c r="E1166" s="17">
        <v>3</v>
      </c>
    </row>
    <row r="1167" spans="1:5" ht="18" x14ac:dyDescent="0.6">
      <c r="A1167" s="18" t="s">
        <v>8219</v>
      </c>
      <c r="B1167" s="18">
        <v>48</v>
      </c>
      <c r="D1167" s="18" t="s">
        <v>8221</v>
      </c>
      <c r="E1167" s="18">
        <v>45</v>
      </c>
    </row>
    <row r="1168" spans="1:5" ht="18" x14ac:dyDescent="0.6">
      <c r="A1168" s="17" t="s">
        <v>8219</v>
      </c>
      <c r="B1168" s="17">
        <v>59</v>
      </c>
      <c r="D1168" s="17" t="s">
        <v>8221</v>
      </c>
      <c r="E1168" s="17">
        <v>9</v>
      </c>
    </row>
    <row r="1169" spans="1:5" ht="18" x14ac:dyDescent="0.6">
      <c r="A1169" s="18" t="s">
        <v>8219</v>
      </c>
      <c r="B1169" s="18">
        <v>79</v>
      </c>
      <c r="D1169" s="18" t="s">
        <v>8221</v>
      </c>
      <c r="E1169" s="18">
        <v>9</v>
      </c>
    </row>
    <row r="1170" spans="1:5" ht="18" x14ac:dyDescent="0.6">
      <c r="A1170" s="17" t="s">
        <v>8219</v>
      </c>
      <c r="B1170" s="17">
        <v>14</v>
      </c>
      <c r="D1170" s="17" t="s">
        <v>8221</v>
      </c>
      <c r="E1170" s="17">
        <v>21</v>
      </c>
    </row>
    <row r="1171" spans="1:5" ht="18" x14ac:dyDescent="0.6">
      <c r="A1171" s="18" t="s">
        <v>8219</v>
      </c>
      <c r="B1171" s="18">
        <v>106</v>
      </c>
      <c r="D1171" s="18" t="s">
        <v>8221</v>
      </c>
      <c r="E1171" s="18">
        <v>17</v>
      </c>
    </row>
    <row r="1172" spans="1:5" ht="18" x14ac:dyDescent="0.6">
      <c r="A1172" s="17" t="s">
        <v>8219</v>
      </c>
      <c r="B1172" s="17">
        <v>25</v>
      </c>
      <c r="D1172" s="17" t="s">
        <v>8221</v>
      </c>
      <c r="E1172" s="17">
        <v>1</v>
      </c>
    </row>
    <row r="1173" spans="1:5" ht="18" x14ac:dyDescent="0.6">
      <c r="A1173" s="18" t="s">
        <v>8219</v>
      </c>
      <c r="B1173" s="18">
        <v>25</v>
      </c>
      <c r="D1173" s="18" t="s">
        <v>8221</v>
      </c>
      <c r="E1173" s="18">
        <v>1</v>
      </c>
    </row>
    <row r="1174" spans="1:5" ht="18" x14ac:dyDescent="0.6">
      <c r="A1174" s="17" t="s">
        <v>8219</v>
      </c>
      <c r="B1174" s="17">
        <v>29</v>
      </c>
      <c r="D1174" s="17" t="s">
        <v>8221</v>
      </c>
      <c r="E1174" s="17">
        <v>14</v>
      </c>
    </row>
    <row r="1175" spans="1:5" ht="18" x14ac:dyDescent="0.6">
      <c r="A1175" s="18" t="s">
        <v>8219</v>
      </c>
      <c r="B1175" s="18">
        <v>43</v>
      </c>
      <c r="D1175" s="18" t="s">
        <v>8221</v>
      </c>
      <c r="E1175" s="18">
        <v>42</v>
      </c>
    </row>
    <row r="1176" spans="1:5" ht="18" x14ac:dyDescent="0.6">
      <c r="A1176" s="17" t="s">
        <v>8219</v>
      </c>
      <c r="B1176" s="17">
        <v>46</v>
      </c>
      <c r="D1176" s="17" t="s">
        <v>8221</v>
      </c>
      <c r="E1176" s="17">
        <v>27</v>
      </c>
    </row>
    <row r="1177" spans="1:5" ht="18" x14ac:dyDescent="0.6">
      <c r="A1177" s="18" t="s">
        <v>8219</v>
      </c>
      <c r="B1177" s="18">
        <v>27</v>
      </c>
      <c r="D1177" s="18" t="s">
        <v>8221</v>
      </c>
      <c r="E1177" s="18">
        <v>5</v>
      </c>
    </row>
    <row r="1178" spans="1:5" ht="18" x14ac:dyDescent="0.6">
      <c r="A1178" s="17" t="s">
        <v>8219</v>
      </c>
      <c r="B1178" s="17">
        <v>112</v>
      </c>
      <c r="D1178" s="17" t="s">
        <v>8221</v>
      </c>
      <c r="E1178" s="17">
        <v>13</v>
      </c>
    </row>
    <row r="1179" spans="1:5" ht="18" x14ac:dyDescent="0.6">
      <c r="A1179" s="18" t="s">
        <v>8219</v>
      </c>
      <c r="B1179" s="18">
        <v>34</v>
      </c>
      <c r="D1179" s="18" t="s">
        <v>8221</v>
      </c>
      <c r="E1179" s="18">
        <v>12</v>
      </c>
    </row>
    <row r="1180" spans="1:5" ht="18" x14ac:dyDescent="0.6">
      <c r="A1180" s="17" t="s">
        <v>8219</v>
      </c>
      <c r="B1180" s="17">
        <v>145</v>
      </c>
      <c r="D1180" s="17" t="s">
        <v>8221</v>
      </c>
      <c r="E1180" s="17">
        <v>90</v>
      </c>
    </row>
    <row r="1181" spans="1:5" ht="18" x14ac:dyDescent="0.6">
      <c r="A1181" s="18" t="s">
        <v>8219</v>
      </c>
      <c r="B1181" s="18">
        <v>19</v>
      </c>
      <c r="D1181" s="18" t="s">
        <v>8221</v>
      </c>
      <c r="E1181" s="18">
        <v>2</v>
      </c>
    </row>
    <row r="1182" spans="1:5" ht="18" x14ac:dyDescent="0.6">
      <c r="A1182" s="17" t="s">
        <v>8219</v>
      </c>
      <c r="B1182" s="17">
        <v>288</v>
      </c>
      <c r="D1182" s="17" t="s">
        <v>8221</v>
      </c>
      <c r="E1182" s="17">
        <v>5</v>
      </c>
    </row>
    <row r="1183" spans="1:5" ht="18" x14ac:dyDescent="0.6">
      <c r="A1183" s="18" t="s">
        <v>8219</v>
      </c>
      <c r="B1183" s="18">
        <v>14</v>
      </c>
      <c r="D1183" s="18" t="s">
        <v>8221</v>
      </c>
      <c r="E1183" s="18">
        <v>31</v>
      </c>
    </row>
    <row r="1184" spans="1:5" ht="18" x14ac:dyDescent="0.6">
      <c r="A1184" s="17" t="s">
        <v>8219</v>
      </c>
      <c r="B1184" s="17">
        <v>7</v>
      </c>
      <c r="D1184" s="17" t="s">
        <v>8221</v>
      </c>
      <c r="E1184" s="17">
        <v>4</v>
      </c>
    </row>
    <row r="1185" spans="1:5" ht="18" x14ac:dyDescent="0.6">
      <c r="A1185" s="18" t="s">
        <v>8219</v>
      </c>
      <c r="B1185" s="18">
        <v>211</v>
      </c>
      <c r="D1185" s="18" t="s">
        <v>8221</v>
      </c>
      <c r="E1185" s="18">
        <v>29</v>
      </c>
    </row>
    <row r="1186" spans="1:5" ht="18" x14ac:dyDescent="0.6">
      <c r="A1186" s="17" t="s">
        <v>8219</v>
      </c>
      <c r="B1186" s="17">
        <v>85</v>
      </c>
      <c r="D1186" s="17" t="s">
        <v>8221</v>
      </c>
      <c r="E1186" s="17">
        <v>2</v>
      </c>
    </row>
    <row r="1187" spans="1:5" ht="18" x14ac:dyDescent="0.6">
      <c r="A1187" s="18" t="s">
        <v>8219</v>
      </c>
      <c r="B1187" s="18">
        <v>103</v>
      </c>
      <c r="D1187" s="18" t="s">
        <v>8221</v>
      </c>
      <c r="E1187" s="18">
        <v>114</v>
      </c>
    </row>
    <row r="1188" spans="1:5" ht="18" x14ac:dyDescent="0.6">
      <c r="A1188" s="17" t="s">
        <v>8219</v>
      </c>
      <c r="B1188" s="17">
        <v>113</v>
      </c>
      <c r="D1188" s="17" t="s">
        <v>8221</v>
      </c>
      <c r="E1188" s="17">
        <v>1</v>
      </c>
    </row>
    <row r="1189" spans="1:5" ht="18" x14ac:dyDescent="0.6">
      <c r="A1189" s="18" t="s">
        <v>8219</v>
      </c>
      <c r="B1189" s="18">
        <v>167</v>
      </c>
      <c r="D1189" s="18" t="s">
        <v>8221</v>
      </c>
      <c r="E1189" s="18">
        <v>76</v>
      </c>
    </row>
    <row r="1190" spans="1:5" ht="18" x14ac:dyDescent="0.6">
      <c r="A1190" s="17" t="s">
        <v>8219</v>
      </c>
      <c r="B1190" s="17">
        <v>73</v>
      </c>
      <c r="D1190" s="17" t="s">
        <v>8221</v>
      </c>
      <c r="E1190" s="17">
        <v>9</v>
      </c>
    </row>
    <row r="1191" spans="1:5" ht="18" x14ac:dyDescent="0.6">
      <c r="A1191" s="18" t="s">
        <v>8219</v>
      </c>
      <c r="B1191" s="18">
        <v>75</v>
      </c>
      <c r="D1191" s="18" t="s">
        <v>8221</v>
      </c>
      <c r="E1191" s="18">
        <v>37</v>
      </c>
    </row>
    <row r="1192" spans="1:5" ht="18" x14ac:dyDescent="0.6">
      <c r="A1192" s="17" t="s">
        <v>8219</v>
      </c>
      <c r="B1192" s="17">
        <v>614</v>
      </c>
      <c r="D1192" s="17" t="s">
        <v>8221</v>
      </c>
      <c r="E1192" s="17">
        <v>0</v>
      </c>
    </row>
    <row r="1193" spans="1:5" ht="18" x14ac:dyDescent="0.6">
      <c r="A1193" s="18" t="s">
        <v>8219</v>
      </c>
      <c r="B1193" s="18">
        <v>107</v>
      </c>
      <c r="D1193" s="18" t="s">
        <v>8221</v>
      </c>
      <c r="E1193" s="18">
        <v>1</v>
      </c>
    </row>
    <row r="1194" spans="1:5" ht="18" x14ac:dyDescent="0.6">
      <c r="A1194" s="17" t="s">
        <v>8219</v>
      </c>
      <c r="B1194" s="17">
        <v>1224</v>
      </c>
      <c r="D1194" s="17" t="s">
        <v>8221</v>
      </c>
      <c r="E1194" s="17">
        <v>10</v>
      </c>
    </row>
    <row r="1195" spans="1:5" ht="18" x14ac:dyDescent="0.6">
      <c r="A1195" s="18" t="s">
        <v>8219</v>
      </c>
      <c r="B1195" s="18">
        <v>104</v>
      </c>
      <c r="D1195" s="18" t="s">
        <v>8221</v>
      </c>
      <c r="E1195" s="18">
        <v>1</v>
      </c>
    </row>
    <row r="1196" spans="1:5" ht="18" x14ac:dyDescent="0.6">
      <c r="A1196" s="17" t="s">
        <v>8219</v>
      </c>
      <c r="B1196" s="17">
        <v>79</v>
      </c>
      <c r="D1196" s="17" t="s">
        <v>8221</v>
      </c>
      <c r="E1196" s="17">
        <v>2</v>
      </c>
    </row>
    <row r="1197" spans="1:5" ht="18" x14ac:dyDescent="0.6">
      <c r="A1197" s="18" t="s">
        <v>8219</v>
      </c>
      <c r="B1197" s="18">
        <v>157</v>
      </c>
      <c r="D1197" s="18" t="s">
        <v>8221</v>
      </c>
      <c r="E1197" s="18">
        <v>1</v>
      </c>
    </row>
    <row r="1198" spans="1:5" ht="18" x14ac:dyDescent="0.6">
      <c r="A1198" s="17" t="s">
        <v>8219</v>
      </c>
      <c r="B1198" s="17">
        <v>50</v>
      </c>
      <c r="D1198" s="17" t="s">
        <v>8221</v>
      </c>
      <c r="E1198" s="17">
        <v>10</v>
      </c>
    </row>
    <row r="1199" spans="1:5" ht="18" x14ac:dyDescent="0.6">
      <c r="A1199" s="18" t="s">
        <v>8219</v>
      </c>
      <c r="B1199" s="18">
        <v>64</v>
      </c>
      <c r="D1199" s="18" t="s">
        <v>8221</v>
      </c>
      <c r="E1199" s="18">
        <v>9</v>
      </c>
    </row>
    <row r="1200" spans="1:5" ht="18" x14ac:dyDescent="0.6">
      <c r="A1200" s="17" t="s">
        <v>8219</v>
      </c>
      <c r="B1200" s="17">
        <v>200</v>
      </c>
      <c r="D1200" s="17" t="s">
        <v>8221</v>
      </c>
      <c r="E1200" s="17">
        <v>19</v>
      </c>
    </row>
    <row r="1201" spans="1:5" ht="18" x14ac:dyDescent="0.6">
      <c r="A1201" s="18" t="s">
        <v>8219</v>
      </c>
      <c r="B1201" s="18">
        <v>22</v>
      </c>
      <c r="D1201" s="18" t="s">
        <v>8221</v>
      </c>
      <c r="E1201" s="18">
        <v>0</v>
      </c>
    </row>
    <row r="1202" spans="1:5" ht="18" x14ac:dyDescent="0.6">
      <c r="A1202" s="17" t="s">
        <v>8219</v>
      </c>
      <c r="B1202" s="17">
        <v>163</v>
      </c>
      <c r="D1202" s="17" t="s">
        <v>8221</v>
      </c>
      <c r="E1202" s="17">
        <v>4</v>
      </c>
    </row>
    <row r="1203" spans="1:5" ht="18" x14ac:dyDescent="0.6">
      <c r="A1203" s="18" t="s">
        <v>8219</v>
      </c>
      <c r="B1203" s="18">
        <v>77</v>
      </c>
      <c r="D1203" s="18" t="s">
        <v>8221</v>
      </c>
      <c r="E1203" s="18">
        <v>8</v>
      </c>
    </row>
    <row r="1204" spans="1:5" ht="18" x14ac:dyDescent="0.6">
      <c r="A1204" s="17" t="s">
        <v>8219</v>
      </c>
      <c r="B1204" s="17">
        <v>89</v>
      </c>
      <c r="D1204" s="17" t="s">
        <v>8221</v>
      </c>
      <c r="E1204" s="17">
        <v>24</v>
      </c>
    </row>
    <row r="1205" spans="1:5" ht="18" x14ac:dyDescent="0.6">
      <c r="A1205" s="18" t="s">
        <v>8219</v>
      </c>
      <c r="B1205" s="18">
        <v>3355</v>
      </c>
      <c r="D1205" s="18" t="s">
        <v>8221</v>
      </c>
      <c r="E1205" s="18">
        <v>0</v>
      </c>
    </row>
    <row r="1206" spans="1:5" ht="18" x14ac:dyDescent="0.6">
      <c r="A1206" s="17" t="s">
        <v>8219</v>
      </c>
      <c r="B1206" s="17">
        <v>537</v>
      </c>
      <c r="D1206" s="17" t="s">
        <v>8221</v>
      </c>
      <c r="E1206" s="17">
        <v>39</v>
      </c>
    </row>
    <row r="1207" spans="1:5" ht="18" x14ac:dyDescent="0.6">
      <c r="A1207" s="18" t="s">
        <v>8219</v>
      </c>
      <c r="B1207" s="18">
        <v>125</v>
      </c>
      <c r="D1207" s="18" t="s">
        <v>8221</v>
      </c>
      <c r="E1207" s="18">
        <v>6</v>
      </c>
    </row>
    <row r="1208" spans="1:5" ht="18" x14ac:dyDescent="0.6">
      <c r="A1208" s="17" t="s">
        <v>8219</v>
      </c>
      <c r="B1208" s="17">
        <v>163</v>
      </c>
      <c r="D1208" s="17" t="s">
        <v>8221</v>
      </c>
      <c r="E1208" s="17">
        <v>4</v>
      </c>
    </row>
    <row r="1209" spans="1:5" ht="18" x14ac:dyDescent="0.6">
      <c r="A1209" s="18" t="s">
        <v>8219</v>
      </c>
      <c r="B1209" s="18">
        <v>283</v>
      </c>
      <c r="D1209" s="18" t="s">
        <v>8221</v>
      </c>
      <c r="E1209" s="18">
        <v>3</v>
      </c>
    </row>
    <row r="1210" spans="1:5" ht="18" x14ac:dyDescent="0.6">
      <c r="A1210" s="17" t="s">
        <v>8219</v>
      </c>
      <c r="B1210" s="17">
        <v>352</v>
      </c>
      <c r="D1210" s="17" t="s">
        <v>8221</v>
      </c>
      <c r="E1210" s="17">
        <v>53</v>
      </c>
    </row>
    <row r="1211" spans="1:5" ht="18" x14ac:dyDescent="0.6">
      <c r="A1211" s="18" t="s">
        <v>8219</v>
      </c>
      <c r="B1211" s="18">
        <v>94</v>
      </c>
      <c r="D1211" s="18" t="s">
        <v>8221</v>
      </c>
      <c r="E1211" s="18">
        <v>1</v>
      </c>
    </row>
    <row r="1212" spans="1:5" ht="18" x14ac:dyDescent="0.6">
      <c r="A1212" s="17" t="s">
        <v>8219</v>
      </c>
      <c r="B1212" s="17">
        <v>67</v>
      </c>
      <c r="D1212" s="17" t="s">
        <v>8221</v>
      </c>
      <c r="E1212" s="17">
        <v>2</v>
      </c>
    </row>
    <row r="1213" spans="1:5" ht="18" x14ac:dyDescent="0.6">
      <c r="A1213" s="18" t="s">
        <v>8219</v>
      </c>
      <c r="B1213" s="18">
        <v>221</v>
      </c>
      <c r="D1213" s="18" t="s">
        <v>8221</v>
      </c>
      <c r="E1213" s="18">
        <v>25</v>
      </c>
    </row>
    <row r="1214" spans="1:5" ht="18" x14ac:dyDescent="0.6">
      <c r="A1214" s="17" t="s">
        <v>8219</v>
      </c>
      <c r="B1214" s="17">
        <v>2165</v>
      </c>
      <c r="D1214" s="17" t="s">
        <v>8221</v>
      </c>
      <c r="E1214" s="17">
        <v>6</v>
      </c>
    </row>
    <row r="1215" spans="1:5" ht="18" x14ac:dyDescent="0.6">
      <c r="A1215" s="18" t="s">
        <v>8219</v>
      </c>
      <c r="B1215" s="18">
        <v>179</v>
      </c>
      <c r="D1215" s="18" t="s">
        <v>8221</v>
      </c>
      <c r="E1215" s="18">
        <v>0</v>
      </c>
    </row>
    <row r="1216" spans="1:5" ht="18" x14ac:dyDescent="0.6">
      <c r="A1216" s="17" t="s">
        <v>8219</v>
      </c>
      <c r="B1216" s="17">
        <v>123</v>
      </c>
      <c r="D1216" s="17" t="s">
        <v>8221</v>
      </c>
      <c r="E1216" s="17">
        <v>12</v>
      </c>
    </row>
    <row r="1217" spans="1:5" ht="18" x14ac:dyDescent="0.6">
      <c r="A1217" s="18" t="s">
        <v>8219</v>
      </c>
      <c r="B1217" s="18">
        <v>1104</v>
      </c>
      <c r="D1217" s="18" t="s">
        <v>8221</v>
      </c>
      <c r="E1217" s="18">
        <v>0</v>
      </c>
    </row>
    <row r="1218" spans="1:5" ht="18" x14ac:dyDescent="0.6">
      <c r="A1218" s="17" t="s">
        <v>8219</v>
      </c>
      <c r="B1218" s="17">
        <v>403</v>
      </c>
      <c r="D1218" s="17" t="s">
        <v>8221</v>
      </c>
      <c r="E1218" s="17">
        <v>36</v>
      </c>
    </row>
    <row r="1219" spans="1:5" ht="18" x14ac:dyDescent="0.6">
      <c r="A1219" s="18" t="s">
        <v>8219</v>
      </c>
      <c r="B1219" s="18">
        <v>109</v>
      </c>
      <c r="D1219" s="18" t="s">
        <v>8221</v>
      </c>
      <c r="E1219" s="18">
        <v>0</v>
      </c>
    </row>
    <row r="1220" spans="1:5" ht="18" x14ac:dyDescent="0.6">
      <c r="A1220" s="17" t="s">
        <v>8219</v>
      </c>
      <c r="B1220" s="17">
        <v>372</v>
      </c>
      <c r="D1220" s="17" t="s">
        <v>8221</v>
      </c>
      <c r="E1220" s="17">
        <v>2</v>
      </c>
    </row>
    <row r="1221" spans="1:5" ht="18" x14ac:dyDescent="0.6">
      <c r="A1221" s="18" t="s">
        <v>8219</v>
      </c>
      <c r="B1221" s="18">
        <v>311</v>
      </c>
      <c r="D1221" s="18" t="s">
        <v>8221</v>
      </c>
      <c r="E1221" s="18">
        <v>1</v>
      </c>
    </row>
    <row r="1222" spans="1:5" ht="18" x14ac:dyDescent="0.6">
      <c r="A1222" s="17" t="s">
        <v>8219</v>
      </c>
      <c r="B1222" s="17">
        <v>61</v>
      </c>
      <c r="D1222" s="17" t="s">
        <v>8221</v>
      </c>
      <c r="E1222" s="17">
        <v>59</v>
      </c>
    </row>
    <row r="1223" spans="1:5" ht="18" x14ac:dyDescent="0.6">
      <c r="A1223" s="18" t="s">
        <v>8219</v>
      </c>
      <c r="B1223" s="18">
        <v>115</v>
      </c>
      <c r="D1223" s="18" t="s">
        <v>8221</v>
      </c>
      <c r="E1223" s="18">
        <v>1</v>
      </c>
    </row>
    <row r="1224" spans="1:5" ht="18" x14ac:dyDescent="0.6">
      <c r="A1224" s="17" t="s">
        <v>8219</v>
      </c>
      <c r="B1224" s="17">
        <v>111</v>
      </c>
      <c r="D1224" s="17" t="s">
        <v>8221</v>
      </c>
      <c r="E1224" s="17">
        <v>31</v>
      </c>
    </row>
    <row r="1225" spans="1:5" ht="18" x14ac:dyDescent="0.6">
      <c r="A1225" s="18" t="s">
        <v>8219</v>
      </c>
      <c r="B1225" s="18">
        <v>337</v>
      </c>
      <c r="D1225" s="18" t="s">
        <v>8221</v>
      </c>
      <c r="E1225" s="18">
        <v>18</v>
      </c>
    </row>
    <row r="1226" spans="1:5" ht="18" x14ac:dyDescent="0.6">
      <c r="A1226" s="17" t="s">
        <v>8219</v>
      </c>
      <c r="B1226" s="17">
        <v>9</v>
      </c>
      <c r="D1226" s="17" t="s">
        <v>8221</v>
      </c>
      <c r="E1226" s="17">
        <v>10</v>
      </c>
    </row>
    <row r="1227" spans="1:5" ht="18" x14ac:dyDescent="0.6">
      <c r="A1227" s="18" t="s">
        <v>8219</v>
      </c>
      <c r="B1227" s="18">
        <v>120</v>
      </c>
      <c r="D1227" s="18" t="s">
        <v>8221</v>
      </c>
      <c r="E1227" s="18">
        <v>0</v>
      </c>
    </row>
    <row r="1228" spans="1:5" ht="18" x14ac:dyDescent="0.6">
      <c r="A1228" s="17" t="s">
        <v>8219</v>
      </c>
      <c r="B1228" s="17">
        <v>102</v>
      </c>
      <c r="D1228" s="17" t="s">
        <v>8221</v>
      </c>
      <c r="E1228" s="17">
        <v>14</v>
      </c>
    </row>
    <row r="1229" spans="1:5" ht="18" x14ac:dyDescent="0.6">
      <c r="A1229" s="18" t="s">
        <v>8219</v>
      </c>
      <c r="B1229" s="18">
        <v>186</v>
      </c>
      <c r="D1229" s="18" t="s">
        <v>8221</v>
      </c>
      <c r="E1229" s="18">
        <v>2</v>
      </c>
    </row>
    <row r="1230" spans="1:5" ht="18" x14ac:dyDescent="0.6">
      <c r="A1230" s="17" t="s">
        <v>8219</v>
      </c>
      <c r="B1230" s="17">
        <v>15</v>
      </c>
      <c r="D1230" s="17" t="s">
        <v>8221</v>
      </c>
      <c r="E1230" s="17">
        <v>1</v>
      </c>
    </row>
    <row r="1231" spans="1:5" ht="18" x14ac:dyDescent="0.6">
      <c r="A1231" s="18" t="s">
        <v>8219</v>
      </c>
      <c r="B1231" s="18">
        <v>67</v>
      </c>
      <c r="D1231" s="18" t="s">
        <v>8221</v>
      </c>
      <c r="E1231" s="18">
        <v>3</v>
      </c>
    </row>
    <row r="1232" spans="1:5" ht="18" x14ac:dyDescent="0.6">
      <c r="A1232" s="17" t="s">
        <v>8219</v>
      </c>
      <c r="B1232" s="17">
        <v>130</v>
      </c>
      <c r="D1232" s="17" t="s">
        <v>8221</v>
      </c>
      <c r="E1232" s="17">
        <v>0</v>
      </c>
    </row>
    <row r="1233" spans="1:5" ht="18" x14ac:dyDescent="0.6">
      <c r="A1233" s="18" t="s">
        <v>8219</v>
      </c>
      <c r="B1233" s="18">
        <v>16</v>
      </c>
      <c r="D1233" s="18" t="s">
        <v>8221</v>
      </c>
      <c r="E1233" s="18">
        <v>2</v>
      </c>
    </row>
    <row r="1234" spans="1:5" ht="18" x14ac:dyDescent="0.6">
      <c r="A1234" s="17" t="s">
        <v>8219</v>
      </c>
      <c r="B1234" s="17">
        <v>67</v>
      </c>
      <c r="D1234" s="17" t="s">
        <v>8221</v>
      </c>
      <c r="E1234" s="17">
        <v>0</v>
      </c>
    </row>
    <row r="1235" spans="1:5" ht="18" x14ac:dyDescent="0.6">
      <c r="A1235" s="18" t="s">
        <v>8219</v>
      </c>
      <c r="B1235" s="18">
        <v>124</v>
      </c>
      <c r="D1235" s="18" t="s">
        <v>8221</v>
      </c>
      <c r="E1235" s="18">
        <v>12</v>
      </c>
    </row>
    <row r="1236" spans="1:5" ht="18" x14ac:dyDescent="0.6">
      <c r="A1236" s="17" t="s">
        <v>8219</v>
      </c>
      <c r="B1236" s="17">
        <v>80</v>
      </c>
      <c r="D1236" s="17" t="s">
        <v>8221</v>
      </c>
      <c r="E1236" s="17">
        <v>1</v>
      </c>
    </row>
    <row r="1237" spans="1:5" ht="18" x14ac:dyDescent="0.6">
      <c r="A1237" s="18" t="s">
        <v>8219</v>
      </c>
      <c r="B1237" s="18">
        <v>282</v>
      </c>
      <c r="D1237" s="18" t="s">
        <v>8221</v>
      </c>
      <c r="E1237" s="18">
        <v>8</v>
      </c>
    </row>
    <row r="1238" spans="1:5" ht="18" x14ac:dyDescent="0.6">
      <c r="A1238" s="17" t="s">
        <v>8219</v>
      </c>
      <c r="B1238" s="17">
        <v>68</v>
      </c>
      <c r="D1238" s="17" t="s">
        <v>8221</v>
      </c>
      <c r="E1238" s="17">
        <v>2</v>
      </c>
    </row>
    <row r="1239" spans="1:5" ht="18" x14ac:dyDescent="0.6">
      <c r="A1239" s="18" t="s">
        <v>8219</v>
      </c>
      <c r="B1239" s="18">
        <v>86</v>
      </c>
      <c r="D1239" s="18" t="s">
        <v>8221</v>
      </c>
      <c r="E1239" s="18">
        <v>31</v>
      </c>
    </row>
    <row r="1240" spans="1:5" ht="18" x14ac:dyDescent="0.6">
      <c r="A1240" s="17" t="s">
        <v>8219</v>
      </c>
      <c r="B1240" s="17">
        <v>115</v>
      </c>
      <c r="D1240" s="17" t="s">
        <v>8221</v>
      </c>
      <c r="E1240" s="17">
        <v>5</v>
      </c>
    </row>
    <row r="1241" spans="1:5" ht="18" x14ac:dyDescent="0.6">
      <c r="A1241" s="18" t="s">
        <v>8219</v>
      </c>
      <c r="B1241" s="18">
        <v>75</v>
      </c>
      <c r="D1241" s="18" t="s">
        <v>8221</v>
      </c>
      <c r="E1241" s="18">
        <v>1</v>
      </c>
    </row>
    <row r="1242" spans="1:5" ht="18" x14ac:dyDescent="0.6">
      <c r="A1242" s="17" t="s">
        <v>8219</v>
      </c>
      <c r="B1242" s="17">
        <v>43</v>
      </c>
      <c r="D1242" s="17" t="s">
        <v>8221</v>
      </c>
      <c r="E1242" s="17">
        <v>12</v>
      </c>
    </row>
    <row r="1243" spans="1:5" ht="18" x14ac:dyDescent="0.6">
      <c r="A1243" s="18" t="s">
        <v>8219</v>
      </c>
      <c r="B1243" s="18">
        <v>48</v>
      </c>
      <c r="D1243" s="18" t="s">
        <v>8221</v>
      </c>
      <c r="E1243" s="18">
        <v>4</v>
      </c>
    </row>
    <row r="1244" spans="1:5" ht="18" x14ac:dyDescent="0.6">
      <c r="A1244" s="17" t="s">
        <v>8219</v>
      </c>
      <c r="B1244" s="17">
        <v>52</v>
      </c>
      <c r="D1244" s="17" t="s">
        <v>8221</v>
      </c>
      <c r="E1244" s="17">
        <v>0</v>
      </c>
    </row>
    <row r="1245" spans="1:5" ht="18" x14ac:dyDescent="0.6">
      <c r="A1245" s="18" t="s">
        <v>8219</v>
      </c>
      <c r="B1245" s="18">
        <v>43</v>
      </c>
      <c r="D1245" s="18" t="s">
        <v>8221</v>
      </c>
      <c r="E1245" s="18">
        <v>7</v>
      </c>
    </row>
    <row r="1246" spans="1:5" ht="18" x14ac:dyDescent="0.6">
      <c r="A1246" s="17" t="s">
        <v>8219</v>
      </c>
      <c r="B1246" s="17">
        <v>58</v>
      </c>
      <c r="D1246" s="17" t="s">
        <v>8221</v>
      </c>
      <c r="E1246" s="17">
        <v>2</v>
      </c>
    </row>
    <row r="1247" spans="1:5" ht="18" x14ac:dyDescent="0.6">
      <c r="A1247" s="18" t="s">
        <v>8219</v>
      </c>
      <c r="B1247" s="18">
        <v>47</v>
      </c>
      <c r="D1247" s="18" t="s">
        <v>8221</v>
      </c>
      <c r="E1247" s="18">
        <v>1</v>
      </c>
    </row>
    <row r="1248" spans="1:5" ht="18" x14ac:dyDescent="0.6">
      <c r="A1248" s="17" t="s">
        <v>8219</v>
      </c>
      <c r="B1248" s="17">
        <v>36</v>
      </c>
      <c r="D1248" s="17" t="s">
        <v>8221</v>
      </c>
      <c r="E1248" s="17">
        <v>4</v>
      </c>
    </row>
    <row r="1249" spans="1:5" ht="18" x14ac:dyDescent="0.6">
      <c r="A1249" s="18" t="s">
        <v>8219</v>
      </c>
      <c r="B1249" s="18">
        <v>17</v>
      </c>
      <c r="D1249" s="18" t="s">
        <v>8221</v>
      </c>
      <c r="E1249" s="18">
        <v>6</v>
      </c>
    </row>
    <row r="1250" spans="1:5" ht="18" x14ac:dyDescent="0.6">
      <c r="A1250" s="17" t="s">
        <v>8219</v>
      </c>
      <c r="B1250" s="17">
        <v>104</v>
      </c>
      <c r="D1250" s="17" t="s">
        <v>8221</v>
      </c>
      <c r="E1250" s="17">
        <v>8</v>
      </c>
    </row>
    <row r="1251" spans="1:5" ht="18" x14ac:dyDescent="0.6">
      <c r="A1251" s="18" t="s">
        <v>8219</v>
      </c>
      <c r="B1251" s="18">
        <v>47</v>
      </c>
      <c r="D1251" s="18" t="s">
        <v>8221</v>
      </c>
      <c r="E1251" s="18">
        <v>14</v>
      </c>
    </row>
    <row r="1252" spans="1:5" ht="18" x14ac:dyDescent="0.6">
      <c r="A1252" s="17" t="s">
        <v>8219</v>
      </c>
      <c r="B1252" s="17">
        <v>38</v>
      </c>
      <c r="D1252" s="17" t="s">
        <v>8221</v>
      </c>
      <c r="E1252" s="17">
        <v>0</v>
      </c>
    </row>
    <row r="1253" spans="1:5" ht="18" x14ac:dyDescent="0.6">
      <c r="A1253" s="18" t="s">
        <v>8219</v>
      </c>
      <c r="B1253" s="18">
        <v>81</v>
      </c>
      <c r="D1253" s="18" t="s">
        <v>8221</v>
      </c>
      <c r="E1253" s="18">
        <v>4</v>
      </c>
    </row>
    <row r="1254" spans="1:5" ht="18" x14ac:dyDescent="0.6">
      <c r="A1254" s="17" t="s">
        <v>8219</v>
      </c>
      <c r="B1254" s="17">
        <v>55</v>
      </c>
      <c r="D1254" s="17" t="s">
        <v>8221</v>
      </c>
      <c r="E1254" s="17">
        <v>0</v>
      </c>
    </row>
    <row r="1255" spans="1:5" ht="18" x14ac:dyDescent="0.6">
      <c r="A1255" s="18" t="s">
        <v>8219</v>
      </c>
      <c r="B1255" s="18">
        <v>41</v>
      </c>
      <c r="D1255" s="18" t="s">
        <v>8221</v>
      </c>
      <c r="E1255" s="18">
        <v>0</v>
      </c>
    </row>
    <row r="1256" spans="1:5" ht="18" x14ac:dyDescent="0.6">
      <c r="A1256" s="17" t="s">
        <v>8219</v>
      </c>
      <c r="B1256" s="17">
        <v>79</v>
      </c>
      <c r="D1256" s="17" t="s">
        <v>8221</v>
      </c>
      <c r="E1256" s="17">
        <v>1</v>
      </c>
    </row>
    <row r="1257" spans="1:5" ht="18" x14ac:dyDescent="0.6">
      <c r="A1257" s="18" t="s">
        <v>8219</v>
      </c>
      <c r="B1257" s="18">
        <v>16</v>
      </c>
      <c r="D1257" s="18" t="s">
        <v>8221</v>
      </c>
      <c r="E1257" s="18">
        <v>1</v>
      </c>
    </row>
    <row r="1258" spans="1:5" ht="18" x14ac:dyDescent="0.6">
      <c r="A1258" s="17" t="s">
        <v>8219</v>
      </c>
      <c r="B1258" s="17">
        <v>8</v>
      </c>
      <c r="D1258" s="17" t="s">
        <v>8221</v>
      </c>
      <c r="E1258" s="17">
        <v>1</v>
      </c>
    </row>
    <row r="1259" spans="1:5" ht="18" x14ac:dyDescent="0.6">
      <c r="A1259" s="18" t="s">
        <v>8219</v>
      </c>
      <c r="B1259" s="18">
        <v>95</v>
      </c>
      <c r="D1259" s="18" t="s">
        <v>8221</v>
      </c>
      <c r="E1259" s="18">
        <v>1</v>
      </c>
    </row>
    <row r="1260" spans="1:5" ht="18" x14ac:dyDescent="0.6">
      <c r="A1260" s="17" t="s">
        <v>8219</v>
      </c>
      <c r="B1260" s="17">
        <v>25</v>
      </c>
      <c r="D1260" s="17" t="s">
        <v>8221</v>
      </c>
      <c r="E1260" s="17">
        <v>4</v>
      </c>
    </row>
    <row r="1261" spans="1:5" ht="18" x14ac:dyDescent="0.6">
      <c r="A1261" s="18" t="s">
        <v>8219</v>
      </c>
      <c r="B1261" s="18">
        <v>19</v>
      </c>
      <c r="D1261" s="18" t="s">
        <v>8221</v>
      </c>
      <c r="E1261" s="18">
        <v>0</v>
      </c>
    </row>
    <row r="1262" spans="1:5" ht="18" x14ac:dyDescent="0.6">
      <c r="A1262" s="17" t="s">
        <v>8219</v>
      </c>
      <c r="B1262" s="17">
        <v>90</v>
      </c>
      <c r="D1262" s="17" t="s">
        <v>8221</v>
      </c>
      <c r="E1262" s="17">
        <v>0</v>
      </c>
    </row>
    <row r="1263" spans="1:5" ht="18" x14ac:dyDescent="0.6">
      <c r="A1263" s="18" t="s">
        <v>8219</v>
      </c>
      <c r="B1263" s="18">
        <v>41</v>
      </c>
      <c r="D1263" s="18" t="s">
        <v>8221</v>
      </c>
      <c r="E1263" s="18">
        <v>2</v>
      </c>
    </row>
    <row r="1264" spans="1:5" ht="18" x14ac:dyDescent="0.6">
      <c r="A1264" s="17" t="s">
        <v>8219</v>
      </c>
      <c r="B1264" s="17">
        <v>30</v>
      </c>
      <c r="D1264" s="17" t="s">
        <v>8221</v>
      </c>
      <c r="E1264" s="17">
        <v>24</v>
      </c>
    </row>
    <row r="1265" spans="1:5" ht="18" x14ac:dyDescent="0.6">
      <c r="A1265" s="18" t="s">
        <v>8219</v>
      </c>
      <c r="B1265" s="18">
        <v>38</v>
      </c>
      <c r="D1265" s="18" t="s">
        <v>8221</v>
      </c>
      <c r="E1265" s="18">
        <v>1</v>
      </c>
    </row>
    <row r="1266" spans="1:5" ht="18" x14ac:dyDescent="0.6">
      <c r="A1266" s="17" t="s">
        <v>8219</v>
      </c>
      <c r="B1266" s="17">
        <v>65</v>
      </c>
      <c r="D1266" s="17" t="s">
        <v>8221</v>
      </c>
      <c r="E1266" s="17">
        <v>2</v>
      </c>
    </row>
    <row r="1267" spans="1:5" ht="18" x14ac:dyDescent="0.6">
      <c r="A1267" s="18" t="s">
        <v>8219</v>
      </c>
      <c r="B1267" s="18">
        <v>75</v>
      </c>
      <c r="D1267" s="18" t="s">
        <v>8221</v>
      </c>
      <c r="E1267" s="18">
        <v>1</v>
      </c>
    </row>
    <row r="1268" spans="1:5" ht="18" x14ac:dyDescent="0.6">
      <c r="A1268" s="17" t="s">
        <v>8219</v>
      </c>
      <c r="B1268" s="17">
        <v>16</v>
      </c>
      <c r="D1268" s="17" t="s">
        <v>8221</v>
      </c>
      <c r="E1268" s="17">
        <v>37</v>
      </c>
    </row>
    <row r="1269" spans="1:5" ht="18" x14ac:dyDescent="0.6">
      <c r="A1269" s="18" t="s">
        <v>8219</v>
      </c>
      <c r="B1269" s="18">
        <v>10</v>
      </c>
      <c r="D1269" s="18" t="s">
        <v>8221</v>
      </c>
      <c r="E1269" s="18">
        <v>5</v>
      </c>
    </row>
    <row r="1270" spans="1:5" ht="18" x14ac:dyDescent="0.6">
      <c r="A1270" s="17" t="s">
        <v>8219</v>
      </c>
      <c r="B1270" s="17">
        <v>27</v>
      </c>
      <c r="D1270" s="17" t="s">
        <v>8221</v>
      </c>
      <c r="E1270" s="17">
        <v>4</v>
      </c>
    </row>
    <row r="1271" spans="1:5" ht="18" x14ac:dyDescent="0.6">
      <c r="A1271" s="18" t="s">
        <v>8219</v>
      </c>
      <c r="B1271" s="18">
        <v>259</v>
      </c>
      <c r="D1271" s="18" t="s">
        <v>8221</v>
      </c>
      <c r="E1271" s="18">
        <v>16</v>
      </c>
    </row>
    <row r="1272" spans="1:5" ht="18" x14ac:dyDescent="0.6">
      <c r="A1272" s="17" t="s">
        <v>8219</v>
      </c>
      <c r="B1272" s="17">
        <v>39</v>
      </c>
      <c r="D1272" s="17" t="s">
        <v>8221</v>
      </c>
      <c r="E1272" s="17">
        <v>9</v>
      </c>
    </row>
    <row r="1273" spans="1:5" ht="18" x14ac:dyDescent="0.6">
      <c r="A1273" s="18" t="s">
        <v>8219</v>
      </c>
      <c r="B1273" s="18">
        <v>42</v>
      </c>
      <c r="D1273" s="18" t="s">
        <v>8221</v>
      </c>
      <c r="E1273" s="18">
        <v>0</v>
      </c>
    </row>
    <row r="1274" spans="1:5" ht="18" x14ac:dyDescent="0.6">
      <c r="A1274" s="17" t="s">
        <v>8219</v>
      </c>
      <c r="B1274" s="17">
        <v>10</v>
      </c>
      <c r="D1274" s="17" t="s">
        <v>8221</v>
      </c>
      <c r="E1274" s="17">
        <v>40</v>
      </c>
    </row>
    <row r="1275" spans="1:5" ht="18" x14ac:dyDescent="0.6">
      <c r="A1275" s="18" t="s">
        <v>8219</v>
      </c>
      <c r="B1275" s="18">
        <v>56</v>
      </c>
      <c r="D1275" s="18" t="s">
        <v>8221</v>
      </c>
      <c r="E1275" s="18">
        <v>0</v>
      </c>
    </row>
    <row r="1276" spans="1:5" ht="18" x14ac:dyDescent="0.6">
      <c r="A1276" s="17" t="s">
        <v>8219</v>
      </c>
      <c r="B1276" s="17">
        <v>20</v>
      </c>
      <c r="D1276" s="17" t="s">
        <v>8221</v>
      </c>
      <c r="E1276" s="17">
        <v>2</v>
      </c>
    </row>
    <row r="1277" spans="1:5" ht="18" x14ac:dyDescent="0.6">
      <c r="A1277" s="18" t="s">
        <v>8219</v>
      </c>
      <c r="B1277" s="18">
        <v>170</v>
      </c>
      <c r="D1277" s="18" t="s">
        <v>8221</v>
      </c>
      <c r="E1277" s="18">
        <v>1</v>
      </c>
    </row>
    <row r="1278" spans="1:5" ht="18" x14ac:dyDescent="0.6">
      <c r="A1278" s="17" t="s">
        <v>8219</v>
      </c>
      <c r="B1278" s="17">
        <v>29</v>
      </c>
      <c r="D1278" s="17" t="s">
        <v>8221</v>
      </c>
      <c r="E1278" s="17">
        <v>9</v>
      </c>
    </row>
    <row r="1279" spans="1:5" ht="18" x14ac:dyDescent="0.6">
      <c r="A1279" s="18" t="s">
        <v>8219</v>
      </c>
      <c r="B1279" s="18">
        <v>132</v>
      </c>
      <c r="D1279" s="18" t="s">
        <v>8221</v>
      </c>
      <c r="E1279" s="18">
        <v>34</v>
      </c>
    </row>
    <row r="1280" spans="1:5" ht="18" x14ac:dyDescent="0.6">
      <c r="A1280" s="17" t="s">
        <v>8219</v>
      </c>
      <c r="B1280" s="17">
        <v>27</v>
      </c>
      <c r="D1280" s="17" t="s">
        <v>8221</v>
      </c>
      <c r="E1280" s="17">
        <v>23</v>
      </c>
    </row>
    <row r="1281" spans="1:5" ht="18" x14ac:dyDescent="0.6">
      <c r="A1281" s="18" t="s">
        <v>8219</v>
      </c>
      <c r="B1281" s="18">
        <v>26</v>
      </c>
      <c r="D1281" s="18" t="s">
        <v>8221</v>
      </c>
      <c r="E1281" s="18">
        <v>19</v>
      </c>
    </row>
    <row r="1282" spans="1:5" ht="18" x14ac:dyDescent="0.6">
      <c r="A1282" s="17" t="s">
        <v>8219</v>
      </c>
      <c r="B1282" s="17">
        <v>43</v>
      </c>
      <c r="D1282" s="17" t="s">
        <v>8221</v>
      </c>
      <c r="E1282" s="17">
        <v>50</v>
      </c>
    </row>
    <row r="1283" spans="1:5" ht="18" x14ac:dyDescent="0.6">
      <c r="A1283" s="18" t="s">
        <v>8219</v>
      </c>
      <c r="B1283" s="18">
        <v>80</v>
      </c>
      <c r="D1283" s="18" t="s">
        <v>8221</v>
      </c>
      <c r="E1283" s="18">
        <v>12</v>
      </c>
    </row>
    <row r="1284" spans="1:5" ht="18" x14ac:dyDescent="0.6">
      <c r="A1284" s="17" t="s">
        <v>8219</v>
      </c>
      <c r="B1284" s="17">
        <v>33</v>
      </c>
      <c r="D1284" s="17" t="s">
        <v>8221</v>
      </c>
      <c r="E1284" s="17">
        <v>8</v>
      </c>
    </row>
    <row r="1285" spans="1:5" ht="18" x14ac:dyDescent="0.6">
      <c r="A1285" s="18" t="s">
        <v>8219</v>
      </c>
      <c r="B1285" s="18">
        <v>71</v>
      </c>
      <c r="D1285" s="18" t="s">
        <v>8221</v>
      </c>
      <c r="E1285" s="18">
        <v>9</v>
      </c>
    </row>
    <row r="1286" spans="1:5" ht="18" x14ac:dyDescent="0.6">
      <c r="A1286" s="17" t="s">
        <v>8219</v>
      </c>
      <c r="B1286" s="17">
        <v>81</v>
      </c>
      <c r="D1286" s="17" t="s">
        <v>8221</v>
      </c>
      <c r="E1286" s="17">
        <v>43</v>
      </c>
    </row>
    <row r="1287" spans="1:5" ht="18" x14ac:dyDescent="0.6">
      <c r="A1287" s="18" t="s">
        <v>8219</v>
      </c>
      <c r="B1287" s="18">
        <v>76</v>
      </c>
      <c r="D1287" s="18" t="s">
        <v>8221</v>
      </c>
      <c r="E1287" s="18">
        <v>28</v>
      </c>
    </row>
    <row r="1288" spans="1:5" ht="18" x14ac:dyDescent="0.6">
      <c r="A1288" s="17" t="s">
        <v>8219</v>
      </c>
      <c r="B1288" s="17">
        <v>48</v>
      </c>
      <c r="D1288" s="17" t="s">
        <v>8221</v>
      </c>
      <c r="E1288" s="17">
        <v>4</v>
      </c>
    </row>
    <row r="1289" spans="1:5" ht="18" x14ac:dyDescent="0.6">
      <c r="A1289" s="18" t="s">
        <v>8219</v>
      </c>
      <c r="B1289" s="18">
        <v>61</v>
      </c>
      <c r="D1289" s="18" t="s">
        <v>8221</v>
      </c>
      <c r="E1289" s="18">
        <v>24</v>
      </c>
    </row>
    <row r="1290" spans="1:5" ht="18" x14ac:dyDescent="0.6">
      <c r="A1290" s="17" t="s">
        <v>8219</v>
      </c>
      <c r="B1290" s="17">
        <v>60</v>
      </c>
      <c r="D1290" s="17" t="s">
        <v>8221</v>
      </c>
      <c r="E1290" s="17">
        <v>2</v>
      </c>
    </row>
    <row r="1291" spans="1:5" ht="18" x14ac:dyDescent="0.6">
      <c r="A1291" s="18" t="s">
        <v>8219</v>
      </c>
      <c r="B1291" s="18">
        <v>136</v>
      </c>
      <c r="D1291" s="18" t="s">
        <v>8221</v>
      </c>
      <c r="E1291" s="18">
        <v>2</v>
      </c>
    </row>
    <row r="1292" spans="1:5" ht="18" x14ac:dyDescent="0.6">
      <c r="A1292" s="17" t="s">
        <v>8219</v>
      </c>
      <c r="B1292" s="17">
        <v>14</v>
      </c>
      <c r="D1292" s="17" t="s">
        <v>8221</v>
      </c>
      <c r="E1292" s="17">
        <v>20</v>
      </c>
    </row>
    <row r="1293" spans="1:5" ht="18" x14ac:dyDescent="0.6">
      <c r="A1293" s="18" t="s">
        <v>8219</v>
      </c>
      <c r="B1293" s="18">
        <v>78</v>
      </c>
      <c r="D1293" s="18" t="s">
        <v>8221</v>
      </c>
      <c r="E1293" s="18">
        <v>1</v>
      </c>
    </row>
    <row r="1294" spans="1:5" ht="18" x14ac:dyDescent="0.6">
      <c r="A1294" s="17" t="s">
        <v>8219</v>
      </c>
      <c r="B1294" s="17">
        <v>4</v>
      </c>
      <c r="D1294" s="17" t="s">
        <v>8221</v>
      </c>
      <c r="E1294" s="17">
        <v>1</v>
      </c>
    </row>
    <row r="1295" spans="1:5" ht="18" x14ac:dyDescent="0.6">
      <c r="A1295" s="18" t="s">
        <v>8219</v>
      </c>
      <c r="B1295" s="18">
        <v>11</v>
      </c>
      <c r="D1295" s="18" t="s">
        <v>8221</v>
      </c>
      <c r="E1295" s="18">
        <v>4</v>
      </c>
    </row>
    <row r="1296" spans="1:5" ht="18" x14ac:dyDescent="0.6">
      <c r="A1296" s="17" t="s">
        <v>8219</v>
      </c>
      <c r="B1296" s="17">
        <v>185</v>
      </c>
      <c r="D1296" s="17" t="s">
        <v>8221</v>
      </c>
      <c r="E1296" s="17">
        <v>1</v>
      </c>
    </row>
    <row r="1297" spans="1:5" ht="18" x14ac:dyDescent="0.6">
      <c r="A1297" s="18" t="s">
        <v>8219</v>
      </c>
      <c r="B1297" s="18">
        <v>59</v>
      </c>
      <c r="D1297" s="18" t="s">
        <v>8221</v>
      </c>
      <c r="E1297" s="18">
        <v>1</v>
      </c>
    </row>
    <row r="1298" spans="1:5" ht="18" x14ac:dyDescent="0.6">
      <c r="A1298" s="17" t="s">
        <v>8219</v>
      </c>
      <c r="B1298" s="17">
        <v>27</v>
      </c>
      <c r="D1298" s="17" t="s">
        <v>8221</v>
      </c>
      <c r="E1298" s="17">
        <v>13</v>
      </c>
    </row>
    <row r="1299" spans="1:5" ht="18" x14ac:dyDescent="0.6">
      <c r="A1299" s="18" t="s">
        <v>8219</v>
      </c>
      <c r="B1299" s="18">
        <v>63</v>
      </c>
      <c r="D1299" s="18" t="s">
        <v>8221</v>
      </c>
      <c r="E1299" s="18">
        <v>1</v>
      </c>
    </row>
    <row r="1300" spans="1:5" ht="18" x14ac:dyDescent="0.6">
      <c r="A1300" s="17" t="s">
        <v>8219</v>
      </c>
      <c r="B1300" s="17">
        <v>13</v>
      </c>
      <c r="D1300" s="17" t="s">
        <v>8221</v>
      </c>
      <c r="E1300" s="17">
        <v>1</v>
      </c>
    </row>
    <row r="1301" spans="1:5" ht="18" x14ac:dyDescent="0.6">
      <c r="A1301" s="18" t="s">
        <v>8219</v>
      </c>
      <c r="B1301" s="18">
        <v>13</v>
      </c>
      <c r="D1301" s="18" t="s">
        <v>8221</v>
      </c>
      <c r="E1301" s="18">
        <v>0</v>
      </c>
    </row>
    <row r="1302" spans="1:5" ht="18" x14ac:dyDescent="0.6">
      <c r="A1302" s="17" t="s">
        <v>8219</v>
      </c>
      <c r="B1302" s="17">
        <v>57</v>
      </c>
      <c r="D1302" s="17" t="s">
        <v>8221</v>
      </c>
      <c r="E1302" s="17">
        <v>3</v>
      </c>
    </row>
    <row r="1303" spans="1:5" ht="18" x14ac:dyDescent="0.6">
      <c r="A1303" s="18" t="s">
        <v>8219</v>
      </c>
      <c r="B1303" s="18">
        <v>61</v>
      </c>
      <c r="D1303" s="18" t="s">
        <v>8221</v>
      </c>
      <c r="E1303" s="18">
        <v>14</v>
      </c>
    </row>
    <row r="1304" spans="1:5" ht="18" x14ac:dyDescent="0.6">
      <c r="A1304" s="17" t="s">
        <v>8219</v>
      </c>
      <c r="B1304" s="17">
        <v>65</v>
      </c>
      <c r="D1304" s="17" t="s">
        <v>8221</v>
      </c>
      <c r="E1304" s="17">
        <v>2</v>
      </c>
    </row>
    <row r="1305" spans="1:5" ht="18" x14ac:dyDescent="0.6">
      <c r="A1305" s="18" t="s">
        <v>8219</v>
      </c>
      <c r="B1305" s="18">
        <v>134</v>
      </c>
      <c r="D1305" s="18" t="s">
        <v>8221</v>
      </c>
      <c r="E1305" s="18">
        <v>5</v>
      </c>
    </row>
    <row r="1306" spans="1:5" ht="18" x14ac:dyDescent="0.6">
      <c r="A1306" s="17" t="s">
        <v>8219</v>
      </c>
      <c r="B1306" s="17">
        <v>37</v>
      </c>
      <c r="D1306" s="17" t="s">
        <v>8221</v>
      </c>
      <c r="E1306" s="17">
        <v>14</v>
      </c>
    </row>
    <row r="1307" spans="1:5" ht="18" x14ac:dyDescent="0.6">
      <c r="A1307" s="18" t="s">
        <v>8219</v>
      </c>
      <c r="B1307" s="18">
        <v>37</v>
      </c>
      <c r="D1307" s="18" t="s">
        <v>8221</v>
      </c>
      <c r="E1307" s="18">
        <v>9</v>
      </c>
    </row>
    <row r="1308" spans="1:5" ht="18" x14ac:dyDescent="0.6">
      <c r="A1308" s="17" t="s">
        <v>8219</v>
      </c>
      <c r="B1308" s="17">
        <v>150</v>
      </c>
      <c r="D1308" s="17" t="s">
        <v>8221</v>
      </c>
      <c r="E1308" s="17">
        <v>8</v>
      </c>
    </row>
    <row r="1309" spans="1:5" ht="18" x14ac:dyDescent="0.6">
      <c r="A1309" s="18" t="s">
        <v>8219</v>
      </c>
      <c r="B1309" s="18">
        <v>56</v>
      </c>
      <c r="D1309" s="18" t="s">
        <v>8221</v>
      </c>
      <c r="E1309" s="18">
        <v>7</v>
      </c>
    </row>
    <row r="1310" spans="1:5" ht="18" x14ac:dyDescent="0.6">
      <c r="A1310" s="17" t="s">
        <v>8219</v>
      </c>
      <c r="B1310" s="17">
        <v>18</v>
      </c>
      <c r="D1310" s="17" t="s">
        <v>8221</v>
      </c>
      <c r="E1310" s="17">
        <v>0</v>
      </c>
    </row>
    <row r="1311" spans="1:5" ht="18" x14ac:dyDescent="0.6">
      <c r="A1311" s="18" t="s">
        <v>8219</v>
      </c>
      <c r="B1311" s="18">
        <v>60</v>
      </c>
      <c r="D1311" s="18" t="s">
        <v>8221</v>
      </c>
      <c r="E1311" s="18">
        <v>84</v>
      </c>
    </row>
    <row r="1312" spans="1:5" ht="18" x14ac:dyDescent="0.6">
      <c r="A1312" s="17" t="s">
        <v>8219</v>
      </c>
      <c r="B1312" s="17">
        <v>67</v>
      </c>
      <c r="D1312" s="17" t="s">
        <v>8221</v>
      </c>
      <c r="E1312" s="17">
        <v>11</v>
      </c>
    </row>
    <row r="1313" spans="1:5" ht="18" x14ac:dyDescent="0.6">
      <c r="A1313" s="18" t="s">
        <v>8219</v>
      </c>
      <c r="B1313" s="18">
        <v>35</v>
      </c>
      <c r="D1313" s="18" t="s">
        <v>8221</v>
      </c>
      <c r="E1313" s="18">
        <v>1</v>
      </c>
    </row>
    <row r="1314" spans="1:5" ht="18" x14ac:dyDescent="0.6">
      <c r="A1314" s="17" t="s">
        <v>8219</v>
      </c>
      <c r="B1314" s="17">
        <v>34</v>
      </c>
      <c r="D1314" s="17" t="s">
        <v>8221</v>
      </c>
      <c r="E1314" s="17">
        <v>4</v>
      </c>
    </row>
    <row r="1315" spans="1:5" ht="18" x14ac:dyDescent="0.6">
      <c r="A1315" s="18" t="s">
        <v>8219</v>
      </c>
      <c r="B1315" s="18">
        <v>36</v>
      </c>
      <c r="D1315" s="18" t="s">
        <v>8221</v>
      </c>
      <c r="E1315" s="18">
        <v>10</v>
      </c>
    </row>
    <row r="1316" spans="1:5" ht="18" x14ac:dyDescent="0.6">
      <c r="A1316" s="17" t="s">
        <v>8219</v>
      </c>
      <c r="B1316" s="17">
        <v>18</v>
      </c>
      <c r="D1316" s="17" t="s">
        <v>8221</v>
      </c>
      <c r="E1316" s="17">
        <v>16</v>
      </c>
    </row>
    <row r="1317" spans="1:5" ht="18" x14ac:dyDescent="0.6">
      <c r="A1317" s="18" t="s">
        <v>8219</v>
      </c>
      <c r="B1317" s="18">
        <v>25</v>
      </c>
      <c r="D1317" s="18" t="s">
        <v>8221</v>
      </c>
      <c r="E1317" s="18">
        <v>2</v>
      </c>
    </row>
    <row r="1318" spans="1:5" ht="18" x14ac:dyDescent="0.6">
      <c r="A1318" s="17" t="s">
        <v>8219</v>
      </c>
      <c r="B1318" s="17">
        <v>21</v>
      </c>
      <c r="D1318" s="17" t="s">
        <v>8221</v>
      </c>
      <c r="E1318" s="17">
        <v>5</v>
      </c>
    </row>
    <row r="1319" spans="1:5" ht="18" x14ac:dyDescent="0.6">
      <c r="A1319" s="18" t="s">
        <v>8219</v>
      </c>
      <c r="B1319" s="18">
        <v>151</v>
      </c>
      <c r="D1319" s="18" t="s">
        <v>8221</v>
      </c>
      <c r="E1319" s="18">
        <v>1</v>
      </c>
    </row>
    <row r="1320" spans="1:5" ht="18" x14ac:dyDescent="0.6">
      <c r="A1320" s="17" t="s">
        <v>8219</v>
      </c>
      <c r="B1320" s="17">
        <v>489</v>
      </c>
      <c r="D1320" s="17" t="s">
        <v>8221</v>
      </c>
      <c r="E1320" s="17">
        <v>31</v>
      </c>
    </row>
    <row r="1321" spans="1:5" ht="18" x14ac:dyDescent="0.6">
      <c r="A1321" s="18" t="s">
        <v>8219</v>
      </c>
      <c r="B1321" s="18">
        <v>50</v>
      </c>
      <c r="D1321" s="18" t="s">
        <v>8221</v>
      </c>
      <c r="E1321" s="18">
        <v>0</v>
      </c>
    </row>
    <row r="1322" spans="1:5" ht="18" x14ac:dyDescent="0.6">
      <c r="A1322" s="17" t="s">
        <v>8219</v>
      </c>
      <c r="B1322" s="17">
        <v>321</v>
      </c>
      <c r="D1322" s="17" t="s">
        <v>8221</v>
      </c>
      <c r="E1322" s="17">
        <v>2</v>
      </c>
    </row>
    <row r="1323" spans="1:5" ht="18" x14ac:dyDescent="0.6">
      <c r="A1323" s="18" t="s">
        <v>8219</v>
      </c>
      <c r="B1323" s="18">
        <v>1762</v>
      </c>
      <c r="D1323" s="18" t="s">
        <v>8221</v>
      </c>
      <c r="E1323" s="18">
        <v>7</v>
      </c>
    </row>
    <row r="1324" spans="1:5" ht="18" x14ac:dyDescent="0.6">
      <c r="A1324" s="17" t="s">
        <v>8219</v>
      </c>
      <c r="B1324" s="17">
        <v>385</v>
      </c>
      <c r="D1324" s="17" t="s">
        <v>8221</v>
      </c>
      <c r="E1324" s="17">
        <v>16</v>
      </c>
    </row>
    <row r="1325" spans="1:5" ht="18" x14ac:dyDescent="0.6">
      <c r="A1325" s="18" t="s">
        <v>8219</v>
      </c>
      <c r="B1325" s="18">
        <v>398</v>
      </c>
      <c r="D1325" s="18" t="s">
        <v>8221</v>
      </c>
      <c r="E1325" s="18">
        <v>4</v>
      </c>
    </row>
    <row r="1326" spans="1:5" ht="18" x14ac:dyDescent="0.6">
      <c r="A1326" s="17" t="s">
        <v>8219</v>
      </c>
      <c r="B1326" s="17">
        <v>304</v>
      </c>
      <c r="D1326" s="17" t="s">
        <v>8221</v>
      </c>
      <c r="E1326" s="17">
        <v>4</v>
      </c>
    </row>
    <row r="1327" spans="1:5" ht="18" x14ac:dyDescent="0.6">
      <c r="A1327" s="18" t="s">
        <v>8219</v>
      </c>
      <c r="B1327" s="18">
        <v>676</v>
      </c>
      <c r="D1327" s="18" t="s">
        <v>8221</v>
      </c>
      <c r="E1327" s="18">
        <v>4</v>
      </c>
    </row>
    <row r="1328" spans="1:5" ht="18" x14ac:dyDescent="0.6">
      <c r="A1328" s="17" t="s">
        <v>8219</v>
      </c>
      <c r="B1328" s="17">
        <v>577</v>
      </c>
      <c r="D1328" s="17" t="s">
        <v>8221</v>
      </c>
      <c r="E1328" s="17">
        <v>3</v>
      </c>
    </row>
    <row r="1329" spans="1:5" ht="18" x14ac:dyDescent="0.6">
      <c r="A1329" s="18" t="s">
        <v>8219</v>
      </c>
      <c r="B1329" s="18">
        <v>3663</v>
      </c>
      <c r="D1329" s="18" t="s">
        <v>8221</v>
      </c>
      <c r="E1329" s="18">
        <v>36</v>
      </c>
    </row>
    <row r="1330" spans="1:5" ht="18" x14ac:dyDescent="0.6">
      <c r="A1330" s="17" t="s">
        <v>8219</v>
      </c>
      <c r="B1330" s="17">
        <v>294</v>
      </c>
      <c r="D1330" s="17" t="s">
        <v>8221</v>
      </c>
      <c r="E1330" s="17">
        <v>1</v>
      </c>
    </row>
    <row r="1331" spans="1:5" ht="18" x14ac:dyDescent="0.6">
      <c r="A1331" s="18" t="s">
        <v>8219</v>
      </c>
      <c r="B1331" s="18">
        <v>28</v>
      </c>
      <c r="D1331" s="18" t="s">
        <v>8221</v>
      </c>
      <c r="E1331" s="18">
        <v>7</v>
      </c>
    </row>
    <row r="1332" spans="1:5" ht="18" x14ac:dyDescent="0.6">
      <c r="A1332" s="17" t="s">
        <v>8219</v>
      </c>
      <c r="B1332" s="17">
        <v>100</v>
      </c>
      <c r="D1332" s="17" t="s">
        <v>8221</v>
      </c>
      <c r="E1332" s="17">
        <v>27</v>
      </c>
    </row>
    <row r="1333" spans="1:5" ht="18" x14ac:dyDescent="0.6">
      <c r="A1333" s="18" t="s">
        <v>8219</v>
      </c>
      <c r="B1333" s="18">
        <v>72</v>
      </c>
      <c r="D1333" s="18" t="s">
        <v>8221</v>
      </c>
      <c r="E1333" s="18">
        <v>1</v>
      </c>
    </row>
    <row r="1334" spans="1:5" ht="18" x14ac:dyDescent="0.6">
      <c r="A1334" s="17" t="s">
        <v>8219</v>
      </c>
      <c r="B1334" s="17">
        <v>238</v>
      </c>
      <c r="D1334" s="17" t="s">
        <v>8221</v>
      </c>
      <c r="E1334" s="17">
        <v>0</v>
      </c>
    </row>
    <row r="1335" spans="1:5" ht="18" x14ac:dyDescent="0.6">
      <c r="A1335" s="18" t="s">
        <v>8219</v>
      </c>
      <c r="B1335" s="18">
        <v>159</v>
      </c>
      <c r="D1335" s="18" t="s">
        <v>8221</v>
      </c>
      <c r="E1335" s="18">
        <v>1</v>
      </c>
    </row>
    <row r="1336" spans="1:5" ht="18" x14ac:dyDescent="0.6">
      <c r="A1336" s="17" t="s">
        <v>8219</v>
      </c>
      <c r="B1336" s="17">
        <v>77</v>
      </c>
      <c r="D1336" s="17" t="s">
        <v>8221</v>
      </c>
      <c r="E1336" s="17">
        <v>3</v>
      </c>
    </row>
    <row r="1337" spans="1:5" ht="18" x14ac:dyDescent="0.6">
      <c r="A1337" s="18" t="s">
        <v>8219</v>
      </c>
      <c r="B1337" s="18">
        <v>53</v>
      </c>
      <c r="D1337" s="18" t="s">
        <v>8221</v>
      </c>
      <c r="E1337" s="18">
        <v>3</v>
      </c>
    </row>
    <row r="1338" spans="1:5" ht="18" x14ac:dyDescent="0.6">
      <c r="A1338" s="17" t="s">
        <v>8219</v>
      </c>
      <c r="B1338" s="17">
        <v>1251</v>
      </c>
      <c r="D1338" s="17" t="s">
        <v>8221</v>
      </c>
      <c r="E1338" s="17">
        <v>3</v>
      </c>
    </row>
    <row r="1339" spans="1:5" ht="18" x14ac:dyDescent="0.6">
      <c r="A1339" s="18" t="s">
        <v>8219</v>
      </c>
      <c r="B1339" s="18">
        <v>465</v>
      </c>
      <c r="D1339" s="18" t="s">
        <v>8221</v>
      </c>
      <c r="E1339" s="18">
        <v>0</v>
      </c>
    </row>
    <row r="1340" spans="1:5" ht="18" x14ac:dyDescent="0.6">
      <c r="A1340" s="17" t="s">
        <v>8219</v>
      </c>
      <c r="B1340" s="17">
        <v>74</v>
      </c>
      <c r="D1340" s="17" t="s">
        <v>8221</v>
      </c>
      <c r="E1340" s="17">
        <v>6</v>
      </c>
    </row>
    <row r="1341" spans="1:5" ht="18" x14ac:dyDescent="0.6">
      <c r="A1341" s="18" t="s">
        <v>8219</v>
      </c>
      <c r="B1341" s="18">
        <v>62</v>
      </c>
      <c r="D1341" s="18" t="s">
        <v>8221</v>
      </c>
      <c r="E1341" s="18">
        <v>17</v>
      </c>
    </row>
    <row r="1342" spans="1:5" ht="18" x14ac:dyDescent="0.6">
      <c r="A1342" s="17" t="s">
        <v>8219</v>
      </c>
      <c r="B1342" s="17">
        <v>3468</v>
      </c>
      <c r="D1342" s="17" t="s">
        <v>8221</v>
      </c>
      <c r="E1342" s="17">
        <v>40</v>
      </c>
    </row>
    <row r="1343" spans="1:5" ht="18" x14ac:dyDescent="0.6">
      <c r="A1343" s="18" t="s">
        <v>8219</v>
      </c>
      <c r="B1343" s="18">
        <v>52</v>
      </c>
      <c r="D1343" s="18" t="s">
        <v>8221</v>
      </c>
      <c r="E1343" s="18">
        <v>3</v>
      </c>
    </row>
    <row r="1344" spans="1:5" ht="18" x14ac:dyDescent="0.6">
      <c r="A1344" s="17" t="s">
        <v>8219</v>
      </c>
      <c r="B1344" s="17">
        <v>50</v>
      </c>
      <c r="D1344" s="17" t="s">
        <v>8221</v>
      </c>
      <c r="E1344" s="17">
        <v>1</v>
      </c>
    </row>
    <row r="1345" spans="1:5" ht="18" x14ac:dyDescent="0.6">
      <c r="A1345" s="18" t="s">
        <v>8219</v>
      </c>
      <c r="B1345" s="18">
        <v>45</v>
      </c>
      <c r="D1345" s="18" t="s">
        <v>8221</v>
      </c>
      <c r="E1345" s="18">
        <v>2</v>
      </c>
    </row>
    <row r="1346" spans="1:5" ht="18" x14ac:dyDescent="0.6">
      <c r="A1346" s="17" t="s">
        <v>8219</v>
      </c>
      <c r="B1346" s="17">
        <v>21</v>
      </c>
      <c r="D1346" s="17" t="s">
        <v>8221</v>
      </c>
      <c r="E1346" s="17">
        <v>7</v>
      </c>
    </row>
    <row r="1347" spans="1:5" ht="18" x14ac:dyDescent="0.6">
      <c r="A1347" s="18" t="s">
        <v>8219</v>
      </c>
      <c r="B1347" s="18">
        <v>100</v>
      </c>
      <c r="D1347" s="18" t="s">
        <v>8221</v>
      </c>
      <c r="E1347" s="18">
        <v>14</v>
      </c>
    </row>
    <row r="1348" spans="1:5" ht="18" x14ac:dyDescent="0.6">
      <c r="A1348" s="17" t="s">
        <v>8219</v>
      </c>
      <c r="B1348" s="17">
        <v>81</v>
      </c>
      <c r="D1348" s="17" t="s">
        <v>8221</v>
      </c>
      <c r="E1348" s="17">
        <v>0</v>
      </c>
    </row>
    <row r="1349" spans="1:5" ht="18" x14ac:dyDescent="0.6">
      <c r="A1349" s="18" t="s">
        <v>8219</v>
      </c>
      <c r="B1349" s="18">
        <v>286</v>
      </c>
      <c r="D1349" s="18" t="s">
        <v>8221</v>
      </c>
      <c r="E1349" s="18">
        <v>0</v>
      </c>
    </row>
    <row r="1350" spans="1:5" ht="18" x14ac:dyDescent="0.6">
      <c r="A1350" s="17" t="s">
        <v>8219</v>
      </c>
      <c r="B1350" s="17">
        <v>42</v>
      </c>
      <c r="D1350" s="17" t="s">
        <v>8221</v>
      </c>
      <c r="E1350" s="17">
        <v>1</v>
      </c>
    </row>
    <row r="1351" spans="1:5" ht="18" x14ac:dyDescent="0.6">
      <c r="A1351" s="18" t="s">
        <v>8219</v>
      </c>
      <c r="B1351" s="18">
        <v>199</v>
      </c>
      <c r="D1351" s="18" t="s">
        <v>8221</v>
      </c>
      <c r="E1351" s="18">
        <v>12</v>
      </c>
    </row>
    <row r="1352" spans="1:5" ht="18" x14ac:dyDescent="0.6">
      <c r="A1352" s="17" t="s">
        <v>8219</v>
      </c>
      <c r="B1352" s="17">
        <v>25</v>
      </c>
      <c r="D1352" s="17" t="s">
        <v>8221</v>
      </c>
      <c r="E1352" s="17">
        <v>12</v>
      </c>
    </row>
    <row r="1353" spans="1:5" ht="18" x14ac:dyDescent="0.6">
      <c r="A1353" s="18" t="s">
        <v>8219</v>
      </c>
      <c r="B1353" s="18">
        <v>84</v>
      </c>
      <c r="D1353" s="18" t="s">
        <v>8221</v>
      </c>
      <c r="E1353" s="18">
        <v>23</v>
      </c>
    </row>
    <row r="1354" spans="1:5" ht="18" x14ac:dyDescent="0.6">
      <c r="A1354" s="17" t="s">
        <v>8219</v>
      </c>
      <c r="B1354" s="17">
        <v>50</v>
      </c>
      <c r="D1354" s="17" t="s">
        <v>8221</v>
      </c>
      <c r="E1354" s="17">
        <v>0</v>
      </c>
    </row>
    <row r="1355" spans="1:5" ht="18" x14ac:dyDescent="0.6">
      <c r="A1355" s="18" t="s">
        <v>8219</v>
      </c>
      <c r="B1355" s="18">
        <v>26</v>
      </c>
      <c r="D1355" s="18" t="s">
        <v>8221</v>
      </c>
      <c r="E1355" s="18">
        <v>10</v>
      </c>
    </row>
    <row r="1356" spans="1:5" ht="18" x14ac:dyDescent="0.6">
      <c r="A1356" s="17" t="s">
        <v>8219</v>
      </c>
      <c r="B1356" s="17">
        <v>14</v>
      </c>
      <c r="D1356" s="17" t="s">
        <v>8221</v>
      </c>
      <c r="E1356" s="17">
        <v>5</v>
      </c>
    </row>
    <row r="1357" spans="1:5" ht="18" x14ac:dyDescent="0.6">
      <c r="A1357" s="18" t="s">
        <v>8219</v>
      </c>
      <c r="B1357" s="18">
        <v>49</v>
      </c>
      <c r="D1357" s="18" t="s">
        <v>8221</v>
      </c>
      <c r="E1357" s="18">
        <v>1</v>
      </c>
    </row>
    <row r="1358" spans="1:5" ht="18" x14ac:dyDescent="0.6">
      <c r="A1358" s="17" t="s">
        <v>8219</v>
      </c>
      <c r="B1358" s="17">
        <v>69</v>
      </c>
      <c r="D1358" s="17" t="s">
        <v>8221</v>
      </c>
      <c r="E1358" s="17">
        <v>2</v>
      </c>
    </row>
    <row r="1359" spans="1:5" ht="18" x14ac:dyDescent="0.6">
      <c r="A1359" s="18" t="s">
        <v>8219</v>
      </c>
      <c r="B1359" s="18">
        <v>60</v>
      </c>
      <c r="D1359" s="18" t="s">
        <v>8221</v>
      </c>
      <c r="E1359" s="18">
        <v>2</v>
      </c>
    </row>
    <row r="1360" spans="1:5" ht="18" x14ac:dyDescent="0.6">
      <c r="A1360" s="17" t="s">
        <v>8219</v>
      </c>
      <c r="B1360" s="17">
        <v>80</v>
      </c>
      <c r="D1360" s="17" t="s">
        <v>8221</v>
      </c>
      <c r="E1360" s="17">
        <v>0</v>
      </c>
    </row>
    <row r="1361" spans="1:5" ht="18" x14ac:dyDescent="0.6">
      <c r="A1361" s="18" t="s">
        <v>8219</v>
      </c>
      <c r="B1361" s="18">
        <v>56</v>
      </c>
      <c r="D1361" s="18" t="s">
        <v>8221</v>
      </c>
      <c r="E1361" s="18">
        <v>13</v>
      </c>
    </row>
    <row r="1362" spans="1:5" ht="18" x14ac:dyDescent="0.6">
      <c r="A1362" s="17" t="s">
        <v>8219</v>
      </c>
      <c r="B1362" s="17">
        <v>104</v>
      </c>
      <c r="D1362" s="17" t="s">
        <v>8221</v>
      </c>
      <c r="E1362" s="17">
        <v>0</v>
      </c>
    </row>
    <row r="1363" spans="1:5" ht="18" x14ac:dyDescent="0.6">
      <c r="A1363" s="18" t="s">
        <v>8219</v>
      </c>
      <c r="B1363" s="18">
        <v>46</v>
      </c>
      <c r="D1363" s="18" t="s">
        <v>8221</v>
      </c>
      <c r="E1363" s="18">
        <v>1</v>
      </c>
    </row>
    <row r="1364" spans="1:5" ht="18" x14ac:dyDescent="0.6">
      <c r="A1364" s="17" t="s">
        <v>8219</v>
      </c>
      <c r="B1364" s="17">
        <v>206</v>
      </c>
      <c r="D1364" s="17" t="s">
        <v>8221</v>
      </c>
      <c r="E1364" s="17">
        <v>5</v>
      </c>
    </row>
    <row r="1365" spans="1:5" ht="18" x14ac:dyDescent="0.6">
      <c r="A1365" s="18" t="s">
        <v>8219</v>
      </c>
      <c r="B1365" s="18">
        <v>18</v>
      </c>
      <c r="D1365" s="18" t="s">
        <v>8221</v>
      </c>
      <c r="E1365" s="18">
        <v>2</v>
      </c>
    </row>
    <row r="1366" spans="1:5" ht="18" x14ac:dyDescent="0.6">
      <c r="A1366" s="17" t="s">
        <v>8219</v>
      </c>
      <c r="B1366" s="17">
        <v>28</v>
      </c>
      <c r="D1366" s="17" t="s">
        <v>8221</v>
      </c>
      <c r="E1366" s="17">
        <v>0</v>
      </c>
    </row>
    <row r="1367" spans="1:5" ht="18" x14ac:dyDescent="0.6">
      <c r="A1367" s="18" t="s">
        <v>8219</v>
      </c>
      <c r="B1367" s="18">
        <v>11</v>
      </c>
      <c r="D1367" s="18" t="s">
        <v>8221</v>
      </c>
      <c r="E1367" s="18">
        <v>32</v>
      </c>
    </row>
    <row r="1368" spans="1:5" ht="18" x14ac:dyDescent="0.6">
      <c r="A1368" s="17" t="s">
        <v>8219</v>
      </c>
      <c r="B1368" s="17">
        <v>263</v>
      </c>
      <c r="D1368" s="17" t="s">
        <v>8221</v>
      </c>
      <c r="E1368" s="17">
        <v>1</v>
      </c>
    </row>
    <row r="1369" spans="1:5" ht="18" x14ac:dyDescent="0.6">
      <c r="A1369" s="18" t="s">
        <v>8219</v>
      </c>
      <c r="B1369" s="18">
        <v>394</v>
      </c>
      <c r="D1369" s="18" t="s">
        <v>8221</v>
      </c>
      <c r="E1369" s="18">
        <v>1</v>
      </c>
    </row>
    <row r="1370" spans="1:5" ht="18" x14ac:dyDescent="0.6">
      <c r="A1370" s="17" t="s">
        <v>8219</v>
      </c>
      <c r="B1370" s="17">
        <v>1049</v>
      </c>
      <c r="D1370" s="17" t="s">
        <v>8221</v>
      </c>
      <c r="E1370" s="17">
        <v>1</v>
      </c>
    </row>
    <row r="1371" spans="1:5" ht="18" x14ac:dyDescent="0.6">
      <c r="A1371" s="18" t="s">
        <v>8219</v>
      </c>
      <c r="B1371" s="18">
        <v>308</v>
      </c>
      <c r="D1371" s="18" t="s">
        <v>8221</v>
      </c>
      <c r="E1371" s="18">
        <v>0</v>
      </c>
    </row>
    <row r="1372" spans="1:5" ht="18" x14ac:dyDescent="0.6">
      <c r="A1372" s="17" t="s">
        <v>8219</v>
      </c>
      <c r="B1372" s="17">
        <v>1088</v>
      </c>
      <c r="D1372" s="17" t="s">
        <v>8221</v>
      </c>
      <c r="E1372" s="17">
        <v>0</v>
      </c>
    </row>
    <row r="1373" spans="1:5" ht="18" x14ac:dyDescent="0.6">
      <c r="A1373" s="18" t="s">
        <v>8219</v>
      </c>
      <c r="B1373" s="18">
        <v>73</v>
      </c>
      <c r="D1373" s="18" t="s">
        <v>8221</v>
      </c>
      <c r="E1373" s="18">
        <v>8</v>
      </c>
    </row>
    <row r="1374" spans="1:5" ht="18" x14ac:dyDescent="0.6">
      <c r="A1374" s="17" t="s">
        <v>8219</v>
      </c>
      <c r="B1374" s="17">
        <v>143</v>
      </c>
      <c r="D1374" s="17" t="s">
        <v>8221</v>
      </c>
      <c r="E1374" s="17">
        <v>0</v>
      </c>
    </row>
    <row r="1375" spans="1:5" ht="18" x14ac:dyDescent="0.6">
      <c r="A1375" s="18" t="s">
        <v>8219</v>
      </c>
      <c r="B1375" s="18">
        <v>1420</v>
      </c>
      <c r="D1375" s="18" t="s">
        <v>8221</v>
      </c>
      <c r="E1375" s="18">
        <v>1</v>
      </c>
    </row>
    <row r="1376" spans="1:5" ht="18" x14ac:dyDescent="0.6">
      <c r="A1376" s="17" t="s">
        <v>8219</v>
      </c>
      <c r="B1376" s="17">
        <v>305</v>
      </c>
      <c r="D1376" s="17" t="s">
        <v>8221</v>
      </c>
      <c r="E1376" s="17">
        <v>16</v>
      </c>
    </row>
    <row r="1377" spans="1:5" ht="18" x14ac:dyDescent="0.6">
      <c r="A1377" s="18" t="s">
        <v>8219</v>
      </c>
      <c r="B1377" s="18">
        <v>551</v>
      </c>
      <c r="D1377" s="18" t="s">
        <v>8221</v>
      </c>
      <c r="E1377" s="18">
        <v>12</v>
      </c>
    </row>
    <row r="1378" spans="1:5" ht="18" x14ac:dyDescent="0.6">
      <c r="A1378" s="17" t="s">
        <v>8219</v>
      </c>
      <c r="B1378" s="17">
        <v>187</v>
      </c>
      <c r="D1378" s="17" t="s">
        <v>8221</v>
      </c>
      <c r="E1378" s="17">
        <v>4</v>
      </c>
    </row>
    <row r="1379" spans="1:5" ht="18" x14ac:dyDescent="0.6">
      <c r="A1379" s="18" t="s">
        <v>8219</v>
      </c>
      <c r="B1379" s="18">
        <v>325</v>
      </c>
      <c r="D1379" s="18" t="s">
        <v>8221</v>
      </c>
      <c r="E1379" s="18">
        <v>2</v>
      </c>
    </row>
    <row r="1380" spans="1:5" ht="18" x14ac:dyDescent="0.6">
      <c r="A1380" s="17" t="s">
        <v>8219</v>
      </c>
      <c r="B1380" s="17">
        <v>148</v>
      </c>
      <c r="D1380" s="17" t="s">
        <v>8221</v>
      </c>
      <c r="E1380" s="17">
        <v>3</v>
      </c>
    </row>
    <row r="1381" spans="1:5" ht="18" x14ac:dyDescent="0.6">
      <c r="A1381" s="18" t="s">
        <v>8219</v>
      </c>
      <c r="B1381" s="18">
        <v>69</v>
      </c>
      <c r="D1381" s="18" t="s">
        <v>8221</v>
      </c>
      <c r="E1381" s="18">
        <v>0</v>
      </c>
    </row>
    <row r="1382" spans="1:5" ht="18" x14ac:dyDescent="0.6">
      <c r="A1382" s="17" t="s">
        <v>8219</v>
      </c>
      <c r="B1382" s="17">
        <v>173</v>
      </c>
      <c r="D1382" s="17" t="s">
        <v>8221</v>
      </c>
      <c r="E1382" s="17">
        <v>3</v>
      </c>
    </row>
    <row r="1383" spans="1:5" ht="18" x14ac:dyDescent="0.6">
      <c r="A1383" s="18" t="s">
        <v>8219</v>
      </c>
      <c r="B1383" s="18">
        <v>269</v>
      </c>
      <c r="D1383" s="18" t="s">
        <v>8221</v>
      </c>
      <c r="E1383" s="18">
        <v>4</v>
      </c>
    </row>
    <row r="1384" spans="1:5" ht="18" x14ac:dyDescent="0.6">
      <c r="A1384" s="17" t="s">
        <v>8219</v>
      </c>
      <c r="B1384" s="17">
        <v>185</v>
      </c>
      <c r="D1384" s="17" t="s">
        <v>8221</v>
      </c>
      <c r="E1384" s="17">
        <v>2</v>
      </c>
    </row>
    <row r="1385" spans="1:5" ht="18" x14ac:dyDescent="0.6">
      <c r="A1385" s="18" t="s">
        <v>8219</v>
      </c>
      <c r="B1385" s="18">
        <v>176</v>
      </c>
      <c r="D1385" s="18" t="s">
        <v>8221</v>
      </c>
      <c r="E1385" s="18">
        <v>10</v>
      </c>
    </row>
    <row r="1386" spans="1:5" ht="18" x14ac:dyDescent="0.6">
      <c r="A1386" s="17" t="s">
        <v>8219</v>
      </c>
      <c r="B1386" s="17">
        <v>1019</v>
      </c>
      <c r="D1386" s="17" t="s">
        <v>8221</v>
      </c>
      <c r="E1386" s="17">
        <v>11</v>
      </c>
    </row>
    <row r="1387" spans="1:5" ht="18" x14ac:dyDescent="0.6">
      <c r="A1387" s="18" t="s">
        <v>8219</v>
      </c>
      <c r="B1387" s="18">
        <v>113</v>
      </c>
      <c r="D1387" s="18" t="s">
        <v>8221</v>
      </c>
      <c r="E1387" s="18">
        <v>6</v>
      </c>
    </row>
    <row r="1388" spans="1:5" ht="18" x14ac:dyDescent="0.6">
      <c r="A1388" s="17" t="s">
        <v>8219</v>
      </c>
      <c r="B1388" s="17">
        <v>404</v>
      </c>
      <c r="D1388" s="17" t="s">
        <v>8221</v>
      </c>
      <c r="E1388" s="17">
        <v>2</v>
      </c>
    </row>
    <row r="1389" spans="1:5" ht="18" x14ac:dyDescent="0.6">
      <c r="A1389" s="18" t="s">
        <v>8219</v>
      </c>
      <c r="B1389" s="18">
        <v>707</v>
      </c>
      <c r="D1389" s="18" t="s">
        <v>8221</v>
      </c>
      <c r="E1389" s="18">
        <v>6</v>
      </c>
    </row>
    <row r="1390" spans="1:5" ht="18" x14ac:dyDescent="0.6">
      <c r="A1390" s="17" t="s">
        <v>8219</v>
      </c>
      <c r="B1390" s="17">
        <v>392</v>
      </c>
      <c r="D1390" s="17" t="s">
        <v>8221</v>
      </c>
      <c r="E1390" s="17">
        <v>8</v>
      </c>
    </row>
    <row r="1391" spans="1:5" ht="18" x14ac:dyDescent="0.6">
      <c r="A1391" s="18" t="s">
        <v>8219</v>
      </c>
      <c r="B1391" s="18">
        <v>23</v>
      </c>
      <c r="D1391" s="18" t="s">
        <v>8221</v>
      </c>
      <c r="E1391" s="18">
        <v>37</v>
      </c>
    </row>
    <row r="1392" spans="1:5" ht="18" x14ac:dyDescent="0.6">
      <c r="A1392" s="17" t="s">
        <v>8219</v>
      </c>
      <c r="B1392" s="17">
        <v>682</v>
      </c>
      <c r="D1392" s="17" t="s">
        <v>8221</v>
      </c>
      <c r="E1392" s="17">
        <v>11</v>
      </c>
    </row>
    <row r="1393" spans="1:5" ht="18" x14ac:dyDescent="0.6">
      <c r="A1393" s="18" t="s">
        <v>8219</v>
      </c>
      <c r="B1393" s="18">
        <v>37</v>
      </c>
      <c r="D1393" s="18" t="s">
        <v>8221</v>
      </c>
      <c r="E1393" s="18">
        <v>0</v>
      </c>
    </row>
    <row r="1394" spans="1:5" ht="18" x14ac:dyDescent="0.6">
      <c r="A1394" s="17" t="s">
        <v>8219</v>
      </c>
      <c r="B1394" s="17">
        <v>146</v>
      </c>
      <c r="D1394" s="17" t="s">
        <v>8221</v>
      </c>
      <c r="E1394" s="17">
        <v>10</v>
      </c>
    </row>
    <row r="1395" spans="1:5" ht="18" x14ac:dyDescent="0.6">
      <c r="A1395" s="18" t="s">
        <v>8219</v>
      </c>
      <c r="B1395" s="18">
        <v>119</v>
      </c>
      <c r="D1395" s="18" t="s">
        <v>8221</v>
      </c>
      <c r="E1395" s="18">
        <v>6</v>
      </c>
    </row>
    <row r="1396" spans="1:5" ht="18" x14ac:dyDescent="0.6">
      <c r="A1396" s="17" t="s">
        <v>8219</v>
      </c>
      <c r="B1396" s="17">
        <v>163</v>
      </c>
      <c r="D1396" s="17" t="s">
        <v>8221</v>
      </c>
      <c r="E1396" s="17">
        <v>8</v>
      </c>
    </row>
    <row r="1397" spans="1:5" ht="18" x14ac:dyDescent="0.6">
      <c r="A1397" s="18" t="s">
        <v>8219</v>
      </c>
      <c r="B1397" s="18">
        <v>339</v>
      </c>
      <c r="D1397" s="18" t="s">
        <v>8221</v>
      </c>
      <c r="E1397" s="18">
        <v>6</v>
      </c>
    </row>
    <row r="1398" spans="1:5" ht="18" x14ac:dyDescent="0.6">
      <c r="A1398" s="17" t="s">
        <v>8219</v>
      </c>
      <c r="B1398" s="17">
        <v>58</v>
      </c>
      <c r="D1398" s="17" t="s">
        <v>8221</v>
      </c>
      <c r="E1398" s="17">
        <v>7</v>
      </c>
    </row>
    <row r="1399" spans="1:5" ht="18" x14ac:dyDescent="0.6">
      <c r="A1399" s="18" t="s">
        <v>8219</v>
      </c>
      <c r="B1399" s="18">
        <v>456</v>
      </c>
      <c r="D1399" s="18" t="s">
        <v>8221</v>
      </c>
      <c r="E1399" s="18">
        <v>7</v>
      </c>
    </row>
    <row r="1400" spans="1:5" ht="18" x14ac:dyDescent="0.6">
      <c r="A1400" s="17" t="s">
        <v>8219</v>
      </c>
      <c r="B1400" s="17">
        <v>15</v>
      </c>
      <c r="D1400" s="17" t="s">
        <v>8221</v>
      </c>
      <c r="E1400" s="17">
        <v>5</v>
      </c>
    </row>
    <row r="1401" spans="1:5" ht="18" x14ac:dyDescent="0.6">
      <c r="A1401" s="18" t="s">
        <v>8219</v>
      </c>
      <c r="B1401" s="18">
        <v>191</v>
      </c>
      <c r="D1401" s="18" t="s">
        <v>8221</v>
      </c>
      <c r="E1401" s="18">
        <v>46</v>
      </c>
    </row>
    <row r="1402" spans="1:5" ht="18" x14ac:dyDescent="0.6">
      <c r="A1402" s="17" t="s">
        <v>8219</v>
      </c>
      <c r="B1402" s="17">
        <v>17</v>
      </c>
      <c r="D1402" s="17" t="s">
        <v>8221</v>
      </c>
      <c r="E1402" s="17">
        <v>10</v>
      </c>
    </row>
    <row r="1403" spans="1:5" ht="18" x14ac:dyDescent="0.6">
      <c r="A1403" s="18" t="s">
        <v>8219</v>
      </c>
      <c r="B1403" s="18">
        <v>28</v>
      </c>
      <c r="D1403" s="18" t="s">
        <v>8221</v>
      </c>
      <c r="E1403" s="18">
        <v>19</v>
      </c>
    </row>
    <row r="1404" spans="1:5" ht="18" x14ac:dyDescent="0.6">
      <c r="A1404" s="17" t="s">
        <v>8219</v>
      </c>
      <c r="B1404" s="17">
        <v>18</v>
      </c>
      <c r="D1404" s="17" t="s">
        <v>8221</v>
      </c>
      <c r="E1404" s="17">
        <v>13</v>
      </c>
    </row>
    <row r="1405" spans="1:5" ht="18" x14ac:dyDescent="0.6">
      <c r="A1405" s="18" t="s">
        <v>8219</v>
      </c>
      <c r="B1405" s="18">
        <v>61</v>
      </c>
      <c r="D1405" s="18" t="s">
        <v>8221</v>
      </c>
      <c r="E1405" s="18">
        <v>13</v>
      </c>
    </row>
    <row r="1406" spans="1:5" ht="18" x14ac:dyDescent="0.6">
      <c r="A1406" s="17" t="s">
        <v>8219</v>
      </c>
      <c r="B1406" s="17">
        <v>108</v>
      </c>
      <c r="D1406" s="17" t="s">
        <v>8221</v>
      </c>
      <c r="E1406" s="17">
        <v>4</v>
      </c>
    </row>
    <row r="1407" spans="1:5" ht="18" x14ac:dyDescent="0.6">
      <c r="A1407" s="18" t="s">
        <v>8219</v>
      </c>
      <c r="B1407" s="18">
        <v>142</v>
      </c>
      <c r="D1407" s="18" t="s">
        <v>8221</v>
      </c>
      <c r="E1407" s="18">
        <v>0</v>
      </c>
    </row>
    <row r="1408" spans="1:5" ht="18" x14ac:dyDescent="0.6">
      <c r="A1408" s="17" t="s">
        <v>8219</v>
      </c>
      <c r="B1408" s="17">
        <v>74</v>
      </c>
      <c r="D1408" s="17" t="s">
        <v>8221</v>
      </c>
      <c r="E1408" s="17">
        <v>3</v>
      </c>
    </row>
    <row r="1409" spans="1:5" ht="18" x14ac:dyDescent="0.6">
      <c r="A1409" s="18" t="s">
        <v>8219</v>
      </c>
      <c r="B1409" s="18">
        <v>38</v>
      </c>
      <c r="D1409" s="18" t="s">
        <v>8221</v>
      </c>
      <c r="E1409" s="18">
        <v>1</v>
      </c>
    </row>
    <row r="1410" spans="1:5" ht="18" x14ac:dyDescent="0.6">
      <c r="A1410" s="17" t="s">
        <v>8219</v>
      </c>
      <c r="B1410" s="17">
        <v>20</v>
      </c>
      <c r="D1410" s="17" t="s">
        <v>8221</v>
      </c>
      <c r="E1410" s="17">
        <v>9</v>
      </c>
    </row>
    <row r="1411" spans="1:5" ht="18" x14ac:dyDescent="0.6">
      <c r="A1411" s="18" t="s">
        <v>8219</v>
      </c>
      <c r="B1411" s="18">
        <v>24</v>
      </c>
      <c r="D1411" s="18" t="s">
        <v>8221</v>
      </c>
      <c r="E1411" s="18">
        <v>1</v>
      </c>
    </row>
    <row r="1412" spans="1:5" ht="18" x14ac:dyDescent="0.6">
      <c r="A1412" s="17" t="s">
        <v>8219</v>
      </c>
      <c r="B1412" s="17">
        <v>66</v>
      </c>
      <c r="D1412" s="17" t="s">
        <v>8221</v>
      </c>
      <c r="E1412" s="17">
        <v>1</v>
      </c>
    </row>
    <row r="1413" spans="1:5" ht="18" x14ac:dyDescent="0.6">
      <c r="A1413" s="18" t="s">
        <v>8219</v>
      </c>
      <c r="B1413" s="18">
        <v>28</v>
      </c>
      <c r="D1413" s="18" t="s">
        <v>8221</v>
      </c>
      <c r="E1413" s="18">
        <v>4</v>
      </c>
    </row>
    <row r="1414" spans="1:5" ht="18" x14ac:dyDescent="0.6">
      <c r="A1414" s="17" t="s">
        <v>8219</v>
      </c>
      <c r="B1414" s="17">
        <v>24</v>
      </c>
      <c r="D1414" s="17" t="s">
        <v>8221</v>
      </c>
      <c r="E1414" s="17">
        <v>17</v>
      </c>
    </row>
    <row r="1415" spans="1:5" ht="18" x14ac:dyDescent="0.6">
      <c r="A1415" s="18" t="s">
        <v>8219</v>
      </c>
      <c r="B1415" s="18">
        <v>73</v>
      </c>
      <c r="D1415" s="18" t="s">
        <v>8221</v>
      </c>
      <c r="E1415" s="18">
        <v>0</v>
      </c>
    </row>
    <row r="1416" spans="1:5" ht="18" x14ac:dyDescent="0.6">
      <c r="A1416" s="17" t="s">
        <v>8219</v>
      </c>
      <c r="B1416" s="17">
        <v>3</v>
      </c>
      <c r="D1416" s="17" t="s">
        <v>8221</v>
      </c>
      <c r="E1416" s="17">
        <v>12</v>
      </c>
    </row>
    <row r="1417" spans="1:5" ht="18" x14ac:dyDescent="0.6">
      <c r="A1417" s="18" t="s">
        <v>8219</v>
      </c>
      <c r="B1417" s="18">
        <v>20</v>
      </c>
      <c r="D1417" s="18" t="s">
        <v>8221</v>
      </c>
      <c r="E1417" s="18">
        <v>14</v>
      </c>
    </row>
    <row r="1418" spans="1:5" ht="18" x14ac:dyDescent="0.6">
      <c r="A1418" s="17" t="s">
        <v>8219</v>
      </c>
      <c r="B1418" s="17">
        <v>21</v>
      </c>
      <c r="D1418" s="17" t="s">
        <v>8221</v>
      </c>
      <c r="E1418" s="17">
        <v>1</v>
      </c>
    </row>
    <row r="1419" spans="1:5" ht="18" x14ac:dyDescent="0.6">
      <c r="A1419" s="18" t="s">
        <v>8219</v>
      </c>
      <c r="B1419" s="18">
        <v>94</v>
      </c>
      <c r="D1419" s="18" t="s">
        <v>8221</v>
      </c>
      <c r="E1419" s="18">
        <v>14</v>
      </c>
    </row>
    <row r="1420" spans="1:5" ht="18" x14ac:dyDescent="0.6">
      <c r="A1420" s="17" t="s">
        <v>8219</v>
      </c>
      <c r="B1420" s="17">
        <v>139</v>
      </c>
      <c r="D1420" s="17" t="s">
        <v>8221</v>
      </c>
      <c r="E1420" s="17">
        <v>4</v>
      </c>
    </row>
    <row r="1421" spans="1:5" ht="18" x14ac:dyDescent="0.6">
      <c r="A1421" s="18" t="s">
        <v>8219</v>
      </c>
      <c r="B1421" s="18">
        <v>130</v>
      </c>
      <c r="D1421" s="18" t="s">
        <v>8221</v>
      </c>
      <c r="E1421" s="18">
        <v>2</v>
      </c>
    </row>
    <row r="1422" spans="1:5" ht="18" x14ac:dyDescent="0.6">
      <c r="A1422" s="17" t="s">
        <v>8219</v>
      </c>
      <c r="B1422" s="17">
        <v>31</v>
      </c>
      <c r="D1422" s="17" t="s">
        <v>8221</v>
      </c>
      <c r="E1422" s="17">
        <v>1</v>
      </c>
    </row>
    <row r="1423" spans="1:5" ht="18" x14ac:dyDescent="0.6">
      <c r="A1423" s="18" t="s">
        <v>8219</v>
      </c>
      <c r="B1423" s="18">
        <v>13</v>
      </c>
      <c r="D1423" s="18" t="s">
        <v>8221</v>
      </c>
      <c r="E1423" s="18">
        <v>2</v>
      </c>
    </row>
    <row r="1424" spans="1:5" ht="18" x14ac:dyDescent="0.6">
      <c r="A1424" s="17" t="s">
        <v>8219</v>
      </c>
      <c r="B1424" s="17">
        <v>90</v>
      </c>
      <c r="D1424" s="17" t="s">
        <v>8221</v>
      </c>
      <c r="E1424" s="17">
        <v>1</v>
      </c>
    </row>
    <row r="1425" spans="1:5" ht="18" x14ac:dyDescent="0.6">
      <c r="A1425" s="18" t="s">
        <v>8219</v>
      </c>
      <c r="B1425" s="18">
        <v>141</v>
      </c>
      <c r="D1425" s="18" t="s">
        <v>8221</v>
      </c>
      <c r="E1425" s="18">
        <v>1</v>
      </c>
    </row>
    <row r="1426" spans="1:5" ht="18" x14ac:dyDescent="0.6">
      <c r="A1426" s="17" t="s">
        <v>8219</v>
      </c>
      <c r="B1426" s="17">
        <v>23</v>
      </c>
      <c r="D1426" s="17" t="s">
        <v>8221</v>
      </c>
      <c r="E1426" s="17">
        <v>4</v>
      </c>
    </row>
    <row r="1427" spans="1:5" ht="18" x14ac:dyDescent="0.6">
      <c r="A1427" s="18" t="s">
        <v>8219</v>
      </c>
      <c r="B1427" s="18">
        <v>18</v>
      </c>
      <c r="D1427" s="18" t="s">
        <v>8221</v>
      </c>
      <c r="E1427" s="18">
        <v>3</v>
      </c>
    </row>
    <row r="1428" spans="1:5" ht="18" x14ac:dyDescent="0.6">
      <c r="A1428" s="17" t="s">
        <v>8219</v>
      </c>
      <c r="B1428" s="17">
        <v>76</v>
      </c>
      <c r="D1428" s="17" t="s">
        <v>8221</v>
      </c>
      <c r="E1428" s="17">
        <v>38</v>
      </c>
    </row>
    <row r="1429" spans="1:5" ht="18" x14ac:dyDescent="0.6">
      <c r="A1429" s="18" t="s">
        <v>8219</v>
      </c>
      <c r="B1429" s="18">
        <v>93</v>
      </c>
      <c r="D1429" s="18" t="s">
        <v>8221</v>
      </c>
      <c r="E1429" s="18">
        <v>4</v>
      </c>
    </row>
    <row r="1430" spans="1:5" ht="18" x14ac:dyDescent="0.6">
      <c r="A1430" s="17" t="s">
        <v>8219</v>
      </c>
      <c r="B1430" s="17">
        <v>69</v>
      </c>
      <c r="D1430" s="17" t="s">
        <v>8221</v>
      </c>
      <c r="E1430" s="17">
        <v>0</v>
      </c>
    </row>
    <row r="1431" spans="1:5" ht="18" x14ac:dyDescent="0.6">
      <c r="A1431" s="18" t="s">
        <v>8219</v>
      </c>
      <c r="B1431" s="18">
        <v>21</v>
      </c>
      <c r="D1431" s="18" t="s">
        <v>8221</v>
      </c>
      <c r="E1431" s="18">
        <v>2</v>
      </c>
    </row>
    <row r="1432" spans="1:5" ht="18" x14ac:dyDescent="0.6">
      <c r="A1432" s="17" t="s">
        <v>8219</v>
      </c>
      <c r="B1432" s="17">
        <v>57</v>
      </c>
      <c r="D1432" s="17" t="s">
        <v>8221</v>
      </c>
      <c r="E1432" s="17">
        <v>0</v>
      </c>
    </row>
    <row r="1433" spans="1:5" ht="18" x14ac:dyDescent="0.6">
      <c r="A1433" s="18" t="s">
        <v>8219</v>
      </c>
      <c r="B1433" s="18">
        <v>108</v>
      </c>
      <c r="D1433" s="18" t="s">
        <v>8221</v>
      </c>
      <c r="E1433" s="18">
        <v>1</v>
      </c>
    </row>
    <row r="1434" spans="1:5" ht="18" x14ac:dyDescent="0.6">
      <c r="A1434" s="17" t="s">
        <v>8219</v>
      </c>
      <c r="B1434" s="17">
        <v>83</v>
      </c>
      <c r="D1434" s="17" t="s">
        <v>8221</v>
      </c>
      <c r="E1434" s="17">
        <v>7</v>
      </c>
    </row>
    <row r="1435" spans="1:5" ht="18" x14ac:dyDescent="0.6">
      <c r="A1435" s="18" t="s">
        <v>8219</v>
      </c>
      <c r="B1435" s="18">
        <v>96</v>
      </c>
      <c r="D1435" s="18" t="s">
        <v>8221</v>
      </c>
      <c r="E1435" s="18">
        <v>2</v>
      </c>
    </row>
    <row r="1436" spans="1:5" ht="18" x14ac:dyDescent="0.6">
      <c r="A1436" s="17" t="s">
        <v>8219</v>
      </c>
      <c r="B1436" s="17">
        <v>64</v>
      </c>
      <c r="D1436" s="17" t="s">
        <v>8221</v>
      </c>
      <c r="E1436" s="17">
        <v>4</v>
      </c>
    </row>
    <row r="1437" spans="1:5" ht="18" x14ac:dyDescent="0.6">
      <c r="A1437" s="18" t="s">
        <v>8219</v>
      </c>
      <c r="B1437" s="18">
        <v>14</v>
      </c>
      <c r="D1437" s="18" t="s">
        <v>8221</v>
      </c>
      <c r="E1437" s="18">
        <v>4</v>
      </c>
    </row>
    <row r="1438" spans="1:5" ht="18" x14ac:dyDescent="0.6">
      <c r="A1438" s="17" t="s">
        <v>8219</v>
      </c>
      <c r="B1438" s="17">
        <v>169</v>
      </c>
      <c r="D1438" s="17" t="s">
        <v>8221</v>
      </c>
      <c r="E1438" s="17">
        <v>3</v>
      </c>
    </row>
    <row r="1439" spans="1:5" ht="18" x14ac:dyDescent="0.6">
      <c r="A1439" s="18" t="s">
        <v>8219</v>
      </c>
      <c r="B1439" s="18">
        <v>33</v>
      </c>
      <c r="D1439" s="18" t="s">
        <v>8221</v>
      </c>
      <c r="E1439" s="18">
        <v>2</v>
      </c>
    </row>
    <row r="1440" spans="1:5" ht="18" x14ac:dyDescent="0.6">
      <c r="A1440" s="17" t="s">
        <v>8219</v>
      </c>
      <c r="B1440" s="17">
        <v>102</v>
      </c>
      <c r="D1440" s="17" t="s">
        <v>8221</v>
      </c>
      <c r="E1440" s="17">
        <v>197</v>
      </c>
    </row>
    <row r="1441" spans="1:5" ht="18" x14ac:dyDescent="0.6">
      <c r="A1441" s="18" t="s">
        <v>8219</v>
      </c>
      <c r="B1441" s="18">
        <v>104</v>
      </c>
      <c r="D1441" s="18" t="s">
        <v>8221</v>
      </c>
      <c r="E1441" s="18">
        <v>0</v>
      </c>
    </row>
    <row r="1442" spans="1:5" ht="18" x14ac:dyDescent="0.6">
      <c r="A1442" s="17" t="s">
        <v>8219</v>
      </c>
      <c r="B1442" s="17">
        <v>20</v>
      </c>
      <c r="D1442" s="17" t="s">
        <v>8221</v>
      </c>
      <c r="E1442" s="17">
        <v>1</v>
      </c>
    </row>
    <row r="1443" spans="1:5" ht="18" x14ac:dyDescent="0.6">
      <c r="A1443" s="18" t="s">
        <v>8219</v>
      </c>
      <c r="B1443" s="18">
        <v>35</v>
      </c>
      <c r="D1443" s="18" t="s">
        <v>8221</v>
      </c>
      <c r="E1443" s="18">
        <v>4</v>
      </c>
    </row>
    <row r="1444" spans="1:5" ht="18" x14ac:dyDescent="0.6">
      <c r="A1444" s="17" t="s">
        <v>8219</v>
      </c>
      <c r="B1444" s="17">
        <v>94</v>
      </c>
      <c r="D1444" s="17" t="s">
        <v>8221</v>
      </c>
      <c r="E1444" s="17">
        <v>0</v>
      </c>
    </row>
    <row r="1445" spans="1:5" ht="18" x14ac:dyDescent="0.6">
      <c r="A1445" s="18" t="s">
        <v>8219</v>
      </c>
      <c r="B1445" s="18">
        <v>14</v>
      </c>
      <c r="D1445" s="18" t="s">
        <v>8221</v>
      </c>
      <c r="E1445" s="18">
        <v>7</v>
      </c>
    </row>
    <row r="1446" spans="1:5" ht="18" x14ac:dyDescent="0.6">
      <c r="A1446" s="17" t="s">
        <v>8219</v>
      </c>
      <c r="B1446" s="17">
        <v>15</v>
      </c>
      <c r="D1446" s="17" t="s">
        <v>8221</v>
      </c>
      <c r="E1446" s="17">
        <v>11</v>
      </c>
    </row>
    <row r="1447" spans="1:5" ht="18" x14ac:dyDescent="0.6">
      <c r="A1447" s="18" t="s">
        <v>8219</v>
      </c>
      <c r="B1447" s="18">
        <v>51</v>
      </c>
      <c r="D1447" s="18" t="s">
        <v>8221</v>
      </c>
      <c r="E1447" s="18">
        <v>0</v>
      </c>
    </row>
    <row r="1448" spans="1:5" ht="18" x14ac:dyDescent="0.6">
      <c r="A1448" s="17" t="s">
        <v>8219</v>
      </c>
      <c r="B1448" s="17">
        <v>19</v>
      </c>
      <c r="D1448" s="17" t="s">
        <v>8221</v>
      </c>
      <c r="E1448" s="17">
        <v>6</v>
      </c>
    </row>
    <row r="1449" spans="1:5" ht="18" x14ac:dyDescent="0.6">
      <c r="A1449" s="18" t="s">
        <v>8219</v>
      </c>
      <c r="B1449" s="18">
        <v>23</v>
      </c>
      <c r="D1449" s="18" t="s">
        <v>8221</v>
      </c>
      <c r="E1449" s="18">
        <v>0</v>
      </c>
    </row>
    <row r="1450" spans="1:5" ht="18" x14ac:dyDescent="0.6">
      <c r="A1450" s="17" t="s">
        <v>8219</v>
      </c>
      <c r="B1450" s="17">
        <v>97</v>
      </c>
      <c r="D1450" s="17" t="s">
        <v>8221</v>
      </c>
      <c r="E1450" s="17">
        <v>7</v>
      </c>
    </row>
    <row r="1451" spans="1:5" ht="18" x14ac:dyDescent="0.6">
      <c r="A1451" s="18" t="s">
        <v>8219</v>
      </c>
      <c r="B1451" s="18">
        <v>76</v>
      </c>
      <c r="D1451" s="18" t="s">
        <v>8221</v>
      </c>
      <c r="E1451" s="18">
        <v>94</v>
      </c>
    </row>
    <row r="1452" spans="1:5" ht="18" x14ac:dyDescent="0.6">
      <c r="A1452" s="17" t="s">
        <v>8219</v>
      </c>
      <c r="B1452" s="17">
        <v>11</v>
      </c>
      <c r="D1452" s="17" t="s">
        <v>8221</v>
      </c>
      <c r="E1452" s="17">
        <v>2</v>
      </c>
    </row>
    <row r="1453" spans="1:5" ht="18" x14ac:dyDescent="0.6">
      <c r="A1453" s="18" t="s">
        <v>8219</v>
      </c>
      <c r="B1453" s="18">
        <v>52</v>
      </c>
      <c r="D1453" s="18" t="s">
        <v>8221</v>
      </c>
      <c r="E1453" s="18">
        <v>25</v>
      </c>
    </row>
    <row r="1454" spans="1:5" ht="18" x14ac:dyDescent="0.6">
      <c r="A1454" s="17" t="s">
        <v>8219</v>
      </c>
      <c r="B1454" s="17">
        <v>95</v>
      </c>
      <c r="D1454" s="17" t="s">
        <v>8221</v>
      </c>
      <c r="E1454" s="17">
        <v>17</v>
      </c>
    </row>
    <row r="1455" spans="1:5" ht="18" x14ac:dyDescent="0.6">
      <c r="A1455" s="18" t="s">
        <v>8219</v>
      </c>
      <c r="B1455" s="18">
        <v>35</v>
      </c>
      <c r="D1455" s="18" t="s">
        <v>8221</v>
      </c>
      <c r="E1455" s="18">
        <v>2</v>
      </c>
    </row>
    <row r="1456" spans="1:5" ht="18" x14ac:dyDescent="0.6">
      <c r="A1456" s="17" t="s">
        <v>8219</v>
      </c>
      <c r="B1456" s="17">
        <v>21</v>
      </c>
      <c r="D1456" s="17" t="s">
        <v>8221</v>
      </c>
      <c r="E1456" s="17">
        <v>4</v>
      </c>
    </row>
    <row r="1457" spans="1:5" ht="18" x14ac:dyDescent="0.6">
      <c r="A1457" s="18" t="s">
        <v>8219</v>
      </c>
      <c r="B1457" s="18">
        <v>93</v>
      </c>
      <c r="D1457" s="18" t="s">
        <v>8221</v>
      </c>
      <c r="E1457" s="18">
        <v>5</v>
      </c>
    </row>
    <row r="1458" spans="1:5" ht="18" x14ac:dyDescent="0.6">
      <c r="A1458" s="17" t="s">
        <v>8219</v>
      </c>
      <c r="B1458" s="17">
        <v>11</v>
      </c>
      <c r="D1458" s="17" t="s">
        <v>8221</v>
      </c>
      <c r="E1458" s="17">
        <v>2</v>
      </c>
    </row>
    <row r="1459" spans="1:5" ht="18" x14ac:dyDescent="0.6">
      <c r="A1459" s="18" t="s">
        <v>8219</v>
      </c>
      <c r="B1459" s="18">
        <v>21</v>
      </c>
      <c r="D1459" s="18" t="s">
        <v>8221</v>
      </c>
      <c r="E1459" s="18">
        <v>2</v>
      </c>
    </row>
    <row r="1460" spans="1:5" ht="18" x14ac:dyDescent="0.6">
      <c r="A1460" s="17" t="s">
        <v>8219</v>
      </c>
      <c r="B1460" s="17">
        <v>54</v>
      </c>
      <c r="D1460" s="17" t="s">
        <v>8221</v>
      </c>
      <c r="E1460" s="17">
        <v>3</v>
      </c>
    </row>
    <row r="1461" spans="1:5" ht="18" x14ac:dyDescent="0.6">
      <c r="A1461" s="18" t="s">
        <v>8219</v>
      </c>
      <c r="B1461" s="18">
        <v>31</v>
      </c>
      <c r="D1461" s="18" t="s">
        <v>8221</v>
      </c>
      <c r="E1461" s="18">
        <v>0</v>
      </c>
    </row>
    <row r="1462" spans="1:5" ht="18" x14ac:dyDescent="0.6">
      <c r="A1462" s="17" t="s">
        <v>8219</v>
      </c>
      <c r="B1462" s="17">
        <v>132</v>
      </c>
      <c r="D1462" s="17" t="s">
        <v>8221</v>
      </c>
      <c r="E1462" s="17">
        <v>4</v>
      </c>
    </row>
    <row r="1463" spans="1:5" ht="18" x14ac:dyDescent="0.6">
      <c r="A1463" s="18" t="s">
        <v>8219</v>
      </c>
      <c r="B1463" s="18">
        <v>3</v>
      </c>
      <c r="D1463" s="18" t="s">
        <v>8221</v>
      </c>
      <c r="E1463" s="18">
        <v>1</v>
      </c>
    </row>
    <row r="1464" spans="1:5" ht="18" x14ac:dyDescent="0.6">
      <c r="A1464" s="17" t="s">
        <v>8219</v>
      </c>
      <c r="B1464" s="17">
        <v>6</v>
      </c>
      <c r="D1464" s="17" t="s">
        <v>8221</v>
      </c>
      <c r="E1464" s="17">
        <v>12</v>
      </c>
    </row>
    <row r="1465" spans="1:5" ht="18" x14ac:dyDescent="0.6">
      <c r="A1465" s="18" t="s">
        <v>8219</v>
      </c>
      <c r="B1465" s="18">
        <v>10</v>
      </c>
      <c r="D1465" s="18" t="s">
        <v>8221</v>
      </c>
      <c r="E1465" s="18">
        <v>4</v>
      </c>
    </row>
    <row r="1466" spans="1:5" ht="18" x14ac:dyDescent="0.6">
      <c r="A1466" s="17" t="s">
        <v>8219</v>
      </c>
      <c r="B1466" s="17">
        <v>147</v>
      </c>
      <c r="D1466" s="17" t="s">
        <v>8221</v>
      </c>
      <c r="E1466" s="17">
        <v>91</v>
      </c>
    </row>
    <row r="1467" spans="1:5" ht="18" x14ac:dyDescent="0.6">
      <c r="A1467" s="18" t="s">
        <v>8219</v>
      </c>
      <c r="B1467" s="18">
        <v>199</v>
      </c>
      <c r="D1467" s="18" t="s">
        <v>8221</v>
      </c>
      <c r="E1467" s="18">
        <v>1</v>
      </c>
    </row>
    <row r="1468" spans="1:5" ht="18" x14ac:dyDescent="0.6">
      <c r="A1468" s="17" t="s">
        <v>8219</v>
      </c>
      <c r="B1468" s="17">
        <v>50</v>
      </c>
      <c r="D1468" s="17" t="s">
        <v>8221</v>
      </c>
      <c r="E1468" s="17">
        <v>1</v>
      </c>
    </row>
    <row r="1469" spans="1:5" ht="18" x14ac:dyDescent="0.6">
      <c r="A1469" s="18" t="s">
        <v>8219</v>
      </c>
      <c r="B1469" s="18">
        <v>21</v>
      </c>
      <c r="D1469" s="18" t="s">
        <v>8221</v>
      </c>
      <c r="E1469" s="18">
        <v>0</v>
      </c>
    </row>
    <row r="1470" spans="1:5" ht="18" x14ac:dyDescent="0.6">
      <c r="A1470" s="17" t="s">
        <v>8219</v>
      </c>
      <c r="B1470" s="17">
        <v>24</v>
      </c>
      <c r="D1470" s="17" t="s">
        <v>8221</v>
      </c>
      <c r="E1470" s="17">
        <v>13</v>
      </c>
    </row>
    <row r="1471" spans="1:5" ht="18" x14ac:dyDescent="0.6">
      <c r="A1471" s="18" t="s">
        <v>8219</v>
      </c>
      <c r="B1471" s="18">
        <v>32</v>
      </c>
      <c r="D1471" s="18" t="s">
        <v>8221</v>
      </c>
      <c r="E1471" s="18">
        <v>2</v>
      </c>
    </row>
    <row r="1472" spans="1:5" ht="18" x14ac:dyDescent="0.6">
      <c r="A1472" s="17" t="s">
        <v>8219</v>
      </c>
      <c r="B1472" s="17">
        <v>62</v>
      </c>
      <c r="D1472" s="17" t="s">
        <v>8221</v>
      </c>
      <c r="E1472" s="17">
        <v>0</v>
      </c>
    </row>
    <row r="1473" spans="1:5" ht="18" x14ac:dyDescent="0.6">
      <c r="A1473" s="18" t="s">
        <v>8219</v>
      </c>
      <c r="B1473" s="18">
        <v>9</v>
      </c>
      <c r="D1473" s="18" t="s">
        <v>8221</v>
      </c>
      <c r="E1473" s="18">
        <v>21</v>
      </c>
    </row>
    <row r="1474" spans="1:5" ht="18" x14ac:dyDescent="0.6">
      <c r="A1474" s="17" t="s">
        <v>8219</v>
      </c>
      <c r="B1474" s="17">
        <v>38</v>
      </c>
      <c r="D1474" s="17" t="s">
        <v>8221</v>
      </c>
      <c r="E1474" s="17">
        <v>9</v>
      </c>
    </row>
    <row r="1475" spans="1:5" ht="18" x14ac:dyDescent="0.6">
      <c r="A1475" s="18" t="s">
        <v>8219</v>
      </c>
      <c r="B1475" s="18">
        <v>54</v>
      </c>
      <c r="D1475" s="18" t="s">
        <v>8221</v>
      </c>
      <c r="E1475" s="18">
        <v>6</v>
      </c>
    </row>
    <row r="1476" spans="1:5" ht="18" x14ac:dyDescent="0.6">
      <c r="A1476" s="17" t="s">
        <v>8219</v>
      </c>
      <c r="B1476" s="17">
        <v>37</v>
      </c>
      <c r="D1476" s="17" t="s">
        <v>8221</v>
      </c>
      <c r="E1476" s="17">
        <v>4</v>
      </c>
    </row>
    <row r="1477" spans="1:5" ht="18" x14ac:dyDescent="0.6">
      <c r="A1477" s="18" t="s">
        <v>8219</v>
      </c>
      <c r="B1477" s="18">
        <v>39</v>
      </c>
      <c r="D1477" s="18" t="s">
        <v>8221</v>
      </c>
      <c r="E1477" s="18">
        <v>7</v>
      </c>
    </row>
    <row r="1478" spans="1:5" ht="18" x14ac:dyDescent="0.6">
      <c r="A1478" s="17" t="s">
        <v>8219</v>
      </c>
      <c r="B1478" s="17">
        <v>34</v>
      </c>
      <c r="D1478" s="17" t="s">
        <v>8221</v>
      </c>
      <c r="E1478" s="17">
        <v>5</v>
      </c>
    </row>
    <row r="1479" spans="1:5" ht="18" x14ac:dyDescent="0.6">
      <c r="A1479" s="18" t="s">
        <v>8219</v>
      </c>
      <c r="B1479" s="18">
        <v>55</v>
      </c>
      <c r="D1479" s="18" t="s">
        <v>8221</v>
      </c>
      <c r="E1479" s="18">
        <v>0</v>
      </c>
    </row>
    <row r="1480" spans="1:5" ht="18" x14ac:dyDescent="0.6">
      <c r="A1480" s="17" t="s">
        <v>8219</v>
      </c>
      <c r="B1480" s="17">
        <v>32</v>
      </c>
      <c r="D1480" s="17" t="s">
        <v>8221</v>
      </c>
      <c r="E1480" s="17">
        <v>3</v>
      </c>
    </row>
    <row r="1481" spans="1:5" ht="18" x14ac:dyDescent="0.6">
      <c r="A1481" s="18" t="s">
        <v>8219</v>
      </c>
      <c r="B1481" s="18">
        <v>25</v>
      </c>
      <c r="D1481" s="18" t="s">
        <v>8221</v>
      </c>
      <c r="E1481" s="18">
        <v>9</v>
      </c>
    </row>
    <row r="1482" spans="1:5" ht="18" x14ac:dyDescent="0.6">
      <c r="A1482" s="17" t="s">
        <v>8219</v>
      </c>
      <c r="B1482" s="17">
        <v>33</v>
      </c>
      <c r="D1482" s="17" t="s">
        <v>8221</v>
      </c>
      <c r="E1482" s="17">
        <v>6</v>
      </c>
    </row>
    <row r="1483" spans="1:5" ht="18" x14ac:dyDescent="0.6">
      <c r="A1483" s="18" t="s">
        <v>8219</v>
      </c>
      <c r="B1483" s="18">
        <v>108</v>
      </c>
      <c r="D1483" s="18" t="s">
        <v>8221</v>
      </c>
      <c r="E1483" s="18">
        <v>4</v>
      </c>
    </row>
    <row r="1484" spans="1:5" ht="18" x14ac:dyDescent="0.6">
      <c r="A1484" s="17" t="s">
        <v>8219</v>
      </c>
      <c r="B1484" s="17">
        <v>20</v>
      </c>
      <c r="D1484" s="17" t="s">
        <v>8221</v>
      </c>
      <c r="E1484" s="17">
        <v>1</v>
      </c>
    </row>
    <row r="1485" spans="1:5" ht="18" x14ac:dyDescent="0.6">
      <c r="A1485" s="18" t="s">
        <v>8219</v>
      </c>
      <c r="B1485" s="18">
        <v>98</v>
      </c>
      <c r="D1485" s="18" t="s">
        <v>8221</v>
      </c>
      <c r="E1485" s="18">
        <v>17</v>
      </c>
    </row>
    <row r="1486" spans="1:5" ht="18" x14ac:dyDescent="0.6">
      <c r="A1486" s="17" t="s">
        <v>8219</v>
      </c>
      <c r="B1486" s="17">
        <v>196</v>
      </c>
      <c r="D1486" s="17" t="s">
        <v>8221</v>
      </c>
      <c r="E1486" s="17">
        <v>1</v>
      </c>
    </row>
    <row r="1487" spans="1:5" ht="18" x14ac:dyDescent="0.6">
      <c r="A1487" s="18" t="s">
        <v>8219</v>
      </c>
      <c r="B1487" s="18">
        <v>39</v>
      </c>
      <c r="D1487" s="18" t="s">
        <v>8221</v>
      </c>
      <c r="E1487" s="18">
        <v>13</v>
      </c>
    </row>
    <row r="1488" spans="1:5" ht="18" x14ac:dyDescent="0.6">
      <c r="A1488" s="17" t="s">
        <v>8219</v>
      </c>
      <c r="B1488" s="17">
        <v>128</v>
      </c>
      <c r="D1488" s="17" t="s">
        <v>8221</v>
      </c>
      <c r="E1488" s="17">
        <v>6</v>
      </c>
    </row>
    <row r="1489" spans="1:5" ht="18" x14ac:dyDescent="0.6">
      <c r="A1489" s="18" t="s">
        <v>8219</v>
      </c>
      <c r="B1489" s="18">
        <v>71</v>
      </c>
      <c r="D1489" s="18" t="s">
        <v>8221</v>
      </c>
      <c r="E1489" s="18">
        <v>0</v>
      </c>
    </row>
    <row r="1490" spans="1:5" ht="18" x14ac:dyDescent="0.6">
      <c r="A1490" s="17" t="s">
        <v>8219</v>
      </c>
      <c r="B1490" s="17">
        <v>47</v>
      </c>
      <c r="D1490" s="17" t="s">
        <v>8221</v>
      </c>
      <c r="E1490" s="17">
        <v>2</v>
      </c>
    </row>
    <row r="1491" spans="1:5" ht="18" x14ac:dyDescent="0.6">
      <c r="A1491" s="18" t="s">
        <v>8219</v>
      </c>
      <c r="B1491" s="18">
        <v>17</v>
      </c>
      <c r="D1491" s="18" t="s">
        <v>8221</v>
      </c>
      <c r="E1491" s="18">
        <v>2</v>
      </c>
    </row>
    <row r="1492" spans="1:5" ht="18" x14ac:dyDescent="0.6">
      <c r="A1492" s="17" t="s">
        <v>8219</v>
      </c>
      <c r="B1492" s="17">
        <v>91</v>
      </c>
      <c r="D1492" s="17" t="s">
        <v>8221</v>
      </c>
      <c r="E1492" s="17">
        <v>21</v>
      </c>
    </row>
    <row r="1493" spans="1:5" ht="18" x14ac:dyDescent="0.6">
      <c r="A1493" s="18" t="s">
        <v>8219</v>
      </c>
      <c r="B1493" s="18">
        <v>43</v>
      </c>
      <c r="D1493" s="18" t="s">
        <v>8221</v>
      </c>
      <c r="E1493" s="18">
        <v>13</v>
      </c>
    </row>
    <row r="1494" spans="1:5" ht="18" x14ac:dyDescent="0.6">
      <c r="A1494" s="17" t="s">
        <v>8219</v>
      </c>
      <c r="B1494" s="17">
        <v>17</v>
      </c>
      <c r="D1494" s="17" t="s">
        <v>8221</v>
      </c>
      <c r="E1494" s="17">
        <v>0</v>
      </c>
    </row>
    <row r="1495" spans="1:5" ht="18" x14ac:dyDescent="0.6">
      <c r="A1495" s="18" t="s">
        <v>8219</v>
      </c>
      <c r="B1495" s="18">
        <v>33</v>
      </c>
      <c r="D1495" s="18" t="s">
        <v>8221</v>
      </c>
      <c r="E1495" s="18">
        <v>6</v>
      </c>
    </row>
    <row r="1496" spans="1:5" ht="18" x14ac:dyDescent="0.6">
      <c r="A1496" s="17" t="s">
        <v>8219</v>
      </c>
      <c r="B1496" s="17">
        <v>87</v>
      </c>
      <c r="D1496" s="17" t="s">
        <v>8221</v>
      </c>
      <c r="E1496" s="17">
        <v>0</v>
      </c>
    </row>
    <row r="1497" spans="1:5" ht="18" x14ac:dyDescent="0.6">
      <c r="A1497" s="18" t="s">
        <v>8219</v>
      </c>
      <c r="B1497" s="18">
        <v>113</v>
      </c>
      <c r="D1497" s="18" t="s">
        <v>8221</v>
      </c>
      <c r="E1497" s="18">
        <v>1</v>
      </c>
    </row>
    <row r="1498" spans="1:5" ht="18" x14ac:dyDescent="0.6">
      <c r="A1498" s="17" t="s">
        <v>8219</v>
      </c>
      <c r="B1498" s="17">
        <v>14</v>
      </c>
      <c r="D1498" s="17" t="s">
        <v>8221</v>
      </c>
      <c r="E1498" s="17">
        <v>0</v>
      </c>
    </row>
    <row r="1499" spans="1:5" ht="18" x14ac:dyDescent="0.6">
      <c r="A1499" s="18" t="s">
        <v>8219</v>
      </c>
      <c r="B1499" s="18">
        <v>30</v>
      </c>
      <c r="D1499" s="18" t="s">
        <v>8221</v>
      </c>
      <c r="E1499" s="18">
        <v>12</v>
      </c>
    </row>
    <row r="1500" spans="1:5" ht="18" x14ac:dyDescent="0.6">
      <c r="A1500" s="17" t="s">
        <v>8219</v>
      </c>
      <c r="B1500" s="17">
        <v>16</v>
      </c>
      <c r="D1500" s="17" t="s">
        <v>8221</v>
      </c>
      <c r="E1500" s="17">
        <v>2</v>
      </c>
    </row>
    <row r="1501" spans="1:5" ht="18" x14ac:dyDescent="0.6">
      <c r="A1501" s="18" t="s">
        <v>8219</v>
      </c>
      <c r="B1501" s="18">
        <v>46</v>
      </c>
      <c r="D1501" s="18" t="s">
        <v>8221</v>
      </c>
      <c r="E1501" s="18">
        <v>6</v>
      </c>
    </row>
    <row r="1502" spans="1:5" ht="18" x14ac:dyDescent="0.6">
      <c r="A1502" s="17" t="s">
        <v>8219</v>
      </c>
      <c r="B1502" s="17">
        <v>24</v>
      </c>
      <c r="D1502" s="17" t="s">
        <v>8221</v>
      </c>
      <c r="E1502" s="17">
        <v>1</v>
      </c>
    </row>
    <row r="1503" spans="1:5" ht="18" x14ac:dyDescent="0.6">
      <c r="A1503" s="18" t="s">
        <v>8219</v>
      </c>
      <c r="B1503" s="18">
        <v>97</v>
      </c>
      <c r="D1503" s="18" t="s">
        <v>8221</v>
      </c>
      <c r="E1503" s="18">
        <v>1</v>
      </c>
    </row>
    <row r="1504" spans="1:5" ht="18" x14ac:dyDescent="0.6">
      <c r="A1504" s="17" t="s">
        <v>8219</v>
      </c>
      <c r="B1504" s="17">
        <v>59</v>
      </c>
      <c r="D1504" s="17" t="s">
        <v>8221</v>
      </c>
      <c r="E1504" s="17">
        <v>5</v>
      </c>
    </row>
    <row r="1505" spans="1:5" ht="18" x14ac:dyDescent="0.6">
      <c r="A1505" s="18" t="s">
        <v>8219</v>
      </c>
      <c r="B1505" s="18">
        <v>1095</v>
      </c>
      <c r="D1505" s="18" t="s">
        <v>8221</v>
      </c>
      <c r="E1505" s="18">
        <v>0</v>
      </c>
    </row>
    <row r="1506" spans="1:5" ht="18" x14ac:dyDescent="0.6">
      <c r="A1506" s="17" t="s">
        <v>8219</v>
      </c>
      <c r="B1506" s="17">
        <v>218</v>
      </c>
      <c r="D1506" s="17" t="s">
        <v>8221</v>
      </c>
      <c r="E1506" s="17">
        <v>3</v>
      </c>
    </row>
    <row r="1507" spans="1:5" ht="18" x14ac:dyDescent="0.6">
      <c r="A1507" s="18" t="s">
        <v>8219</v>
      </c>
      <c r="B1507" s="18">
        <v>111</v>
      </c>
      <c r="D1507" s="18" t="s">
        <v>8221</v>
      </c>
      <c r="E1507" s="18">
        <v>8</v>
      </c>
    </row>
    <row r="1508" spans="1:5" ht="18" x14ac:dyDescent="0.6">
      <c r="A1508" s="17" t="s">
        <v>8219</v>
      </c>
      <c r="B1508" s="17">
        <v>56</v>
      </c>
      <c r="D1508" s="17" t="s">
        <v>8221</v>
      </c>
      <c r="E1508" s="17">
        <v>3</v>
      </c>
    </row>
    <row r="1509" spans="1:5" ht="18" x14ac:dyDescent="0.6">
      <c r="A1509" s="18" t="s">
        <v>8219</v>
      </c>
      <c r="B1509" s="18">
        <v>265</v>
      </c>
      <c r="D1509" s="18" t="s">
        <v>8221</v>
      </c>
      <c r="E1509" s="18">
        <v>8</v>
      </c>
    </row>
    <row r="1510" spans="1:5" ht="18" x14ac:dyDescent="0.6">
      <c r="A1510" s="17" t="s">
        <v>8219</v>
      </c>
      <c r="B1510" s="17">
        <v>28</v>
      </c>
      <c r="D1510" s="17" t="s">
        <v>8221</v>
      </c>
      <c r="E1510" s="17">
        <v>1</v>
      </c>
    </row>
    <row r="1511" spans="1:5" ht="18" x14ac:dyDescent="0.6">
      <c r="A1511" s="18" t="s">
        <v>8219</v>
      </c>
      <c r="B1511" s="18">
        <v>364</v>
      </c>
      <c r="D1511" s="18" t="s">
        <v>8221</v>
      </c>
      <c r="E1511" s="18">
        <v>4</v>
      </c>
    </row>
    <row r="1512" spans="1:5" ht="18" x14ac:dyDescent="0.6">
      <c r="A1512" s="17" t="s">
        <v>8219</v>
      </c>
      <c r="B1512" s="17">
        <v>27</v>
      </c>
      <c r="D1512" s="17" t="s">
        <v>8221</v>
      </c>
      <c r="E1512" s="17">
        <v>8</v>
      </c>
    </row>
    <row r="1513" spans="1:5" ht="18" x14ac:dyDescent="0.6">
      <c r="A1513" s="18" t="s">
        <v>8219</v>
      </c>
      <c r="B1513" s="18">
        <v>93</v>
      </c>
      <c r="D1513" s="18" t="s">
        <v>8221</v>
      </c>
      <c r="E1513" s="18">
        <v>1</v>
      </c>
    </row>
    <row r="1514" spans="1:5" ht="18" x14ac:dyDescent="0.6">
      <c r="A1514" s="17" t="s">
        <v>8219</v>
      </c>
      <c r="B1514" s="17">
        <v>64</v>
      </c>
      <c r="D1514" s="17" t="s">
        <v>8221</v>
      </c>
      <c r="E1514" s="17">
        <v>5</v>
      </c>
    </row>
    <row r="1515" spans="1:5" ht="18" x14ac:dyDescent="0.6">
      <c r="A1515" s="18" t="s">
        <v>8219</v>
      </c>
      <c r="B1515" s="18">
        <v>22</v>
      </c>
      <c r="D1515" s="18" t="s">
        <v>8221</v>
      </c>
      <c r="E1515" s="18">
        <v>0</v>
      </c>
    </row>
    <row r="1516" spans="1:5" ht="18" x14ac:dyDescent="0.6">
      <c r="A1516" s="17" t="s">
        <v>8219</v>
      </c>
      <c r="B1516" s="17">
        <v>59</v>
      </c>
      <c r="D1516" s="17" t="s">
        <v>8221</v>
      </c>
      <c r="E1516" s="17">
        <v>0</v>
      </c>
    </row>
    <row r="1517" spans="1:5" ht="18" x14ac:dyDescent="0.6">
      <c r="A1517" s="18" t="s">
        <v>8219</v>
      </c>
      <c r="B1517" s="18">
        <v>249</v>
      </c>
      <c r="D1517" s="18" t="s">
        <v>8221</v>
      </c>
      <c r="E1517" s="18">
        <v>1</v>
      </c>
    </row>
    <row r="1518" spans="1:5" ht="18" x14ac:dyDescent="0.6">
      <c r="A1518" s="17" t="s">
        <v>8219</v>
      </c>
      <c r="B1518" s="17">
        <v>392</v>
      </c>
      <c r="D1518" s="17" t="s">
        <v>8221</v>
      </c>
      <c r="E1518" s="17">
        <v>0</v>
      </c>
    </row>
    <row r="1519" spans="1:5" ht="18" x14ac:dyDescent="0.6">
      <c r="A1519" s="18" t="s">
        <v>8219</v>
      </c>
      <c r="B1519" s="18">
        <v>115</v>
      </c>
      <c r="D1519" s="18" t="s">
        <v>8221</v>
      </c>
      <c r="E1519" s="18">
        <v>0</v>
      </c>
    </row>
    <row r="1520" spans="1:5" ht="18" x14ac:dyDescent="0.6">
      <c r="A1520" s="17" t="s">
        <v>8219</v>
      </c>
      <c r="B1520" s="17">
        <v>433</v>
      </c>
      <c r="D1520" s="17" t="s">
        <v>8221</v>
      </c>
      <c r="E1520" s="17">
        <v>6</v>
      </c>
    </row>
    <row r="1521" spans="1:5" ht="18" x14ac:dyDescent="0.6">
      <c r="A1521" s="18" t="s">
        <v>8219</v>
      </c>
      <c r="B1521" s="18">
        <v>20</v>
      </c>
      <c r="D1521" s="18" t="s">
        <v>8221</v>
      </c>
      <c r="E1521" s="18">
        <v>6</v>
      </c>
    </row>
    <row r="1522" spans="1:5" ht="18" x14ac:dyDescent="0.6">
      <c r="A1522" s="17" t="s">
        <v>8219</v>
      </c>
      <c r="B1522" s="17">
        <v>8</v>
      </c>
      <c r="D1522" s="17" t="s">
        <v>8221</v>
      </c>
      <c r="E1522" s="17">
        <v>14</v>
      </c>
    </row>
    <row r="1523" spans="1:5" ht="18" x14ac:dyDescent="0.6">
      <c r="A1523" s="18" t="s">
        <v>8219</v>
      </c>
      <c r="B1523" s="18">
        <v>175</v>
      </c>
      <c r="D1523" s="18" t="s">
        <v>8221</v>
      </c>
      <c r="E1523" s="18">
        <v>6</v>
      </c>
    </row>
    <row r="1524" spans="1:5" ht="18" x14ac:dyDescent="0.6">
      <c r="A1524" s="17" t="s">
        <v>8219</v>
      </c>
      <c r="B1524" s="17">
        <v>104</v>
      </c>
      <c r="D1524" s="17" t="s">
        <v>8221</v>
      </c>
      <c r="E1524" s="17">
        <v>33</v>
      </c>
    </row>
    <row r="1525" spans="1:5" ht="18" x14ac:dyDescent="0.6">
      <c r="A1525" s="18" t="s">
        <v>8219</v>
      </c>
      <c r="B1525" s="18">
        <v>17</v>
      </c>
      <c r="D1525" s="18" t="s">
        <v>8221</v>
      </c>
      <c r="E1525" s="18">
        <v>4</v>
      </c>
    </row>
    <row r="1526" spans="1:5" ht="18" x14ac:dyDescent="0.6">
      <c r="A1526" s="17" t="s">
        <v>8219</v>
      </c>
      <c r="B1526" s="17">
        <v>277</v>
      </c>
      <c r="D1526" s="17" t="s">
        <v>8221</v>
      </c>
      <c r="E1526" s="17">
        <v>1</v>
      </c>
    </row>
    <row r="1527" spans="1:5" ht="18" x14ac:dyDescent="0.6">
      <c r="A1527" s="18" t="s">
        <v>8219</v>
      </c>
      <c r="B1527" s="18">
        <v>118</v>
      </c>
      <c r="D1527" s="18" t="s">
        <v>8221</v>
      </c>
      <c r="E1527" s="18">
        <v>0</v>
      </c>
    </row>
    <row r="1528" spans="1:5" ht="18" x14ac:dyDescent="0.6">
      <c r="A1528" s="17" t="s">
        <v>8219</v>
      </c>
      <c r="B1528" s="17">
        <v>97</v>
      </c>
      <c r="D1528" s="17" t="s">
        <v>8221</v>
      </c>
      <c r="E1528" s="17">
        <v>6</v>
      </c>
    </row>
    <row r="1529" spans="1:5" ht="18" x14ac:dyDescent="0.6">
      <c r="A1529" s="18" t="s">
        <v>8219</v>
      </c>
      <c r="B1529" s="18">
        <v>20</v>
      </c>
      <c r="D1529" s="18" t="s">
        <v>8221</v>
      </c>
      <c r="E1529" s="18">
        <v>6</v>
      </c>
    </row>
    <row r="1530" spans="1:5" ht="18" x14ac:dyDescent="0.6">
      <c r="A1530" s="17" t="s">
        <v>8219</v>
      </c>
      <c r="B1530" s="17">
        <v>26</v>
      </c>
      <c r="D1530" s="17" t="s">
        <v>8221</v>
      </c>
      <c r="E1530" s="17">
        <v>1</v>
      </c>
    </row>
    <row r="1531" spans="1:5" ht="18" x14ac:dyDescent="0.6">
      <c r="A1531" s="18" t="s">
        <v>8219</v>
      </c>
      <c r="B1531" s="18">
        <v>128</v>
      </c>
      <c r="D1531" s="18" t="s">
        <v>8221</v>
      </c>
      <c r="E1531" s="18">
        <v>3</v>
      </c>
    </row>
    <row r="1532" spans="1:5" ht="18" x14ac:dyDescent="0.6">
      <c r="A1532" s="17" t="s">
        <v>8219</v>
      </c>
      <c r="B1532" s="17">
        <v>15</v>
      </c>
    </row>
    <row r="1533" spans="1:5" ht="18" x14ac:dyDescent="0.6">
      <c r="A1533" s="18" t="s">
        <v>8219</v>
      </c>
      <c r="B1533" s="18">
        <v>25</v>
      </c>
    </row>
    <row r="1534" spans="1:5" ht="18" x14ac:dyDescent="0.6">
      <c r="A1534" s="17" t="s">
        <v>8219</v>
      </c>
      <c r="B1534" s="17">
        <v>55</v>
      </c>
    </row>
    <row r="1535" spans="1:5" ht="18" x14ac:dyDescent="0.6">
      <c r="A1535" s="18" t="s">
        <v>8219</v>
      </c>
      <c r="B1535" s="18">
        <v>107</v>
      </c>
    </row>
    <row r="1536" spans="1:5" ht="18" x14ac:dyDescent="0.6">
      <c r="A1536" s="17" t="s">
        <v>8219</v>
      </c>
      <c r="B1536" s="17">
        <v>557</v>
      </c>
    </row>
    <row r="1537" spans="1:2" ht="18" x14ac:dyDescent="0.6">
      <c r="A1537" s="18" t="s">
        <v>8219</v>
      </c>
      <c r="B1537" s="18">
        <v>40</v>
      </c>
    </row>
    <row r="1538" spans="1:2" ht="18" x14ac:dyDescent="0.6">
      <c r="A1538" s="17" t="s">
        <v>8219</v>
      </c>
      <c r="B1538" s="17">
        <v>36</v>
      </c>
    </row>
    <row r="1539" spans="1:2" ht="18" x14ac:dyDescent="0.6">
      <c r="A1539" s="18" t="s">
        <v>8219</v>
      </c>
      <c r="B1539" s="18">
        <v>159</v>
      </c>
    </row>
    <row r="1540" spans="1:2" ht="18" x14ac:dyDescent="0.6">
      <c r="A1540" s="17" t="s">
        <v>8219</v>
      </c>
      <c r="B1540" s="17">
        <v>41</v>
      </c>
    </row>
    <row r="1541" spans="1:2" ht="18" x14ac:dyDescent="0.6">
      <c r="A1541" s="18" t="s">
        <v>8219</v>
      </c>
      <c r="B1541" s="18">
        <v>226</v>
      </c>
    </row>
    <row r="1542" spans="1:2" ht="18" x14ac:dyDescent="0.6">
      <c r="A1542" s="17" t="s">
        <v>8219</v>
      </c>
      <c r="B1542" s="17">
        <v>30</v>
      </c>
    </row>
    <row r="1543" spans="1:2" ht="18" x14ac:dyDescent="0.6">
      <c r="A1543" s="18" t="s">
        <v>8219</v>
      </c>
      <c r="B1543" s="18">
        <v>103</v>
      </c>
    </row>
    <row r="1544" spans="1:2" ht="18" x14ac:dyDescent="0.6">
      <c r="A1544" s="17" t="s">
        <v>8219</v>
      </c>
      <c r="B1544" s="17">
        <v>62</v>
      </c>
    </row>
    <row r="1545" spans="1:2" ht="18" x14ac:dyDescent="0.6">
      <c r="A1545" s="18" t="s">
        <v>8219</v>
      </c>
      <c r="B1545" s="18">
        <v>6</v>
      </c>
    </row>
    <row r="1546" spans="1:2" ht="18" x14ac:dyDescent="0.6">
      <c r="A1546" s="17" t="s">
        <v>8219</v>
      </c>
      <c r="B1546" s="17">
        <v>182</v>
      </c>
    </row>
    <row r="1547" spans="1:2" ht="18" x14ac:dyDescent="0.6">
      <c r="A1547" s="18" t="s">
        <v>8219</v>
      </c>
      <c r="B1547" s="18">
        <v>145</v>
      </c>
    </row>
    <row r="1548" spans="1:2" ht="18" x14ac:dyDescent="0.6">
      <c r="A1548" s="17" t="s">
        <v>8219</v>
      </c>
      <c r="B1548" s="17">
        <v>25</v>
      </c>
    </row>
    <row r="1549" spans="1:2" ht="18" x14ac:dyDescent="0.6">
      <c r="A1549" s="18" t="s">
        <v>8219</v>
      </c>
      <c r="B1549" s="18">
        <v>320</v>
      </c>
    </row>
    <row r="1550" spans="1:2" ht="18" x14ac:dyDescent="0.6">
      <c r="A1550" s="17" t="s">
        <v>8219</v>
      </c>
      <c r="B1550" s="17">
        <v>99</v>
      </c>
    </row>
    <row r="1551" spans="1:2" ht="18" x14ac:dyDescent="0.6">
      <c r="A1551" s="18" t="s">
        <v>8219</v>
      </c>
      <c r="B1551" s="18">
        <v>348</v>
      </c>
    </row>
    <row r="1552" spans="1:2" ht="18" x14ac:dyDescent="0.6">
      <c r="A1552" s="17" t="s">
        <v>8219</v>
      </c>
      <c r="B1552" s="17">
        <v>41</v>
      </c>
    </row>
    <row r="1553" spans="1:2" ht="18" x14ac:dyDescent="0.6">
      <c r="A1553" s="18" t="s">
        <v>8219</v>
      </c>
      <c r="B1553" s="18">
        <v>29</v>
      </c>
    </row>
    <row r="1554" spans="1:2" ht="18" x14ac:dyDescent="0.6">
      <c r="A1554" s="17" t="s">
        <v>8219</v>
      </c>
      <c r="B1554" s="17">
        <v>25</v>
      </c>
    </row>
    <row r="1555" spans="1:2" ht="18" x14ac:dyDescent="0.6">
      <c r="A1555" s="18" t="s">
        <v>8219</v>
      </c>
      <c r="B1555" s="18">
        <v>23</v>
      </c>
    </row>
    <row r="1556" spans="1:2" ht="18" x14ac:dyDescent="0.6">
      <c r="A1556" s="17" t="s">
        <v>8219</v>
      </c>
      <c r="B1556" s="17">
        <v>1260</v>
      </c>
    </row>
    <row r="1557" spans="1:2" ht="18" x14ac:dyDescent="0.6">
      <c r="A1557" s="18" t="s">
        <v>8219</v>
      </c>
      <c r="B1557" s="18">
        <v>307</v>
      </c>
    </row>
    <row r="1558" spans="1:2" ht="18" x14ac:dyDescent="0.6">
      <c r="A1558" s="17" t="s">
        <v>8219</v>
      </c>
      <c r="B1558" s="17">
        <v>329</v>
      </c>
    </row>
    <row r="1559" spans="1:2" ht="18" x14ac:dyDescent="0.6">
      <c r="A1559" s="18" t="s">
        <v>8219</v>
      </c>
      <c r="B1559" s="18">
        <v>32</v>
      </c>
    </row>
    <row r="1560" spans="1:2" ht="18" x14ac:dyDescent="0.6">
      <c r="A1560" s="17" t="s">
        <v>8219</v>
      </c>
      <c r="B1560" s="17">
        <v>27</v>
      </c>
    </row>
    <row r="1561" spans="1:2" ht="18" x14ac:dyDescent="0.6">
      <c r="A1561" s="18" t="s">
        <v>8219</v>
      </c>
      <c r="B1561" s="18">
        <v>236</v>
      </c>
    </row>
    <row r="1562" spans="1:2" ht="18" x14ac:dyDescent="0.6">
      <c r="A1562" s="17" t="s">
        <v>8219</v>
      </c>
      <c r="B1562" s="17">
        <v>42</v>
      </c>
    </row>
    <row r="1563" spans="1:2" ht="18" x14ac:dyDescent="0.6">
      <c r="A1563" s="18" t="s">
        <v>8219</v>
      </c>
      <c r="B1563" s="18">
        <v>95</v>
      </c>
    </row>
    <row r="1564" spans="1:2" ht="18" x14ac:dyDescent="0.6">
      <c r="A1564" s="17" t="s">
        <v>8219</v>
      </c>
      <c r="B1564" s="17">
        <v>37</v>
      </c>
    </row>
    <row r="1565" spans="1:2" ht="18" x14ac:dyDescent="0.6">
      <c r="A1565" s="18" t="s">
        <v>8219</v>
      </c>
      <c r="B1565" s="18">
        <v>128</v>
      </c>
    </row>
    <row r="1566" spans="1:2" ht="18" x14ac:dyDescent="0.6">
      <c r="A1566" s="17" t="s">
        <v>8219</v>
      </c>
      <c r="B1566" s="17">
        <v>156</v>
      </c>
    </row>
    <row r="1567" spans="1:2" ht="18" x14ac:dyDescent="0.6">
      <c r="A1567" s="18" t="s">
        <v>8219</v>
      </c>
      <c r="B1567" s="18">
        <v>64</v>
      </c>
    </row>
    <row r="1568" spans="1:2" ht="18" x14ac:dyDescent="0.6">
      <c r="A1568" s="17" t="s">
        <v>8219</v>
      </c>
      <c r="B1568" s="17">
        <v>58</v>
      </c>
    </row>
    <row r="1569" spans="1:2" ht="18" x14ac:dyDescent="0.6">
      <c r="A1569" s="18" t="s">
        <v>8219</v>
      </c>
      <c r="B1569" s="18">
        <v>20</v>
      </c>
    </row>
    <row r="1570" spans="1:2" ht="18" x14ac:dyDescent="0.6">
      <c r="A1570" s="17" t="s">
        <v>8219</v>
      </c>
      <c r="B1570" s="17">
        <v>47</v>
      </c>
    </row>
    <row r="1571" spans="1:2" ht="18" x14ac:dyDescent="0.6">
      <c r="A1571" s="18" t="s">
        <v>8219</v>
      </c>
      <c r="B1571" s="18">
        <v>54</v>
      </c>
    </row>
    <row r="1572" spans="1:2" ht="18" x14ac:dyDescent="0.6">
      <c r="A1572" s="17" t="s">
        <v>8219</v>
      </c>
      <c r="B1572" s="17">
        <v>9</v>
      </c>
    </row>
    <row r="1573" spans="1:2" ht="18" x14ac:dyDescent="0.6">
      <c r="A1573" s="18" t="s">
        <v>8219</v>
      </c>
      <c r="B1573" s="18">
        <v>213</v>
      </c>
    </row>
    <row r="1574" spans="1:2" ht="18" x14ac:dyDescent="0.6">
      <c r="A1574" s="17" t="s">
        <v>8219</v>
      </c>
      <c r="B1574" s="17">
        <v>57</v>
      </c>
    </row>
    <row r="1575" spans="1:2" ht="18" x14ac:dyDescent="0.6">
      <c r="A1575" s="18" t="s">
        <v>8219</v>
      </c>
      <c r="B1575" s="18">
        <v>25</v>
      </c>
    </row>
    <row r="1576" spans="1:2" ht="18" x14ac:dyDescent="0.6">
      <c r="A1576" s="17" t="s">
        <v>8219</v>
      </c>
      <c r="B1576" s="17">
        <v>104</v>
      </c>
    </row>
    <row r="1577" spans="1:2" ht="18" x14ac:dyDescent="0.6">
      <c r="A1577" s="18" t="s">
        <v>8219</v>
      </c>
      <c r="B1577" s="18">
        <v>34</v>
      </c>
    </row>
    <row r="1578" spans="1:2" ht="18" x14ac:dyDescent="0.6">
      <c r="A1578" s="17" t="s">
        <v>8219</v>
      </c>
      <c r="B1578" s="17">
        <v>67</v>
      </c>
    </row>
    <row r="1579" spans="1:2" ht="18" x14ac:dyDescent="0.6">
      <c r="A1579" s="18" t="s">
        <v>8219</v>
      </c>
      <c r="B1579" s="18">
        <v>241</v>
      </c>
    </row>
    <row r="1580" spans="1:2" ht="18" x14ac:dyDescent="0.6">
      <c r="A1580" s="17" t="s">
        <v>8219</v>
      </c>
      <c r="B1580" s="17">
        <v>123</v>
      </c>
    </row>
    <row r="1581" spans="1:2" ht="18" x14ac:dyDescent="0.6">
      <c r="A1581" s="18" t="s">
        <v>8219</v>
      </c>
      <c r="B1581" s="18">
        <v>302</v>
      </c>
    </row>
    <row r="1582" spans="1:2" ht="18" x14ac:dyDescent="0.6">
      <c r="A1582" s="17" t="s">
        <v>8219</v>
      </c>
      <c r="B1582" s="17">
        <v>89</v>
      </c>
    </row>
    <row r="1583" spans="1:2" ht="18" x14ac:dyDescent="0.6">
      <c r="A1583" s="18" t="s">
        <v>8219</v>
      </c>
      <c r="B1583" s="18">
        <v>41</v>
      </c>
    </row>
    <row r="1584" spans="1:2" ht="18" x14ac:dyDescent="0.6">
      <c r="A1584" s="17" t="s">
        <v>8219</v>
      </c>
      <c r="B1584" s="17">
        <v>69</v>
      </c>
    </row>
    <row r="1585" spans="1:2" ht="18" x14ac:dyDescent="0.6">
      <c r="A1585" s="18" t="s">
        <v>8219</v>
      </c>
      <c r="B1585" s="18">
        <v>52</v>
      </c>
    </row>
    <row r="1586" spans="1:2" ht="18" x14ac:dyDescent="0.6">
      <c r="A1586" s="17" t="s">
        <v>8219</v>
      </c>
      <c r="B1586" s="17">
        <v>57</v>
      </c>
    </row>
    <row r="1587" spans="1:2" ht="18" x14ac:dyDescent="0.6">
      <c r="A1587" s="18" t="s">
        <v>8219</v>
      </c>
      <c r="B1587" s="18">
        <v>74</v>
      </c>
    </row>
    <row r="1588" spans="1:2" ht="18" x14ac:dyDescent="0.6">
      <c r="A1588" s="17" t="s">
        <v>8219</v>
      </c>
      <c r="B1588" s="17">
        <v>63</v>
      </c>
    </row>
    <row r="1589" spans="1:2" ht="18" x14ac:dyDescent="0.6">
      <c r="A1589" s="18" t="s">
        <v>8219</v>
      </c>
      <c r="B1589" s="18">
        <v>72</v>
      </c>
    </row>
    <row r="1590" spans="1:2" ht="18" x14ac:dyDescent="0.6">
      <c r="A1590" s="17" t="s">
        <v>8219</v>
      </c>
      <c r="B1590" s="17">
        <v>71</v>
      </c>
    </row>
    <row r="1591" spans="1:2" ht="18" x14ac:dyDescent="0.6">
      <c r="A1591" s="18" t="s">
        <v>8219</v>
      </c>
      <c r="B1591" s="18">
        <v>21</v>
      </c>
    </row>
    <row r="1592" spans="1:2" ht="18" x14ac:dyDescent="0.6">
      <c r="A1592" s="17" t="s">
        <v>8219</v>
      </c>
      <c r="B1592" s="17">
        <v>930</v>
      </c>
    </row>
    <row r="1593" spans="1:2" ht="18" x14ac:dyDescent="0.6">
      <c r="A1593" s="18" t="s">
        <v>8219</v>
      </c>
      <c r="B1593" s="18">
        <v>55</v>
      </c>
    </row>
    <row r="1594" spans="1:2" ht="18" x14ac:dyDescent="0.6">
      <c r="A1594" s="17" t="s">
        <v>8219</v>
      </c>
      <c r="B1594" s="17">
        <v>61</v>
      </c>
    </row>
    <row r="1595" spans="1:2" ht="18" x14ac:dyDescent="0.6">
      <c r="A1595" s="18" t="s">
        <v>8219</v>
      </c>
      <c r="B1595" s="18">
        <v>82</v>
      </c>
    </row>
    <row r="1596" spans="1:2" ht="18" x14ac:dyDescent="0.6">
      <c r="A1596" s="17" t="s">
        <v>8219</v>
      </c>
      <c r="B1596" s="17">
        <v>71</v>
      </c>
    </row>
    <row r="1597" spans="1:2" ht="18" x14ac:dyDescent="0.6">
      <c r="A1597" s="18" t="s">
        <v>8219</v>
      </c>
      <c r="B1597" s="18">
        <v>117</v>
      </c>
    </row>
    <row r="1598" spans="1:2" ht="18" x14ac:dyDescent="0.6">
      <c r="A1598" s="17" t="s">
        <v>8219</v>
      </c>
      <c r="B1598" s="17">
        <v>29</v>
      </c>
    </row>
    <row r="1599" spans="1:2" ht="18" x14ac:dyDescent="0.6">
      <c r="A1599" s="18" t="s">
        <v>8219</v>
      </c>
      <c r="B1599" s="18">
        <v>74</v>
      </c>
    </row>
    <row r="1600" spans="1:2" ht="18" x14ac:dyDescent="0.6">
      <c r="A1600" s="17" t="s">
        <v>8219</v>
      </c>
      <c r="B1600" s="17">
        <v>23</v>
      </c>
    </row>
    <row r="1601" spans="1:2" ht="18" x14ac:dyDescent="0.6">
      <c r="A1601" s="18" t="s">
        <v>8219</v>
      </c>
      <c r="B1601" s="18">
        <v>60</v>
      </c>
    </row>
    <row r="1602" spans="1:2" ht="18" x14ac:dyDescent="0.6">
      <c r="A1602" s="17" t="s">
        <v>8219</v>
      </c>
      <c r="B1602" s="17">
        <v>55</v>
      </c>
    </row>
    <row r="1603" spans="1:2" ht="18" x14ac:dyDescent="0.6">
      <c r="A1603" s="18" t="s">
        <v>8219</v>
      </c>
      <c r="B1603" s="18">
        <v>51</v>
      </c>
    </row>
    <row r="1604" spans="1:2" ht="18" x14ac:dyDescent="0.6">
      <c r="A1604" s="17" t="s">
        <v>8219</v>
      </c>
      <c r="B1604" s="17">
        <v>78</v>
      </c>
    </row>
    <row r="1605" spans="1:2" ht="18" x14ac:dyDescent="0.6">
      <c r="A1605" s="18" t="s">
        <v>8219</v>
      </c>
      <c r="B1605" s="18">
        <v>62</v>
      </c>
    </row>
    <row r="1606" spans="1:2" ht="18" x14ac:dyDescent="0.6">
      <c r="A1606" s="17" t="s">
        <v>8219</v>
      </c>
      <c r="B1606" s="17">
        <v>45</v>
      </c>
    </row>
    <row r="1607" spans="1:2" ht="18" x14ac:dyDescent="0.6">
      <c r="A1607" s="18" t="s">
        <v>8219</v>
      </c>
      <c r="B1607" s="18">
        <v>15</v>
      </c>
    </row>
    <row r="1608" spans="1:2" ht="18" x14ac:dyDescent="0.6">
      <c r="A1608" s="17" t="s">
        <v>8219</v>
      </c>
      <c r="B1608" s="17">
        <v>151</v>
      </c>
    </row>
    <row r="1609" spans="1:2" ht="18" x14ac:dyDescent="0.6">
      <c r="A1609" s="18" t="s">
        <v>8219</v>
      </c>
      <c r="B1609" s="18">
        <v>68</v>
      </c>
    </row>
    <row r="1610" spans="1:2" ht="18" x14ac:dyDescent="0.6">
      <c r="A1610" s="17" t="s">
        <v>8219</v>
      </c>
      <c r="B1610" s="17">
        <v>46</v>
      </c>
    </row>
    <row r="1611" spans="1:2" ht="18" x14ac:dyDescent="0.6">
      <c r="A1611" s="18" t="s">
        <v>8219</v>
      </c>
      <c r="B1611" s="18">
        <v>24</v>
      </c>
    </row>
    <row r="1612" spans="1:2" ht="18" x14ac:dyDescent="0.6">
      <c r="A1612" s="17" t="s">
        <v>8219</v>
      </c>
      <c r="B1612" s="17">
        <v>70</v>
      </c>
    </row>
    <row r="1613" spans="1:2" ht="18" x14ac:dyDescent="0.6">
      <c r="A1613" s="18" t="s">
        <v>8219</v>
      </c>
      <c r="B1613" s="18">
        <v>244</v>
      </c>
    </row>
    <row r="1614" spans="1:2" ht="18" x14ac:dyDescent="0.6">
      <c r="A1614" s="17" t="s">
        <v>8219</v>
      </c>
      <c r="B1614" s="17">
        <v>82</v>
      </c>
    </row>
    <row r="1615" spans="1:2" ht="18" x14ac:dyDescent="0.6">
      <c r="A1615" s="18" t="s">
        <v>8219</v>
      </c>
      <c r="B1615" s="18">
        <v>226</v>
      </c>
    </row>
    <row r="1616" spans="1:2" ht="18" x14ac:dyDescent="0.6">
      <c r="A1616" s="17" t="s">
        <v>8219</v>
      </c>
      <c r="B1616" s="17">
        <v>60</v>
      </c>
    </row>
    <row r="1617" spans="1:2" ht="18" x14ac:dyDescent="0.6">
      <c r="A1617" s="18" t="s">
        <v>8219</v>
      </c>
      <c r="B1617" s="18">
        <v>322</v>
      </c>
    </row>
    <row r="1618" spans="1:2" ht="18" x14ac:dyDescent="0.6">
      <c r="A1618" s="17" t="s">
        <v>8219</v>
      </c>
      <c r="B1618" s="17">
        <v>94</v>
      </c>
    </row>
    <row r="1619" spans="1:2" ht="18" x14ac:dyDescent="0.6">
      <c r="A1619" s="18" t="s">
        <v>8219</v>
      </c>
      <c r="B1619" s="18">
        <v>47</v>
      </c>
    </row>
    <row r="1620" spans="1:2" ht="18" x14ac:dyDescent="0.6">
      <c r="A1620" s="17" t="s">
        <v>8219</v>
      </c>
      <c r="B1620" s="17">
        <v>115</v>
      </c>
    </row>
    <row r="1621" spans="1:2" ht="18" x14ac:dyDescent="0.6">
      <c r="A1621" s="18" t="s">
        <v>8219</v>
      </c>
      <c r="B1621" s="18">
        <v>134</v>
      </c>
    </row>
    <row r="1622" spans="1:2" ht="18" x14ac:dyDescent="0.6">
      <c r="A1622" s="17" t="s">
        <v>8219</v>
      </c>
      <c r="B1622" s="17">
        <v>35</v>
      </c>
    </row>
    <row r="1623" spans="1:2" ht="18" x14ac:dyDescent="0.6">
      <c r="A1623" s="18" t="s">
        <v>8219</v>
      </c>
      <c r="B1623" s="18">
        <v>104</v>
      </c>
    </row>
    <row r="1624" spans="1:2" ht="18" x14ac:dyDescent="0.6">
      <c r="A1624" s="17" t="s">
        <v>8219</v>
      </c>
      <c r="B1624" s="17">
        <v>184</v>
      </c>
    </row>
    <row r="1625" spans="1:2" ht="18" x14ac:dyDescent="0.6">
      <c r="A1625" s="18" t="s">
        <v>8219</v>
      </c>
      <c r="B1625" s="18">
        <v>119</v>
      </c>
    </row>
    <row r="1626" spans="1:2" ht="18" x14ac:dyDescent="0.6">
      <c r="A1626" s="17" t="s">
        <v>8219</v>
      </c>
      <c r="B1626" s="17">
        <v>59</v>
      </c>
    </row>
    <row r="1627" spans="1:2" ht="18" x14ac:dyDescent="0.6">
      <c r="A1627" s="18" t="s">
        <v>8219</v>
      </c>
      <c r="B1627" s="18">
        <v>113</v>
      </c>
    </row>
    <row r="1628" spans="1:2" ht="18" x14ac:dyDescent="0.6">
      <c r="A1628" s="17" t="s">
        <v>8219</v>
      </c>
      <c r="B1628" s="17">
        <v>84</v>
      </c>
    </row>
    <row r="1629" spans="1:2" ht="18" x14ac:dyDescent="0.6">
      <c r="A1629" s="18" t="s">
        <v>8219</v>
      </c>
      <c r="B1629" s="18">
        <v>74</v>
      </c>
    </row>
    <row r="1630" spans="1:2" ht="18" x14ac:dyDescent="0.6">
      <c r="A1630" s="17" t="s">
        <v>8219</v>
      </c>
      <c r="B1630" s="17">
        <v>216</v>
      </c>
    </row>
    <row r="1631" spans="1:2" ht="18" x14ac:dyDescent="0.6">
      <c r="A1631" s="18" t="s">
        <v>8219</v>
      </c>
      <c r="B1631" s="18">
        <v>39</v>
      </c>
    </row>
    <row r="1632" spans="1:2" ht="18" x14ac:dyDescent="0.6">
      <c r="A1632" s="17" t="s">
        <v>8219</v>
      </c>
      <c r="B1632" s="17">
        <v>21</v>
      </c>
    </row>
    <row r="1633" spans="1:2" ht="18" x14ac:dyDescent="0.6">
      <c r="A1633" s="18" t="s">
        <v>8219</v>
      </c>
      <c r="B1633" s="18">
        <v>30</v>
      </c>
    </row>
    <row r="1634" spans="1:2" ht="18" x14ac:dyDescent="0.6">
      <c r="A1634" s="17" t="s">
        <v>8219</v>
      </c>
      <c r="B1634" s="17">
        <v>37</v>
      </c>
    </row>
    <row r="1635" spans="1:2" ht="18" x14ac:dyDescent="0.6">
      <c r="A1635" s="18" t="s">
        <v>8219</v>
      </c>
      <c r="B1635" s="18">
        <v>202</v>
      </c>
    </row>
    <row r="1636" spans="1:2" ht="18" x14ac:dyDescent="0.6">
      <c r="A1636" s="17" t="s">
        <v>8219</v>
      </c>
      <c r="B1636" s="17">
        <v>37</v>
      </c>
    </row>
    <row r="1637" spans="1:2" ht="18" x14ac:dyDescent="0.6">
      <c r="A1637" s="18" t="s">
        <v>8219</v>
      </c>
      <c r="B1637" s="18">
        <v>28</v>
      </c>
    </row>
    <row r="1638" spans="1:2" ht="18" x14ac:dyDescent="0.6">
      <c r="A1638" s="17" t="s">
        <v>8219</v>
      </c>
      <c r="B1638" s="17">
        <v>26</v>
      </c>
    </row>
    <row r="1639" spans="1:2" ht="18" x14ac:dyDescent="0.6">
      <c r="A1639" s="18" t="s">
        <v>8219</v>
      </c>
      <c r="B1639" s="18">
        <v>61</v>
      </c>
    </row>
    <row r="1640" spans="1:2" ht="18" x14ac:dyDescent="0.6">
      <c r="A1640" s="17" t="s">
        <v>8219</v>
      </c>
      <c r="B1640" s="17">
        <v>115</v>
      </c>
    </row>
    <row r="1641" spans="1:2" ht="18" x14ac:dyDescent="0.6">
      <c r="A1641" s="18" t="s">
        <v>8219</v>
      </c>
      <c r="B1641" s="18">
        <v>181</v>
      </c>
    </row>
    <row r="1642" spans="1:2" ht="18" x14ac:dyDescent="0.6">
      <c r="A1642" s="17" t="s">
        <v>8219</v>
      </c>
      <c r="B1642" s="17">
        <v>110</v>
      </c>
    </row>
    <row r="1643" spans="1:2" ht="18" x14ac:dyDescent="0.6">
      <c r="A1643" s="18" t="s">
        <v>8219</v>
      </c>
      <c r="B1643" s="18">
        <v>269</v>
      </c>
    </row>
    <row r="1644" spans="1:2" ht="18" x14ac:dyDescent="0.6">
      <c r="A1644" s="17" t="s">
        <v>8219</v>
      </c>
      <c r="B1644" s="17">
        <v>79</v>
      </c>
    </row>
    <row r="1645" spans="1:2" ht="18" x14ac:dyDescent="0.6">
      <c r="A1645" s="18" t="s">
        <v>8219</v>
      </c>
      <c r="B1645" s="18">
        <v>104</v>
      </c>
    </row>
    <row r="1646" spans="1:2" ht="18" x14ac:dyDescent="0.6">
      <c r="A1646" s="17" t="s">
        <v>8219</v>
      </c>
      <c r="B1646" s="17">
        <v>34</v>
      </c>
    </row>
    <row r="1647" spans="1:2" ht="18" x14ac:dyDescent="0.6">
      <c r="A1647" s="18" t="s">
        <v>8219</v>
      </c>
      <c r="B1647" s="18">
        <v>167</v>
      </c>
    </row>
    <row r="1648" spans="1:2" ht="18" x14ac:dyDescent="0.6">
      <c r="A1648" s="17" t="s">
        <v>8219</v>
      </c>
      <c r="B1648" s="17">
        <v>183</v>
      </c>
    </row>
    <row r="1649" spans="1:2" ht="18" x14ac:dyDescent="0.6">
      <c r="A1649" s="18" t="s">
        <v>8219</v>
      </c>
      <c r="B1649" s="18">
        <v>71</v>
      </c>
    </row>
    <row r="1650" spans="1:2" ht="18" x14ac:dyDescent="0.6">
      <c r="A1650" s="17" t="s">
        <v>8219</v>
      </c>
      <c r="B1650" s="17">
        <v>69</v>
      </c>
    </row>
    <row r="1651" spans="1:2" ht="18" x14ac:dyDescent="0.6">
      <c r="A1651" s="18" t="s">
        <v>8219</v>
      </c>
      <c r="B1651" s="18">
        <v>270</v>
      </c>
    </row>
    <row r="1652" spans="1:2" ht="18" x14ac:dyDescent="0.6">
      <c r="A1652" s="17" t="s">
        <v>8219</v>
      </c>
      <c r="B1652" s="17">
        <v>193</v>
      </c>
    </row>
    <row r="1653" spans="1:2" ht="18" x14ac:dyDescent="0.6">
      <c r="A1653" s="18" t="s">
        <v>8219</v>
      </c>
      <c r="B1653" s="18">
        <v>57</v>
      </c>
    </row>
    <row r="1654" spans="1:2" ht="18" x14ac:dyDescent="0.6">
      <c r="A1654" s="17" t="s">
        <v>8219</v>
      </c>
      <c r="B1654" s="17">
        <v>200</v>
      </c>
    </row>
    <row r="1655" spans="1:2" ht="18" x14ac:dyDescent="0.6">
      <c r="A1655" s="18" t="s">
        <v>8219</v>
      </c>
      <c r="B1655" s="18">
        <v>88</v>
      </c>
    </row>
    <row r="1656" spans="1:2" ht="18" x14ac:dyDescent="0.6">
      <c r="A1656" s="17" t="s">
        <v>8219</v>
      </c>
      <c r="B1656" s="17">
        <v>213</v>
      </c>
    </row>
    <row r="1657" spans="1:2" ht="18" x14ac:dyDescent="0.6">
      <c r="A1657" s="18" t="s">
        <v>8219</v>
      </c>
      <c r="B1657" s="18">
        <v>20</v>
      </c>
    </row>
    <row r="1658" spans="1:2" ht="18" x14ac:dyDescent="0.6">
      <c r="A1658" s="17" t="s">
        <v>8219</v>
      </c>
      <c r="B1658" s="17">
        <v>50</v>
      </c>
    </row>
    <row r="1659" spans="1:2" ht="18" x14ac:dyDescent="0.6">
      <c r="A1659" s="18" t="s">
        <v>8219</v>
      </c>
      <c r="B1659" s="18">
        <v>115</v>
      </c>
    </row>
    <row r="1660" spans="1:2" ht="18" x14ac:dyDescent="0.6">
      <c r="A1660" s="17" t="s">
        <v>8219</v>
      </c>
      <c r="B1660" s="17">
        <v>186</v>
      </c>
    </row>
    <row r="1661" spans="1:2" ht="18" x14ac:dyDescent="0.6">
      <c r="A1661" s="18" t="s">
        <v>8219</v>
      </c>
      <c r="B1661" s="18">
        <v>18</v>
      </c>
    </row>
    <row r="1662" spans="1:2" ht="18" x14ac:dyDescent="0.6">
      <c r="A1662" s="17" t="s">
        <v>8219</v>
      </c>
      <c r="B1662" s="17">
        <v>176</v>
      </c>
    </row>
    <row r="1663" spans="1:2" ht="18" x14ac:dyDescent="0.6">
      <c r="A1663" s="18" t="s">
        <v>8219</v>
      </c>
      <c r="B1663" s="18">
        <v>41</v>
      </c>
    </row>
    <row r="1664" spans="1:2" ht="18" x14ac:dyDescent="0.6">
      <c r="A1664" s="17" t="s">
        <v>8219</v>
      </c>
      <c r="B1664" s="17">
        <v>75</v>
      </c>
    </row>
    <row r="1665" spans="1:2" ht="18" x14ac:dyDescent="0.6">
      <c r="A1665" s="18" t="s">
        <v>8219</v>
      </c>
      <c r="B1665" s="18">
        <v>97</v>
      </c>
    </row>
    <row r="1666" spans="1:2" ht="18" x14ac:dyDescent="0.6">
      <c r="A1666" s="17" t="s">
        <v>8219</v>
      </c>
      <c r="B1666" s="17">
        <v>73</v>
      </c>
    </row>
    <row r="1667" spans="1:2" ht="18" x14ac:dyDescent="0.6">
      <c r="A1667" s="18" t="s">
        <v>8219</v>
      </c>
      <c r="B1667" s="18">
        <v>49</v>
      </c>
    </row>
    <row r="1668" spans="1:2" ht="18" x14ac:dyDescent="0.6">
      <c r="A1668" s="17" t="s">
        <v>8219</v>
      </c>
      <c r="B1668" s="17">
        <v>134</v>
      </c>
    </row>
    <row r="1669" spans="1:2" ht="18" x14ac:dyDescent="0.6">
      <c r="A1669" s="18" t="s">
        <v>8219</v>
      </c>
      <c r="B1669" s="18">
        <v>68</v>
      </c>
    </row>
    <row r="1670" spans="1:2" ht="18" x14ac:dyDescent="0.6">
      <c r="A1670" s="17" t="s">
        <v>8219</v>
      </c>
      <c r="B1670" s="17">
        <v>49</v>
      </c>
    </row>
    <row r="1671" spans="1:2" ht="18" x14ac:dyDescent="0.6">
      <c r="A1671" s="18" t="s">
        <v>8219</v>
      </c>
      <c r="B1671" s="18">
        <v>63</v>
      </c>
    </row>
    <row r="1672" spans="1:2" ht="18" x14ac:dyDescent="0.6">
      <c r="A1672" s="17" t="s">
        <v>8219</v>
      </c>
      <c r="B1672" s="17">
        <v>163</v>
      </c>
    </row>
    <row r="1673" spans="1:2" ht="18" x14ac:dyDescent="0.6">
      <c r="A1673" s="18" t="s">
        <v>8219</v>
      </c>
      <c r="B1673" s="18">
        <v>288</v>
      </c>
    </row>
    <row r="1674" spans="1:2" ht="18" x14ac:dyDescent="0.6">
      <c r="A1674" s="17" t="s">
        <v>8219</v>
      </c>
      <c r="B1674" s="17">
        <v>42</v>
      </c>
    </row>
    <row r="1675" spans="1:2" ht="18" x14ac:dyDescent="0.6">
      <c r="A1675" s="18" t="s">
        <v>8219</v>
      </c>
      <c r="B1675" s="18">
        <v>70</v>
      </c>
    </row>
    <row r="1676" spans="1:2" ht="18" x14ac:dyDescent="0.6">
      <c r="A1676" s="17" t="s">
        <v>8219</v>
      </c>
      <c r="B1676" s="17">
        <v>30</v>
      </c>
    </row>
    <row r="1677" spans="1:2" ht="18" x14ac:dyDescent="0.6">
      <c r="A1677" s="18" t="s">
        <v>8219</v>
      </c>
      <c r="B1677" s="18">
        <v>51</v>
      </c>
    </row>
    <row r="1678" spans="1:2" ht="18" x14ac:dyDescent="0.6">
      <c r="A1678" s="17" t="s">
        <v>8219</v>
      </c>
      <c r="B1678" s="17">
        <v>145</v>
      </c>
    </row>
    <row r="1679" spans="1:2" ht="18" x14ac:dyDescent="0.6">
      <c r="A1679" s="18" t="s">
        <v>8219</v>
      </c>
      <c r="B1679" s="18">
        <v>21</v>
      </c>
    </row>
    <row r="1680" spans="1:2" ht="18" x14ac:dyDescent="0.6">
      <c r="A1680" s="17" t="s">
        <v>8219</v>
      </c>
      <c r="B1680" s="17">
        <v>286</v>
      </c>
    </row>
    <row r="1681" spans="1:2" ht="18" x14ac:dyDescent="0.6">
      <c r="A1681" s="18" t="s">
        <v>8219</v>
      </c>
      <c r="B1681" s="18">
        <v>12</v>
      </c>
    </row>
    <row r="1682" spans="1:2" ht="18" x14ac:dyDescent="0.6">
      <c r="A1682" s="17" t="s">
        <v>8219</v>
      </c>
      <c r="B1682" s="17">
        <v>100</v>
      </c>
    </row>
    <row r="1683" spans="1:2" ht="18" x14ac:dyDescent="0.6">
      <c r="A1683" s="18" t="s">
        <v>8219</v>
      </c>
      <c r="B1683" s="18">
        <v>100</v>
      </c>
    </row>
    <row r="1684" spans="1:2" ht="18" x14ac:dyDescent="0.6">
      <c r="A1684" s="17" t="s">
        <v>8219</v>
      </c>
      <c r="B1684" s="17">
        <v>34</v>
      </c>
    </row>
    <row r="1685" spans="1:2" ht="18" x14ac:dyDescent="0.6">
      <c r="A1685" s="18" t="s">
        <v>8219</v>
      </c>
      <c r="B1685" s="18">
        <v>63</v>
      </c>
    </row>
    <row r="1686" spans="1:2" ht="18" x14ac:dyDescent="0.6">
      <c r="A1686" s="17" t="s">
        <v>8219</v>
      </c>
      <c r="B1686" s="17">
        <v>30</v>
      </c>
    </row>
    <row r="1687" spans="1:2" ht="18" x14ac:dyDescent="0.6">
      <c r="A1687" s="18" t="s">
        <v>8219</v>
      </c>
      <c r="B1687" s="18">
        <v>47</v>
      </c>
    </row>
    <row r="1688" spans="1:2" ht="18" x14ac:dyDescent="0.6">
      <c r="A1688" s="17" t="s">
        <v>8219</v>
      </c>
      <c r="B1688" s="17">
        <v>237</v>
      </c>
    </row>
    <row r="1689" spans="1:2" ht="18" x14ac:dyDescent="0.6">
      <c r="A1689" s="18" t="s">
        <v>8219</v>
      </c>
      <c r="B1689" s="18">
        <v>47</v>
      </c>
    </row>
    <row r="1690" spans="1:2" ht="18" x14ac:dyDescent="0.6">
      <c r="A1690" s="17" t="s">
        <v>8219</v>
      </c>
      <c r="B1690" s="17">
        <v>15</v>
      </c>
    </row>
    <row r="1691" spans="1:2" ht="18" x14ac:dyDescent="0.6">
      <c r="A1691" s="18" t="s">
        <v>8219</v>
      </c>
      <c r="B1691" s="18">
        <v>81</v>
      </c>
    </row>
    <row r="1692" spans="1:2" ht="18" x14ac:dyDescent="0.6">
      <c r="A1692" s="17" t="s">
        <v>8219</v>
      </c>
      <c r="B1692" s="17">
        <v>122</v>
      </c>
    </row>
    <row r="1693" spans="1:2" ht="18" x14ac:dyDescent="0.6">
      <c r="A1693" s="18" t="s">
        <v>8219</v>
      </c>
      <c r="B1693" s="18">
        <v>34</v>
      </c>
    </row>
    <row r="1694" spans="1:2" ht="18" x14ac:dyDescent="0.6">
      <c r="A1694" s="17" t="s">
        <v>8219</v>
      </c>
      <c r="B1694" s="17">
        <v>207</v>
      </c>
    </row>
    <row r="1695" spans="1:2" ht="18" x14ac:dyDescent="0.6">
      <c r="A1695" s="18" t="s">
        <v>8219</v>
      </c>
      <c r="B1695" s="18">
        <v>25</v>
      </c>
    </row>
    <row r="1696" spans="1:2" ht="18" x14ac:dyDescent="0.6">
      <c r="A1696" s="17" t="s">
        <v>8219</v>
      </c>
      <c r="B1696" s="17">
        <v>72</v>
      </c>
    </row>
    <row r="1697" spans="1:2" ht="18" x14ac:dyDescent="0.6">
      <c r="A1697" s="18" t="s">
        <v>8219</v>
      </c>
      <c r="B1697" s="18">
        <v>14</v>
      </c>
    </row>
    <row r="1698" spans="1:2" ht="18" x14ac:dyDescent="0.6">
      <c r="A1698" s="17" t="s">
        <v>8219</v>
      </c>
      <c r="B1698" s="17">
        <v>15</v>
      </c>
    </row>
    <row r="1699" spans="1:2" ht="18" x14ac:dyDescent="0.6">
      <c r="A1699" s="18" t="s">
        <v>8219</v>
      </c>
      <c r="B1699" s="18">
        <v>91</v>
      </c>
    </row>
    <row r="1700" spans="1:2" ht="18" x14ac:dyDescent="0.6">
      <c r="A1700" s="17" t="s">
        <v>8219</v>
      </c>
      <c r="B1700" s="17">
        <v>24</v>
      </c>
    </row>
    <row r="1701" spans="1:2" ht="18" x14ac:dyDescent="0.6">
      <c r="A1701" s="18" t="s">
        <v>8219</v>
      </c>
      <c r="B1701" s="18">
        <v>27</v>
      </c>
    </row>
    <row r="1702" spans="1:2" ht="18" x14ac:dyDescent="0.6">
      <c r="A1702" s="17" t="s">
        <v>8219</v>
      </c>
      <c r="B1702" s="17">
        <v>47</v>
      </c>
    </row>
    <row r="1703" spans="1:2" ht="18" x14ac:dyDescent="0.6">
      <c r="A1703" s="18" t="s">
        <v>8219</v>
      </c>
      <c r="B1703" s="18">
        <v>44</v>
      </c>
    </row>
    <row r="1704" spans="1:2" ht="18" x14ac:dyDescent="0.6">
      <c r="A1704" s="17" t="s">
        <v>8219</v>
      </c>
      <c r="B1704" s="17">
        <v>72</v>
      </c>
    </row>
    <row r="1705" spans="1:2" ht="18" x14ac:dyDescent="0.6">
      <c r="A1705" s="18" t="s">
        <v>8219</v>
      </c>
      <c r="B1705" s="18">
        <v>63</v>
      </c>
    </row>
    <row r="1706" spans="1:2" ht="18" x14ac:dyDescent="0.6">
      <c r="A1706" s="17" t="s">
        <v>8219</v>
      </c>
      <c r="B1706" s="17">
        <v>88</v>
      </c>
    </row>
    <row r="1707" spans="1:2" ht="18" x14ac:dyDescent="0.6">
      <c r="A1707" s="18" t="s">
        <v>8219</v>
      </c>
      <c r="B1707" s="18">
        <v>70</v>
      </c>
    </row>
    <row r="1708" spans="1:2" ht="18" x14ac:dyDescent="0.6">
      <c r="A1708" s="17" t="s">
        <v>8219</v>
      </c>
      <c r="B1708" s="17">
        <v>50</v>
      </c>
    </row>
    <row r="1709" spans="1:2" ht="18" x14ac:dyDescent="0.6">
      <c r="A1709" s="18" t="s">
        <v>8219</v>
      </c>
      <c r="B1709" s="18">
        <v>35</v>
      </c>
    </row>
    <row r="1710" spans="1:2" ht="18" x14ac:dyDescent="0.6">
      <c r="A1710" s="17" t="s">
        <v>8219</v>
      </c>
      <c r="B1710" s="17">
        <v>175</v>
      </c>
    </row>
    <row r="1711" spans="1:2" ht="18" x14ac:dyDescent="0.6">
      <c r="A1711" s="18" t="s">
        <v>8219</v>
      </c>
      <c r="B1711" s="18">
        <v>20</v>
      </c>
    </row>
    <row r="1712" spans="1:2" ht="18" x14ac:dyDescent="0.6">
      <c r="A1712" s="17" t="s">
        <v>8219</v>
      </c>
      <c r="B1712" s="17">
        <v>54</v>
      </c>
    </row>
    <row r="1713" spans="1:2" ht="18" x14ac:dyDescent="0.6">
      <c r="A1713" s="18" t="s">
        <v>8219</v>
      </c>
      <c r="B1713" s="18">
        <v>20</v>
      </c>
    </row>
    <row r="1714" spans="1:2" ht="18" x14ac:dyDescent="0.6">
      <c r="A1714" s="17" t="s">
        <v>8219</v>
      </c>
      <c r="B1714" s="17">
        <v>57</v>
      </c>
    </row>
    <row r="1715" spans="1:2" ht="18" x14ac:dyDescent="0.6">
      <c r="A1715" s="18" t="s">
        <v>8219</v>
      </c>
      <c r="B1715" s="18">
        <v>31</v>
      </c>
    </row>
    <row r="1716" spans="1:2" ht="18" x14ac:dyDescent="0.6">
      <c r="A1716" s="17" t="s">
        <v>8219</v>
      </c>
      <c r="B1716" s="17">
        <v>31</v>
      </c>
    </row>
    <row r="1717" spans="1:2" ht="18" x14ac:dyDescent="0.6">
      <c r="A1717" s="18" t="s">
        <v>8219</v>
      </c>
      <c r="B1717" s="18">
        <v>45</v>
      </c>
    </row>
    <row r="1718" spans="1:2" ht="18" x14ac:dyDescent="0.6">
      <c r="A1718" s="17" t="s">
        <v>8219</v>
      </c>
      <c r="B1718" s="17">
        <v>41</v>
      </c>
    </row>
    <row r="1719" spans="1:2" ht="18" x14ac:dyDescent="0.6">
      <c r="A1719" s="18" t="s">
        <v>8219</v>
      </c>
      <c r="B1719" s="18">
        <v>29</v>
      </c>
    </row>
    <row r="1720" spans="1:2" ht="18" x14ac:dyDescent="0.6">
      <c r="A1720" s="17" t="s">
        <v>8219</v>
      </c>
      <c r="B1720" s="17">
        <v>58</v>
      </c>
    </row>
    <row r="1721" spans="1:2" ht="18" x14ac:dyDescent="0.6">
      <c r="A1721" s="18" t="s">
        <v>8219</v>
      </c>
      <c r="B1721" s="18">
        <v>89</v>
      </c>
    </row>
    <row r="1722" spans="1:2" ht="18" x14ac:dyDescent="0.6">
      <c r="A1722" s="17" t="s">
        <v>8219</v>
      </c>
      <c r="B1722" s="17">
        <v>125</v>
      </c>
    </row>
    <row r="1723" spans="1:2" ht="18" x14ac:dyDescent="0.6">
      <c r="A1723" s="18" t="s">
        <v>8219</v>
      </c>
      <c r="B1723" s="18">
        <v>18</v>
      </c>
    </row>
    <row r="1724" spans="1:2" ht="18" x14ac:dyDescent="0.6">
      <c r="A1724" s="17" t="s">
        <v>8219</v>
      </c>
      <c r="B1724" s="17">
        <v>32</v>
      </c>
    </row>
    <row r="1725" spans="1:2" ht="18" x14ac:dyDescent="0.6">
      <c r="A1725" s="18" t="s">
        <v>8219</v>
      </c>
      <c r="B1725" s="18">
        <v>16</v>
      </c>
    </row>
    <row r="1726" spans="1:2" ht="18" x14ac:dyDescent="0.6">
      <c r="A1726" s="17" t="s">
        <v>8219</v>
      </c>
      <c r="B1726" s="17">
        <v>38</v>
      </c>
    </row>
    <row r="1727" spans="1:2" ht="18" x14ac:dyDescent="0.6">
      <c r="A1727" s="18" t="s">
        <v>8219</v>
      </c>
      <c r="B1727" s="18">
        <v>15</v>
      </c>
    </row>
    <row r="1728" spans="1:2" ht="18" x14ac:dyDescent="0.6">
      <c r="A1728" s="17" t="s">
        <v>8219</v>
      </c>
      <c r="B1728" s="17">
        <v>23</v>
      </c>
    </row>
    <row r="1729" spans="1:2" ht="18" x14ac:dyDescent="0.6">
      <c r="A1729" s="18" t="s">
        <v>8219</v>
      </c>
      <c r="B1729" s="18">
        <v>49</v>
      </c>
    </row>
    <row r="1730" spans="1:2" ht="18" x14ac:dyDescent="0.6">
      <c r="A1730" s="17" t="s">
        <v>8219</v>
      </c>
      <c r="B1730" s="17">
        <v>10</v>
      </c>
    </row>
    <row r="1731" spans="1:2" ht="18" x14ac:dyDescent="0.6">
      <c r="A1731" s="18" t="s">
        <v>8219</v>
      </c>
      <c r="B1731" s="18">
        <v>15</v>
      </c>
    </row>
    <row r="1732" spans="1:2" ht="18" x14ac:dyDescent="0.6">
      <c r="A1732" s="17" t="s">
        <v>8219</v>
      </c>
      <c r="B1732" s="17">
        <v>57</v>
      </c>
    </row>
    <row r="1733" spans="1:2" ht="18" x14ac:dyDescent="0.6">
      <c r="A1733" s="18" t="s">
        <v>8219</v>
      </c>
      <c r="B1733" s="18">
        <v>33</v>
      </c>
    </row>
    <row r="1734" spans="1:2" ht="18" x14ac:dyDescent="0.6">
      <c r="A1734" s="17" t="s">
        <v>8219</v>
      </c>
      <c r="B1734" s="17">
        <v>9</v>
      </c>
    </row>
    <row r="1735" spans="1:2" ht="18" x14ac:dyDescent="0.6">
      <c r="A1735" s="18" t="s">
        <v>8219</v>
      </c>
      <c r="B1735" s="18">
        <v>26</v>
      </c>
    </row>
    <row r="1736" spans="1:2" ht="18" x14ac:dyDescent="0.6">
      <c r="A1736" s="17" t="s">
        <v>8219</v>
      </c>
      <c r="B1736" s="17">
        <v>69</v>
      </c>
    </row>
    <row r="1737" spans="1:2" ht="18" x14ac:dyDescent="0.6">
      <c r="A1737" s="18" t="s">
        <v>8219</v>
      </c>
      <c r="B1737" s="18">
        <v>65</v>
      </c>
    </row>
    <row r="1738" spans="1:2" ht="18" x14ac:dyDescent="0.6">
      <c r="A1738" s="17" t="s">
        <v>8219</v>
      </c>
      <c r="B1738" s="17">
        <v>83</v>
      </c>
    </row>
    <row r="1739" spans="1:2" ht="18" x14ac:dyDescent="0.6">
      <c r="A1739" s="18" t="s">
        <v>8219</v>
      </c>
      <c r="B1739" s="18">
        <v>111</v>
      </c>
    </row>
    <row r="1740" spans="1:2" ht="18" x14ac:dyDescent="0.6">
      <c r="A1740" s="17" t="s">
        <v>8219</v>
      </c>
      <c r="B1740" s="17">
        <v>46</v>
      </c>
    </row>
    <row r="1741" spans="1:2" ht="18" x14ac:dyDescent="0.6">
      <c r="A1741" s="18" t="s">
        <v>8219</v>
      </c>
      <c r="B1741" s="18">
        <v>63</v>
      </c>
    </row>
    <row r="1742" spans="1:2" ht="18" x14ac:dyDescent="0.6">
      <c r="A1742" s="17" t="s">
        <v>8219</v>
      </c>
      <c r="B1742" s="17">
        <v>9</v>
      </c>
    </row>
    <row r="1743" spans="1:2" ht="18" x14ac:dyDescent="0.6">
      <c r="A1743" s="18" t="s">
        <v>8219</v>
      </c>
      <c r="B1743" s="18">
        <v>34</v>
      </c>
    </row>
    <row r="1744" spans="1:2" ht="18" x14ac:dyDescent="0.6">
      <c r="A1744" s="17" t="s">
        <v>8219</v>
      </c>
      <c r="B1744" s="17">
        <v>112</v>
      </c>
    </row>
    <row r="1745" spans="1:2" ht="18" x14ac:dyDescent="0.6">
      <c r="A1745" s="18" t="s">
        <v>8219</v>
      </c>
      <c r="B1745" s="18">
        <v>47</v>
      </c>
    </row>
    <row r="1746" spans="1:2" ht="18" x14ac:dyDescent="0.6">
      <c r="A1746" s="17" t="s">
        <v>8219</v>
      </c>
      <c r="B1746" s="17">
        <v>38</v>
      </c>
    </row>
    <row r="1747" spans="1:2" ht="18" x14ac:dyDescent="0.6">
      <c r="A1747" s="18" t="s">
        <v>8219</v>
      </c>
      <c r="B1747" s="18">
        <v>28</v>
      </c>
    </row>
    <row r="1748" spans="1:2" ht="18" x14ac:dyDescent="0.6">
      <c r="A1748" s="17" t="s">
        <v>8219</v>
      </c>
      <c r="B1748" s="17">
        <v>78</v>
      </c>
    </row>
    <row r="1749" spans="1:2" ht="18" x14ac:dyDescent="0.6">
      <c r="A1749" s="18" t="s">
        <v>8219</v>
      </c>
      <c r="B1749" s="18">
        <v>23</v>
      </c>
    </row>
    <row r="1750" spans="1:2" ht="18" x14ac:dyDescent="0.6">
      <c r="A1750" s="17" t="s">
        <v>8219</v>
      </c>
      <c r="B1750" s="17">
        <v>40</v>
      </c>
    </row>
    <row r="1751" spans="1:2" ht="18" x14ac:dyDescent="0.6">
      <c r="A1751" s="18" t="s">
        <v>8219</v>
      </c>
      <c r="B1751" s="18">
        <v>13</v>
      </c>
    </row>
    <row r="1752" spans="1:2" ht="18" x14ac:dyDescent="0.6">
      <c r="A1752" s="17" t="s">
        <v>8219</v>
      </c>
      <c r="B1752" s="17">
        <v>18</v>
      </c>
    </row>
    <row r="1753" spans="1:2" ht="18" x14ac:dyDescent="0.6">
      <c r="A1753" s="18" t="s">
        <v>8219</v>
      </c>
      <c r="B1753" s="18">
        <v>22</v>
      </c>
    </row>
    <row r="1754" spans="1:2" ht="18" x14ac:dyDescent="0.6">
      <c r="A1754" s="17" t="s">
        <v>8219</v>
      </c>
      <c r="B1754" s="17">
        <v>79</v>
      </c>
    </row>
    <row r="1755" spans="1:2" ht="18" x14ac:dyDescent="0.6">
      <c r="A1755" s="18" t="s">
        <v>8219</v>
      </c>
      <c r="B1755" s="18">
        <v>14</v>
      </c>
    </row>
    <row r="1756" spans="1:2" ht="18" x14ac:dyDescent="0.6">
      <c r="A1756" s="17" t="s">
        <v>8219</v>
      </c>
      <c r="B1756" s="17">
        <v>51</v>
      </c>
    </row>
    <row r="1757" spans="1:2" ht="18" x14ac:dyDescent="0.6">
      <c r="A1757" s="18" t="s">
        <v>8219</v>
      </c>
      <c r="B1757" s="18">
        <v>54</v>
      </c>
    </row>
    <row r="1758" spans="1:2" ht="18" x14ac:dyDescent="0.6">
      <c r="A1758" s="17" t="s">
        <v>8219</v>
      </c>
      <c r="B1758" s="17">
        <v>70</v>
      </c>
    </row>
    <row r="1759" spans="1:2" ht="18" x14ac:dyDescent="0.6">
      <c r="A1759" s="18" t="s">
        <v>8219</v>
      </c>
      <c r="B1759" s="18">
        <v>44</v>
      </c>
    </row>
    <row r="1760" spans="1:2" ht="18" x14ac:dyDescent="0.6">
      <c r="A1760" s="17" t="s">
        <v>8219</v>
      </c>
      <c r="B1760" s="17">
        <v>55</v>
      </c>
    </row>
    <row r="1761" spans="1:2" ht="18" x14ac:dyDescent="0.6">
      <c r="A1761" s="18" t="s">
        <v>8219</v>
      </c>
      <c r="B1761" s="18">
        <v>15</v>
      </c>
    </row>
    <row r="1762" spans="1:2" ht="18" x14ac:dyDescent="0.6">
      <c r="A1762" s="17" t="s">
        <v>8219</v>
      </c>
      <c r="B1762" s="17">
        <v>27</v>
      </c>
    </row>
    <row r="1763" spans="1:2" ht="18" x14ac:dyDescent="0.6">
      <c r="A1763" s="18" t="s">
        <v>8219</v>
      </c>
      <c r="B1763" s="18">
        <v>21</v>
      </c>
    </row>
    <row r="1764" spans="1:2" ht="18" x14ac:dyDescent="0.6">
      <c r="A1764" s="17" t="s">
        <v>8219</v>
      </c>
      <c r="B1764" s="17">
        <v>162</v>
      </c>
    </row>
    <row r="1765" spans="1:2" ht="18" x14ac:dyDescent="0.6">
      <c r="A1765" s="18" t="s">
        <v>8219</v>
      </c>
      <c r="B1765" s="18">
        <v>23</v>
      </c>
    </row>
    <row r="1766" spans="1:2" ht="18" x14ac:dyDescent="0.6">
      <c r="A1766" s="17" t="s">
        <v>8219</v>
      </c>
      <c r="B1766" s="17">
        <v>72</v>
      </c>
    </row>
    <row r="1767" spans="1:2" ht="18" x14ac:dyDescent="0.6">
      <c r="A1767" s="18" t="s">
        <v>8219</v>
      </c>
      <c r="B1767" s="18">
        <v>68</v>
      </c>
    </row>
    <row r="1768" spans="1:2" ht="18" x14ac:dyDescent="0.6">
      <c r="A1768" s="17" t="s">
        <v>8219</v>
      </c>
      <c r="B1768" s="17">
        <v>20</v>
      </c>
    </row>
    <row r="1769" spans="1:2" ht="18" x14ac:dyDescent="0.6">
      <c r="A1769" s="18" t="s">
        <v>8219</v>
      </c>
      <c r="B1769" s="18">
        <v>26</v>
      </c>
    </row>
    <row r="1770" spans="1:2" ht="18" x14ac:dyDescent="0.6">
      <c r="A1770" s="17" t="s">
        <v>8219</v>
      </c>
      <c r="B1770" s="17">
        <v>72</v>
      </c>
    </row>
    <row r="1771" spans="1:2" ht="18" x14ac:dyDescent="0.6">
      <c r="A1771" s="18" t="s">
        <v>8219</v>
      </c>
      <c r="B1771" s="18">
        <v>3</v>
      </c>
    </row>
    <row r="1772" spans="1:2" ht="18" x14ac:dyDescent="0.6">
      <c r="A1772" s="17" t="s">
        <v>8219</v>
      </c>
      <c r="B1772" s="17">
        <v>18</v>
      </c>
    </row>
    <row r="1773" spans="1:2" ht="18" x14ac:dyDescent="0.6">
      <c r="A1773" s="18" t="s">
        <v>8219</v>
      </c>
      <c r="B1773" s="18">
        <v>30</v>
      </c>
    </row>
    <row r="1774" spans="1:2" ht="18" x14ac:dyDescent="0.6">
      <c r="A1774" s="17" t="s">
        <v>8219</v>
      </c>
      <c r="B1774" s="17">
        <v>23</v>
      </c>
    </row>
    <row r="1775" spans="1:2" ht="18" x14ac:dyDescent="0.6">
      <c r="A1775" s="18" t="s">
        <v>8219</v>
      </c>
      <c r="B1775" s="18">
        <v>54</v>
      </c>
    </row>
    <row r="1776" spans="1:2" ht="18" x14ac:dyDescent="0.6">
      <c r="A1776" s="17" t="s">
        <v>8219</v>
      </c>
      <c r="B1776" s="17">
        <v>26</v>
      </c>
    </row>
    <row r="1777" spans="1:2" ht="18" x14ac:dyDescent="0.6">
      <c r="A1777" s="18" t="s">
        <v>8219</v>
      </c>
      <c r="B1777" s="18">
        <v>9</v>
      </c>
    </row>
    <row r="1778" spans="1:2" ht="18" x14ac:dyDescent="0.6">
      <c r="A1778" s="17" t="s">
        <v>8219</v>
      </c>
      <c r="B1778" s="17">
        <v>27</v>
      </c>
    </row>
    <row r="1779" spans="1:2" ht="18" x14ac:dyDescent="0.6">
      <c r="A1779" s="18" t="s">
        <v>8219</v>
      </c>
      <c r="B1779" s="18">
        <v>30</v>
      </c>
    </row>
    <row r="1780" spans="1:2" ht="18" x14ac:dyDescent="0.6">
      <c r="A1780" s="17" t="s">
        <v>8219</v>
      </c>
      <c r="B1780" s="17">
        <v>52</v>
      </c>
    </row>
    <row r="1781" spans="1:2" ht="18" x14ac:dyDescent="0.6">
      <c r="A1781" s="18" t="s">
        <v>8219</v>
      </c>
      <c r="B1781" s="18">
        <v>17</v>
      </c>
    </row>
    <row r="1782" spans="1:2" ht="18" x14ac:dyDescent="0.6">
      <c r="A1782" s="17" t="s">
        <v>8219</v>
      </c>
      <c r="B1782" s="17">
        <v>19</v>
      </c>
    </row>
    <row r="1783" spans="1:2" ht="18" x14ac:dyDescent="0.6">
      <c r="A1783" s="18" t="s">
        <v>8219</v>
      </c>
      <c r="B1783" s="18">
        <v>77</v>
      </c>
    </row>
    <row r="1784" spans="1:2" ht="18" x14ac:dyDescent="0.6">
      <c r="A1784" s="17" t="s">
        <v>8219</v>
      </c>
      <c r="B1784" s="17">
        <v>21</v>
      </c>
    </row>
    <row r="1785" spans="1:2" ht="18" x14ac:dyDescent="0.6">
      <c r="A1785" s="18" t="s">
        <v>8219</v>
      </c>
      <c r="B1785" s="18">
        <v>38</v>
      </c>
    </row>
    <row r="1786" spans="1:2" ht="18" x14ac:dyDescent="0.6">
      <c r="A1786" s="17" t="s">
        <v>8219</v>
      </c>
      <c r="B1786" s="17">
        <v>28</v>
      </c>
    </row>
    <row r="1787" spans="1:2" ht="18" x14ac:dyDescent="0.6">
      <c r="A1787" s="18" t="s">
        <v>8219</v>
      </c>
      <c r="B1787" s="18">
        <v>48</v>
      </c>
    </row>
    <row r="1788" spans="1:2" ht="18" x14ac:dyDescent="0.6">
      <c r="A1788" s="17" t="s">
        <v>8219</v>
      </c>
      <c r="B1788" s="17">
        <v>46</v>
      </c>
    </row>
    <row r="1789" spans="1:2" ht="18" x14ac:dyDescent="0.6">
      <c r="A1789" s="18" t="s">
        <v>8219</v>
      </c>
      <c r="B1789" s="18">
        <v>30</v>
      </c>
    </row>
    <row r="1790" spans="1:2" ht="18" x14ac:dyDescent="0.6">
      <c r="A1790" s="17" t="s">
        <v>8219</v>
      </c>
      <c r="B1790" s="17">
        <v>64</v>
      </c>
    </row>
    <row r="1791" spans="1:2" ht="18" x14ac:dyDescent="0.6">
      <c r="A1791" s="18" t="s">
        <v>8219</v>
      </c>
      <c r="B1791" s="18">
        <v>15</v>
      </c>
    </row>
    <row r="1792" spans="1:2" ht="18" x14ac:dyDescent="0.6">
      <c r="A1792" s="17" t="s">
        <v>8219</v>
      </c>
      <c r="B1792" s="17">
        <v>41</v>
      </c>
    </row>
    <row r="1793" spans="1:2" ht="18" x14ac:dyDescent="0.6">
      <c r="A1793" s="18" t="s">
        <v>8219</v>
      </c>
      <c r="B1793" s="18">
        <v>35</v>
      </c>
    </row>
    <row r="1794" spans="1:2" ht="18" x14ac:dyDescent="0.6">
      <c r="A1794" s="17" t="s">
        <v>8219</v>
      </c>
      <c r="B1794" s="17">
        <v>45</v>
      </c>
    </row>
    <row r="1795" spans="1:2" ht="18" x14ac:dyDescent="0.6">
      <c r="A1795" s="18" t="s">
        <v>8219</v>
      </c>
      <c r="B1795" s="18">
        <v>62</v>
      </c>
    </row>
    <row r="1796" spans="1:2" ht="18" x14ac:dyDescent="0.6">
      <c r="A1796" s="17" t="s">
        <v>8219</v>
      </c>
      <c r="B1796" s="17">
        <v>22</v>
      </c>
    </row>
    <row r="1797" spans="1:2" ht="18" x14ac:dyDescent="0.6">
      <c r="A1797" s="18" t="s">
        <v>8219</v>
      </c>
      <c r="B1797" s="18">
        <v>18</v>
      </c>
    </row>
    <row r="1798" spans="1:2" ht="18" x14ac:dyDescent="0.6">
      <c r="A1798" s="17" t="s">
        <v>8219</v>
      </c>
      <c r="B1798" s="17">
        <v>12</v>
      </c>
    </row>
    <row r="1799" spans="1:2" ht="18" x14ac:dyDescent="0.6">
      <c r="A1799" s="18" t="s">
        <v>8219</v>
      </c>
      <c r="B1799" s="18">
        <v>44</v>
      </c>
    </row>
    <row r="1800" spans="1:2" ht="18" x14ac:dyDescent="0.6">
      <c r="A1800" s="17" t="s">
        <v>8219</v>
      </c>
      <c r="B1800" s="17">
        <v>27</v>
      </c>
    </row>
    <row r="1801" spans="1:2" ht="18" x14ac:dyDescent="0.6">
      <c r="A1801" s="18" t="s">
        <v>8219</v>
      </c>
      <c r="B1801" s="18">
        <v>38</v>
      </c>
    </row>
    <row r="1802" spans="1:2" ht="18" x14ac:dyDescent="0.6">
      <c r="A1802" s="17" t="s">
        <v>8219</v>
      </c>
      <c r="B1802" s="17">
        <v>28</v>
      </c>
    </row>
    <row r="1803" spans="1:2" ht="18" x14ac:dyDescent="0.6">
      <c r="A1803" s="18" t="s">
        <v>8219</v>
      </c>
      <c r="B1803" s="18">
        <v>24</v>
      </c>
    </row>
    <row r="1804" spans="1:2" ht="18" x14ac:dyDescent="0.6">
      <c r="A1804" s="17" t="s">
        <v>8219</v>
      </c>
      <c r="B1804" s="17">
        <v>65</v>
      </c>
    </row>
    <row r="1805" spans="1:2" ht="18" x14ac:dyDescent="0.6">
      <c r="A1805" s="18" t="s">
        <v>8219</v>
      </c>
      <c r="B1805" s="18">
        <v>46</v>
      </c>
    </row>
    <row r="1806" spans="1:2" ht="18" x14ac:dyDescent="0.6">
      <c r="A1806" s="17" t="s">
        <v>8219</v>
      </c>
      <c r="B1806" s="17">
        <v>85</v>
      </c>
    </row>
    <row r="1807" spans="1:2" ht="18" x14ac:dyDescent="0.6">
      <c r="A1807" s="18" t="s">
        <v>8219</v>
      </c>
      <c r="B1807" s="18">
        <v>66</v>
      </c>
    </row>
    <row r="1808" spans="1:2" ht="18" x14ac:dyDescent="0.6">
      <c r="A1808" s="17" t="s">
        <v>8219</v>
      </c>
      <c r="B1808" s="17">
        <v>165</v>
      </c>
    </row>
    <row r="1809" spans="1:2" ht="18" x14ac:dyDescent="0.6">
      <c r="A1809" s="18" t="s">
        <v>8219</v>
      </c>
      <c r="B1809" s="18">
        <v>17</v>
      </c>
    </row>
    <row r="1810" spans="1:2" ht="18" x14ac:dyDescent="0.6">
      <c r="A1810" s="17" t="s">
        <v>8219</v>
      </c>
      <c r="B1810" s="17">
        <v>3</v>
      </c>
    </row>
    <row r="1811" spans="1:2" ht="18" x14ac:dyDescent="0.6">
      <c r="A1811" s="18" t="s">
        <v>8219</v>
      </c>
      <c r="B1811" s="18">
        <v>17</v>
      </c>
    </row>
    <row r="1812" spans="1:2" ht="18" x14ac:dyDescent="0.6">
      <c r="A1812" s="17" t="s">
        <v>8219</v>
      </c>
      <c r="B1812" s="17">
        <v>91</v>
      </c>
    </row>
    <row r="1813" spans="1:2" ht="18" x14ac:dyDescent="0.6">
      <c r="A1813" s="18" t="s">
        <v>8219</v>
      </c>
      <c r="B1813" s="18">
        <v>67</v>
      </c>
    </row>
    <row r="1814" spans="1:2" ht="18" x14ac:dyDescent="0.6">
      <c r="A1814" s="17" t="s">
        <v>8219</v>
      </c>
      <c r="B1814" s="17">
        <v>18</v>
      </c>
    </row>
    <row r="1815" spans="1:2" ht="18" x14ac:dyDescent="0.6">
      <c r="A1815" s="18" t="s">
        <v>8219</v>
      </c>
      <c r="B1815" s="18">
        <v>21</v>
      </c>
    </row>
    <row r="1816" spans="1:2" ht="18" x14ac:dyDescent="0.6">
      <c r="A1816" s="17" t="s">
        <v>8219</v>
      </c>
      <c r="B1816" s="17">
        <v>40</v>
      </c>
    </row>
    <row r="1817" spans="1:2" ht="18" x14ac:dyDescent="0.6">
      <c r="A1817" s="18" t="s">
        <v>8219</v>
      </c>
      <c r="B1817" s="18">
        <v>78</v>
      </c>
    </row>
    <row r="1818" spans="1:2" ht="18" x14ac:dyDescent="0.6">
      <c r="A1818" s="17" t="s">
        <v>8219</v>
      </c>
      <c r="B1818" s="17">
        <v>26</v>
      </c>
    </row>
    <row r="1819" spans="1:2" ht="18" x14ac:dyDescent="0.6">
      <c r="A1819" s="18" t="s">
        <v>8219</v>
      </c>
      <c r="B1819" s="18">
        <v>14</v>
      </c>
    </row>
    <row r="1820" spans="1:2" ht="18" x14ac:dyDescent="0.6">
      <c r="A1820" s="17" t="s">
        <v>8219</v>
      </c>
      <c r="B1820" s="17">
        <v>44</v>
      </c>
    </row>
    <row r="1821" spans="1:2" ht="18" x14ac:dyDescent="0.6">
      <c r="A1821" s="18" t="s">
        <v>8219</v>
      </c>
      <c r="B1821" s="18">
        <v>9</v>
      </c>
    </row>
    <row r="1822" spans="1:2" ht="18" x14ac:dyDescent="0.6">
      <c r="A1822" s="17" t="s">
        <v>8219</v>
      </c>
      <c r="B1822" s="17">
        <v>30</v>
      </c>
    </row>
    <row r="1823" spans="1:2" ht="18" x14ac:dyDescent="0.6">
      <c r="A1823" s="18" t="s">
        <v>8219</v>
      </c>
      <c r="B1823" s="18">
        <v>45</v>
      </c>
    </row>
    <row r="1824" spans="1:2" ht="18" x14ac:dyDescent="0.6">
      <c r="A1824" s="17" t="s">
        <v>8219</v>
      </c>
      <c r="B1824" s="17">
        <v>56</v>
      </c>
    </row>
    <row r="1825" spans="1:2" ht="18" x14ac:dyDescent="0.6">
      <c r="A1825" s="18" t="s">
        <v>8219</v>
      </c>
      <c r="B1825" s="18">
        <v>46</v>
      </c>
    </row>
    <row r="1826" spans="1:2" ht="18" x14ac:dyDescent="0.6">
      <c r="A1826" s="17" t="s">
        <v>8219</v>
      </c>
      <c r="B1826" s="17">
        <v>34</v>
      </c>
    </row>
    <row r="1827" spans="1:2" ht="18" x14ac:dyDescent="0.6">
      <c r="A1827" s="18" t="s">
        <v>8219</v>
      </c>
      <c r="B1827" s="18">
        <v>98</v>
      </c>
    </row>
    <row r="1828" spans="1:2" ht="18" x14ac:dyDescent="0.6">
      <c r="A1828" s="17" t="s">
        <v>8219</v>
      </c>
      <c r="B1828" s="17">
        <v>46</v>
      </c>
    </row>
    <row r="1829" spans="1:2" ht="18" x14ac:dyDescent="0.6">
      <c r="A1829" s="18" t="s">
        <v>8219</v>
      </c>
      <c r="B1829" s="18">
        <v>10</v>
      </c>
    </row>
    <row r="1830" spans="1:2" ht="18" x14ac:dyDescent="0.6">
      <c r="A1830" s="17" t="s">
        <v>8219</v>
      </c>
      <c r="B1830" s="17">
        <v>76</v>
      </c>
    </row>
    <row r="1831" spans="1:2" ht="18" x14ac:dyDescent="0.6">
      <c r="A1831" s="18" t="s">
        <v>8219</v>
      </c>
      <c r="B1831" s="18">
        <v>104</v>
      </c>
    </row>
    <row r="1832" spans="1:2" ht="18" x14ac:dyDescent="0.6">
      <c r="A1832" s="17" t="s">
        <v>8219</v>
      </c>
      <c r="B1832" s="17">
        <v>87</v>
      </c>
    </row>
    <row r="1833" spans="1:2" ht="18" x14ac:dyDescent="0.6">
      <c r="A1833" s="18" t="s">
        <v>8219</v>
      </c>
      <c r="B1833" s="18">
        <v>29</v>
      </c>
    </row>
    <row r="1834" spans="1:2" ht="18" x14ac:dyDescent="0.6">
      <c r="A1834" s="17" t="s">
        <v>8219</v>
      </c>
      <c r="B1834" s="17">
        <v>51</v>
      </c>
    </row>
    <row r="1835" spans="1:2" ht="18" x14ac:dyDescent="0.6">
      <c r="A1835" s="18" t="s">
        <v>8219</v>
      </c>
      <c r="B1835" s="18">
        <v>12</v>
      </c>
    </row>
    <row r="1836" spans="1:2" ht="18" x14ac:dyDescent="0.6">
      <c r="A1836" s="17" t="s">
        <v>8219</v>
      </c>
      <c r="B1836" s="17">
        <v>72</v>
      </c>
    </row>
    <row r="1837" spans="1:2" ht="18" x14ac:dyDescent="0.6">
      <c r="A1837" s="18" t="s">
        <v>8219</v>
      </c>
      <c r="B1837" s="18">
        <v>21</v>
      </c>
    </row>
    <row r="1838" spans="1:2" ht="18" x14ac:dyDescent="0.6">
      <c r="A1838" s="17" t="s">
        <v>8219</v>
      </c>
      <c r="B1838" s="17">
        <v>42</v>
      </c>
    </row>
    <row r="1839" spans="1:2" ht="18" x14ac:dyDescent="0.6">
      <c r="A1839" s="18" t="s">
        <v>8219</v>
      </c>
      <c r="B1839" s="18">
        <v>71</v>
      </c>
    </row>
    <row r="1840" spans="1:2" ht="18" x14ac:dyDescent="0.6">
      <c r="A1840" s="17" t="s">
        <v>8219</v>
      </c>
      <c r="B1840" s="17">
        <v>168</v>
      </c>
    </row>
    <row r="1841" spans="1:2" ht="18" x14ac:dyDescent="0.6">
      <c r="A1841" s="18" t="s">
        <v>8219</v>
      </c>
      <c r="B1841" s="18">
        <v>19</v>
      </c>
    </row>
    <row r="1842" spans="1:2" ht="18" x14ac:dyDescent="0.6">
      <c r="A1842" s="17" t="s">
        <v>8219</v>
      </c>
      <c r="B1842" s="17">
        <v>37</v>
      </c>
    </row>
    <row r="1843" spans="1:2" ht="18" x14ac:dyDescent="0.6">
      <c r="A1843" s="18" t="s">
        <v>8219</v>
      </c>
      <c r="B1843" s="18">
        <v>36</v>
      </c>
    </row>
    <row r="1844" spans="1:2" ht="18" x14ac:dyDescent="0.6">
      <c r="A1844" s="17" t="s">
        <v>8219</v>
      </c>
      <c r="B1844" s="17">
        <v>14</v>
      </c>
    </row>
    <row r="1845" spans="1:2" ht="18" x14ac:dyDescent="0.6">
      <c r="A1845" s="18" t="s">
        <v>8219</v>
      </c>
      <c r="B1845" s="18">
        <v>18</v>
      </c>
    </row>
    <row r="1846" spans="1:2" ht="18" x14ac:dyDescent="0.6">
      <c r="A1846" s="17" t="s">
        <v>8219</v>
      </c>
      <c r="B1846" s="17">
        <v>82</v>
      </c>
    </row>
    <row r="1847" spans="1:2" ht="18" x14ac:dyDescent="0.6">
      <c r="A1847" s="18" t="s">
        <v>8219</v>
      </c>
      <c r="B1847" s="18">
        <v>43</v>
      </c>
    </row>
    <row r="1848" spans="1:2" ht="18" x14ac:dyDescent="0.6">
      <c r="A1848" s="17" t="s">
        <v>8219</v>
      </c>
      <c r="B1848" s="17">
        <v>8</v>
      </c>
    </row>
    <row r="1849" spans="1:2" ht="18" x14ac:dyDescent="0.6">
      <c r="A1849" s="18" t="s">
        <v>8219</v>
      </c>
      <c r="B1849" s="18">
        <v>45</v>
      </c>
    </row>
    <row r="1850" spans="1:2" ht="18" x14ac:dyDescent="0.6">
      <c r="A1850" s="17" t="s">
        <v>8219</v>
      </c>
      <c r="B1850" s="17">
        <v>20</v>
      </c>
    </row>
    <row r="1851" spans="1:2" ht="18" x14ac:dyDescent="0.6">
      <c r="A1851" s="18" t="s">
        <v>8219</v>
      </c>
      <c r="B1851" s="18">
        <v>31</v>
      </c>
    </row>
    <row r="1852" spans="1:2" ht="18" x14ac:dyDescent="0.6">
      <c r="A1852" s="17" t="s">
        <v>8219</v>
      </c>
      <c r="B1852" s="17">
        <v>25</v>
      </c>
    </row>
    <row r="1853" spans="1:2" ht="18" x14ac:dyDescent="0.6">
      <c r="A1853" s="18" t="s">
        <v>8219</v>
      </c>
      <c r="B1853" s="18">
        <v>14</v>
      </c>
    </row>
    <row r="1854" spans="1:2" ht="18" x14ac:dyDescent="0.6">
      <c r="A1854" s="17" t="s">
        <v>8219</v>
      </c>
      <c r="B1854" s="17">
        <v>45</v>
      </c>
    </row>
    <row r="1855" spans="1:2" ht="18" x14ac:dyDescent="0.6">
      <c r="A1855" s="18" t="s">
        <v>8219</v>
      </c>
      <c r="B1855" s="18">
        <v>20</v>
      </c>
    </row>
    <row r="1856" spans="1:2" ht="18" x14ac:dyDescent="0.6">
      <c r="A1856" s="17" t="s">
        <v>8219</v>
      </c>
      <c r="B1856" s="17">
        <v>39</v>
      </c>
    </row>
    <row r="1857" spans="1:2" ht="18" x14ac:dyDescent="0.6">
      <c r="A1857" s="18" t="s">
        <v>8219</v>
      </c>
      <c r="B1857" s="18">
        <v>16</v>
      </c>
    </row>
    <row r="1858" spans="1:2" ht="18" x14ac:dyDescent="0.6">
      <c r="A1858" s="17" t="s">
        <v>8219</v>
      </c>
      <c r="B1858" s="17">
        <v>37</v>
      </c>
    </row>
    <row r="1859" spans="1:2" ht="18" x14ac:dyDescent="0.6">
      <c r="A1859" s="18" t="s">
        <v>8219</v>
      </c>
      <c r="B1859" s="18">
        <v>14</v>
      </c>
    </row>
    <row r="1860" spans="1:2" ht="18" x14ac:dyDescent="0.6">
      <c r="A1860" s="17" t="s">
        <v>8219</v>
      </c>
      <c r="B1860" s="17">
        <v>21</v>
      </c>
    </row>
    <row r="1861" spans="1:2" ht="18" x14ac:dyDescent="0.6">
      <c r="A1861" s="18" t="s">
        <v>8219</v>
      </c>
      <c r="B1861" s="18">
        <v>69</v>
      </c>
    </row>
    <row r="1862" spans="1:2" ht="18" x14ac:dyDescent="0.6">
      <c r="A1862" s="17" t="s">
        <v>8219</v>
      </c>
      <c r="B1862" s="17">
        <v>16</v>
      </c>
    </row>
    <row r="1863" spans="1:2" ht="18" x14ac:dyDescent="0.6">
      <c r="A1863" s="18" t="s">
        <v>8219</v>
      </c>
      <c r="B1863" s="18">
        <v>55</v>
      </c>
    </row>
    <row r="1864" spans="1:2" ht="18" x14ac:dyDescent="0.6">
      <c r="A1864" s="17" t="s">
        <v>8219</v>
      </c>
      <c r="B1864" s="17">
        <v>27</v>
      </c>
    </row>
    <row r="1865" spans="1:2" ht="18" x14ac:dyDescent="0.6">
      <c r="A1865" s="18" t="s">
        <v>8219</v>
      </c>
      <c r="B1865" s="18">
        <v>36</v>
      </c>
    </row>
    <row r="1866" spans="1:2" ht="18" x14ac:dyDescent="0.6">
      <c r="A1866" s="17" t="s">
        <v>8219</v>
      </c>
      <c r="B1866" s="17">
        <v>19</v>
      </c>
    </row>
    <row r="1867" spans="1:2" ht="18" x14ac:dyDescent="0.6">
      <c r="A1867" s="18" t="s">
        <v>8219</v>
      </c>
      <c r="B1867" s="18">
        <v>12</v>
      </c>
    </row>
    <row r="1868" spans="1:2" ht="18" x14ac:dyDescent="0.6">
      <c r="A1868" s="17" t="s">
        <v>8219</v>
      </c>
      <c r="B1868" s="17">
        <v>17</v>
      </c>
    </row>
    <row r="1869" spans="1:2" ht="18" x14ac:dyDescent="0.6">
      <c r="A1869" s="18" t="s">
        <v>8219</v>
      </c>
      <c r="B1869" s="18">
        <v>114</v>
      </c>
    </row>
    <row r="1870" spans="1:2" ht="18" x14ac:dyDescent="0.6">
      <c r="A1870" s="17" t="s">
        <v>8219</v>
      </c>
      <c r="B1870" s="17">
        <v>93</v>
      </c>
    </row>
    <row r="1871" spans="1:2" ht="18" x14ac:dyDescent="0.6">
      <c r="A1871" s="18" t="s">
        <v>8219</v>
      </c>
      <c r="B1871" s="18">
        <v>36</v>
      </c>
    </row>
    <row r="1872" spans="1:2" ht="18" x14ac:dyDescent="0.6">
      <c r="A1872" s="17" t="s">
        <v>8219</v>
      </c>
      <c r="B1872" s="17">
        <v>61</v>
      </c>
    </row>
    <row r="1873" spans="1:2" ht="18" x14ac:dyDescent="0.6">
      <c r="A1873" s="18" t="s">
        <v>8219</v>
      </c>
      <c r="B1873" s="18">
        <v>47</v>
      </c>
    </row>
    <row r="1874" spans="1:2" ht="18" x14ac:dyDescent="0.6">
      <c r="A1874" s="17" t="s">
        <v>8219</v>
      </c>
      <c r="B1874" s="17">
        <v>17</v>
      </c>
    </row>
    <row r="1875" spans="1:2" ht="18" x14ac:dyDescent="0.6">
      <c r="A1875" s="18" t="s">
        <v>8219</v>
      </c>
      <c r="B1875" s="18">
        <v>63</v>
      </c>
    </row>
    <row r="1876" spans="1:2" ht="18" x14ac:dyDescent="0.6">
      <c r="A1876" s="17" t="s">
        <v>8219</v>
      </c>
      <c r="B1876" s="17">
        <v>9</v>
      </c>
    </row>
    <row r="1877" spans="1:2" ht="18" x14ac:dyDescent="0.6">
      <c r="A1877" s="18" t="s">
        <v>8219</v>
      </c>
      <c r="B1877" s="18">
        <v>30</v>
      </c>
    </row>
    <row r="1878" spans="1:2" ht="18" x14ac:dyDescent="0.6">
      <c r="A1878" s="17" t="s">
        <v>8219</v>
      </c>
      <c r="B1878" s="17">
        <v>23</v>
      </c>
    </row>
    <row r="1879" spans="1:2" ht="18" x14ac:dyDescent="0.6">
      <c r="A1879" s="18" t="s">
        <v>8219</v>
      </c>
      <c r="B1879" s="18">
        <v>33</v>
      </c>
    </row>
    <row r="1880" spans="1:2" ht="18" x14ac:dyDescent="0.6">
      <c r="A1880" s="17" t="s">
        <v>8219</v>
      </c>
      <c r="B1880" s="17">
        <v>39</v>
      </c>
    </row>
    <row r="1881" spans="1:2" ht="18" x14ac:dyDescent="0.6">
      <c r="A1881" s="18" t="s">
        <v>8219</v>
      </c>
      <c r="B1881" s="18">
        <v>17</v>
      </c>
    </row>
    <row r="1882" spans="1:2" ht="18" x14ac:dyDescent="0.6">
      <c r="A1882" s="17" t="s">
        <v>8219</v>
      </c>
      <c r="B1882" s="17">
        <v>6</v>
      </c>
    </row>
    <row r="1883" spans="1:2" ht="18" x14ac:dyDescent="0.6">
      <c r="A1883" s="18" t="s">
        <v>8219</v>
      </c>
      <c r="B1883" s="18">
        <v>39</v>
      </c>
    </row>
    <row r="1884" spans="1:2" ht="18" x14ac:dyDescent="0.6">
      <c r="A1884" s="17" t="s">
        <v>8219</v>
      </c>
      <c r="B1884" s="17">
        <v>57</v>
      </c>
    </row>
    <row r="1885" spans="1:2" ht="18" x14ac:dyDescent="0.6">
      <c r="A1885" s="18" t="s">
        <v>8219</v>
      </c>
      <c r="B1885" s="18">
        <v>56</v>
      </c>
    </row>
    <row r="1886" spans="1:2" ht="18" x14ac:dyDescent="0.6">
      <c r="A1886" s="17" t="s">
        <v>8219</v>
      </c>
      <c r="B1886" s="17">
        <v>13</v>
      </c>
    </row>
    <row r="1887" spans="1:2" ht="18" x14ac:dyDescent="0.6">
      <c r="A1887" s="18" t="s">
        <v>8219</v>
      </c>
      <c r="B1887" s="18">
        <v>95</v>
      </c>
    </row>
    <row r="1888" spans="1:2" ht="18" x14ac:dyDescent="0.6">
      <c r="A1888" s="17" t="s">
        <v>8219</v>
      </c>
      <c r="B1888" s="17">
        <v>80</v>
      </c>
    </row>
    <row r="1889" spans="1:2" ht="18" x14ac:dyDescent="0.6">
      <c r="A1889" s="18" t="s">
        <v>8219</v>
      </c>
      <c r="B1889" s="18">
        <v>133</v>
      </c>
    </row>
    <row r="1890" spans="1:2" ht="18" x14ac:dyDescent="0.6">
      <c r="A1890" s="17" t="s">
        <v>8219</v>
      </c>
      <c r="B1890" s="17">
        <v>44</v>
      </c>
    </row>
    <row r="1891" spans="1:2" ht="18" x14ac:dyDescent="0.6">
      <c r="A1891" s="18" t="s">
        <v>8219</v>
      </c>
      <c r="B1891" s="18">
        <v>30</v>
      </c>
    </row>
    <row r="1892" spans="1:2" ht="18" x14ac:dyDescent="0.6">
      <c r="A1892" s="17" t="s">
        <v>8219</v>
      </c>
      <c r="B1892" s="17">
        <v>56</v>
      </c>
    </row>
    <row r="1893" spans="1:2" ht="18" x14ac:dyDescent="0.6">
      <c r="A1893" s="18" t="s">
        <v>8219</v>
      </c>
      <c r="B1893" s="18">
        <v>66</v>
      </c>
    </row>
    <row r="1894" spans="1:2" ht="18" x14ac:dyDescent="0.6">
      <c r="A1894" s="17" t="s">
        <v>8219</v>
      </c>
      <c r="B1894" s="17">
        <v>29</v>
      </c>
    </row>
    <row r="1895" spans="1:2" ht="18" x14ac:dyDescent="0.6">
      <c r="A1895" s="18" t="s">
        <v>8219</v>
      </c>
      <c r="B1895" s="18">
        <v>72</v>
      </c>
    </row>
    <row r="1896" spans="1:2" ht="18" x14ac:dyDescent="0.6">
      <c r="A1896" s="17" t="s">
        <v>8219</v>
      </c>
      <c r="B1896" s="17">
        <v>27</v>
      </c>
    </row>
    <row r="1897" spans="1:2" ht="18" x14ac:dyDescent="0.6">
      <c r="A1897" s="18" t="s">
        <v>8219</v>
      </c>
      <c r="B1897" s="18">
        <v>10</v>
      </c>
    </row>
    <row r="1898" spans="1:2" ht="18" x14ac:dyDescent="0.6">
      <c r="A1898" s="17" t="s">
        <v>8219</v>
      </c>
      <c r="B1898" s="17">
        <v>35</v>
      </c>
    </row>
    <row r="1899" spans="1:2" ht="18" x14ac:dyDescent="0.6">
      <c r="A1899" s="18" t="s">
        <v>8219</v>
      </c>
      <c r="B1899" s="18">
        <v>29</v>
      </c>
    </row>
    <row r="1900" spans="1:2" ht="18" x14ac:dyDescent="0.6">
      <c r="A1900" s="17" t="s">
        <v>8219</v>
      </c>
      <c r="B1900" s="17">
        <v>13</v>
      </c>
    </row>
    <row r="1901" spans="1:2" ht="18" x14ac:dyDescent="0.6">
      <c r="A1901" s="18" t="s">
        <v>8219</v>
      </c>
      <c r="B1901" s="18">
        <v>72</v>
      </c>
    </row>
    <row r="1902" spans="1:2" ht="18" x14ac:dyDescent="0.6">
      <c r="A1902" s="17" t="s">
        <v>8219</v>
      </c>
      <c r="B1902" s="17">
        <v>78</v>
      </c>
    </row>
    <row r="1903" spans="1:2" ht="18" x14ac:dyDescent="0.6">
      <c r="A1903" s="18" t="s">
        <v>8219</v>
      </c>
      <c r="B1903" s="18">
        <v>49</v>
      </c>
    </row>
    <row r="1904" spans="1:2" ht="18" x14ac:dyDescent="0.6">
      <c r="A1904" s="17" t="s">
        <v>8219</v>
      </c>
      <c r="B1904" s="17">
        <v>42</v>
      </c>
    </row>
    <row r="1905" spans="1:2" ht="18" x14ac:dyDescent="0.6">
      <c r="A1905" s="18" t="s">
        <v>8219</v>
      </c>
      <c r="B1905" s="18">
        <v>35</v>
      </c>
    </row>
    <row r="1906" spans="1:2" ht="18" x14ac:dyDescent="0.6">
      <c r="A1906" s="17" t="s">
        <v>8219</v>
      </c>
      <c r="B1906" s="17">
        <v>42</v>
      </c>
    </row>
    <row r="1907" spans="1:2" ht="18" x14ac:dyDescent="0.6">
      <c r="A1907" s="18" t="s">
        <v>8219</v>
      </c>
      <c r="B1907" s="18">
        <v>42</v>
      </c>
    </row>
    <row r="1908" spans="1:2" ht="18" x14ac:dyDescent="0.6">
      <c r="A1908" s="17" t="s">
        <v>8219</v>
      </c>
      <c r="B1908" s="17">
        <v>31</v>
      </c>
    </row>
    <row r="1909" spans="1:2" ht="18" x14ac:dyDescent="0.6">
      <c r="A1909" s="18" t="s">
        <v>8219</v>
      </c>
      <c r="B1909" s="18">
        <v>38</v>
      </c>
    </row>
    <row r="1910" spans="1:2" ht="18" x14ac:dyDescent="0.6">
      <c r="A1910" s="17" t="s">
        <v>8219</v>
      </c>
      <c r="B1910" s="17">
        <v>8</v>
      </c>
    </row>
    <row r="1911" spans="1:2" ht="18" x14ac:dyDescent="0.6">
      <c r="A1911" s="18" t="s">
        <v>8219</v>
      </c>
      <c r="B1911" s="18">
        <v>39</v>
      </c>
    </row>
    <row r="1912" spans="1:2" ht="18" x14ac:dyDescent="0.6">
      <c r="A1912" s="17" t="s">
        <v>8219</v>
      </c>
      <c r="B1912" s="17">
        <v>29</v>
      </c>
    </row>
    <row r="1913" spans="1:2" ht="18" x14ac:dyDescent="0.6">
      <c r="A1913" s="18" t="s">
        <v>8219</v>
      </c>
      <c r="B1913" s="18">
        <v>72</v>
      </c>
    </row>
    <row r="1914" spans="1:2" ht="18" x14ac:dyDescent="0.6">
      <c r="A1914" s="17" t="s">
        <v>8219</v>
      </c>
      <c r="B1914" s="17">
        <v>15</v>
      </c>
    </row>
    <row r="1915" spans="1:2" ht="18" x14ac:dyDescent="0.6">
      <c r="A1915" s="18" t="s">
        <v>8219</v>
      </c>
      <c r="B1915" s="18">
        <v>33</v>
      </c>
    </row>
    <row r="1916" spans="1:2" ht="18" x14ac:dyDescent="0.6">
      <c r="A1916" s="17" t="s">
        <v>8219</v>
      </c>
      <c r="B1916" s="17">
        <v>15</v>
      </c>
    </row>
    <row r="1917" spans="1:2" ht="18" x14ac:dyDescent="0.6">
      <c r="A1917" s="18" t="s">
        <v>8219</v>
      </c>
      <c r="B1917" s="18">
        <v>19</v>
      </c>
    </row>
    <row r="1918" spans="1:2" ht="18" x14ac:dyDescent="0.6">
      <c r="A1918" s="17" t="s">
        <v>8219</v>
      </c>
      <c r="B1918" s="17">
        <v>17</v>
      </c>
    </row>
    <row r="1919" spans="1:2" ht="18" x14ac:dyDescent="0.6">
      <c r="A1919" s="18" t="s">
        <v>8219</v>
      </c>
      <c r="B1919" s="18">
        <v>44</v>
      </c>
    </row>
    <row r="1920" spans="1:2" ht="18" x14ac:dyDescent="0.6">
      <c r="A1920" s="17" t="s">
        <v>8219</v>
      </c>
      <c r="B1920" s="17">
        <v>10</v>
      </c>
    </row>
    <row r="1921" spans="1:2" ht="18" x14ac:dyDescent="0.6">
      <c r="A1921" s="18" t="s">
        <v>8219</v>
      </c>
      <c r="B1921" s="18">
        <v>46</v>
      </c>
    </row>
    <row r="1922" spans="1:2" ht="18" x14ac:dyDescent="0.6">
      <c r="A1922" s="17" t="s">
        <v>8219</v>
      </c>
      <c r="B1922" s="17">
        <v>11</v>
      </c>
    </row>
    <row r="1923" spans="1:2" ht="18" x14ac:dyDescent="0.6">
      <c r="A1923" s="18" t="s">
        <v>8219</v>
      </c>
      <c r="B1923" s="18">
        <v>13</v>
      </c>
    </row>
    <row r="1924" spans="1:2" ht="18" x14ac:dyDescent="0.6">
      <c r="A1924" s="17" t="s">
        <v>8219</v>
      </c>
      <c r="B1924" s="17">
        <v>33</v>
      </c>
    </row>
    <row r="1925" spans="1:2" ht="18" x14ac:dyDescent="0.6">
      <c r="A1925" s="18" t="s">
        <v>8219</v>
      </c>
      <c r="B1925" s="18">
        <v>28</v>
      </c>
    </row>
    <row r="1926" spans="1:2" ht="18" x14ac:dyDescent="0.6">
      <c r="A1926" s="17" t="s">
        <v>8219</v>
      </c>
      <c r="B1926" s="17">
        <v>21</v>
      </c>
    </row>
    <row r="1927" spans="1:2" ht="18" x14ac:dyDescent="0.6">
      <c r="A1927" s="18" t="s">
        <v>8219</v>
      </c>
      <c r="B1927" s="18">
        <v>13</v>
      </c>
    </row>
    <row r="1928" spans="1:2" ht="18" x14ac:dyDescent="0.6">
      <c r="A1928" s="17" t="s">
        <v>8219</v>
      </c>
      <c r="B1928" s="17">
        <v>34</v>
      </c>
    </row>
    <row r="1929" spans="1:2" ht="18" x14ac:dyDescent="0.6">
      <c r="A1929" s="18" t="s">
        <v>8219</v>
      </c>
      <c r="B1929" s="18">
        <v>80</v>
      </c>
    </row>
    <row r="1930" spans="1:2" ht="18" x14ac:dyDescent="0.6">
      <c r="A1930" s="17" t="s">
        <v>8219</v>
      </c>
      <c r="B1930" s="17">
        <v>74</v>
      </c>
    </row>
    <row r="1931" spans="1:2" ht="18" x14ac:dyDescent="0.6">
      <c r="A1931" s="18" t="s">
        <v>8219</v>
      </c>
      <c r="B1931" s="18">
        <v>7</v>
      </c>
    </row>
    <row r="1932" spans="1:2" ht="18" x14ac:dyDescent="0.6">
      <c r="A1932" s="17" t="s">
        <v>8219</v>
      </c>
      <c r="B1932" s="17">
        <v>34</v>
      </c>
    </row>
    <row r="1933" spans="1:2" ht="18" x14ac:dyDescent="0.6">
      <c r="A1933" s="18" t="s">
        <v>8219</v>
      </c>
      <c r="B1933" s="18">
        <v>86</v>
      </c>
    </row>
    <row r="1934" spans="1:2" ht="18" x14ac:dyDescent="0.6">
      <c r="A1934" s="17" t="s">
        <v>8219</v>
      </c>
      <c r="B1934" s="17">
        <v>37</v>
      </c>
    </row>
    <row r="1935" spans="1:2" ht="18" x14ac:dyDescent="0.6">
      <c r="A1935" s="18" t="s">
        <v>8219</v>
      </c>
      <c r="B1935" s="18">
        <v>18</v>
      </c>
    </row>
    <row r="1936" spans="1:2" ht="18" x14ac:dyDescent="0.6">
      <c r="A1936" s="17" t="s">
        <v>8219</v>
      </c>
      <c r="B1936" s="17">
        <v>22</v>
      </c>
    </row>
    <row r="1937" spans="1:2" ht="18" x14ac:dyDescent="0.6">
      <c r="A1937" s="18" t="s">
        <v>8219</v>
      </c>
      <c r="B1937" s="18">
        <v>26</v>
      </c>
    </row>
    <row r="1938" spans="1:2" ht="18" x14ac:dyDescent="0.6">
      <c r="A1938" s="17" t="s">
        <v>8219</v>
      </c>
      <c r="B1938" s="17">
        <v>27</v>
      </c>
    </row>
    <row r="1939" spans="1:2" ht="18" x14ac:dyDescent="0.6">
      <c r="A1939" s="18" t="s">
        <v>8219</v>
      </c>
      <c r="B1939" s="18">
        <v>8</v>
      </c>
    </row>
    <row r="1940" spans="1:2" ht="18" x14ac:dyDescent="0.6">
      <c r="A1940" s="17" t="s">
        <v>8219</v>
      </c>
      <c r="B1940" s="17">
        <v>204</v>
      </c>
    </row>
    <row r="1941" spans="1:2" ht="18" x14ac:dyDescent="0.6">
      <c r="A1941" s="18" t="s">
        <v>8219</v>
      </c>
      <c r="B1941" s="18">
        <v>46</v>
      </c>
    </row>
    <row r="1942" spans="1:2" ht="18" x14ac:dyDescent="0.6">
      <c r="A1942" s="17" t="s">
        <v>8219</v>
      </c>
      <c r="B1942" s="17">
        <v>17</v>
      </c>
    </row>
    <row r="1943" spans="1:2" ht="18" x14ac:dyDescent="0.6">
      <c r="A1943" s="18" t="s">
        <v>8219</v>
      </c>
      <c r="B1943" s="18">
        <v>28</v>
      </c>
    </row>
    <row r="1944" spans="1:2" ht="18" x14ac:dyDescent="0.6">
      <c r="A1944" s="17" t="s">
        <v>8219</v>
      </c>
      <c r="B1944" s="17">
        <v>83</v>
      </c>
    </row>
    <row r="1945" spans="1:2" ht="18" x14ac:dyDescent="0.6">
      <c r="A1945" s="18" t="s">
        <v>8219</v>
      </c>
      <c r="B1945" s="18">
        <v>13</v>
      </c>
    </row>
    <row r="1946" spans="1:2" ht="18" x14ac:dyDescent="0.6">
      <c r="A1946" s="17" t="s">
        <v>8219</v>
      </c>
      <c r="B1946" s="17">
        <v>8</v>
      </c>
    </row>
    <row r="1947" spans="1:2" ht="18" x14ac:dyDescent="0.6">
      <c r="A1947" s="18" t="s">
        <v>8219</v>
      </c>
      <c r="B1947" s="18">
        <v>32</v>
      </c>
    </row>
    <row r="1948" spans="1:2" ht="18" x14ac:dyDescent="0.6">
      <c r="A1948" s="17" t="s">
        <v>8219</v>
      </c>
      <c r="B1948" s="17">
        <v>85</v>
      </c>
    </row>
    <row r="1949" spans="1:2" ht="18" x14ac:dyDescent="0.6">
      <c r="A1949" s="18" t="s">
        <v>8219</v>
      </c>
      <c r="B1949" s="18">
        <v>29</v>
      </c>
    </row>
    <row r="1950" spans="1:2" ht="18" x14ac:dyDescent="0.6">
      <c r="A1950" s="17" t="s">
        <v>8219</v>
      </c>
      <c r="B1950" s="17">
        <v>24</v>
      </c>
    </row>
    <row r="1951" spans="1:2" ht="18" x14ac:dyDescent="0.6">
      <c r="A1951" s="18" t="s">
        <v>8219</v>
      </c>
      <c r="B1951" s="18">
        <v>8</v>
      </c>
    </row>
    <row r="1952" spans="1:2" ht="18" x14ac:dyDescent="0.6">
      <c r="A1952" s="17" t="s">
        <v>8219</v>
      </c>
      <c r="B1952" s="17">
        <v>19</v>
      </c>
    </row>
    <row r="1953" spans="1:2" ht="18" x14ac:dyDescent="0.6">
      <c r="A1953" s="18" t="s">
        <v>8219</v>
      </c>
      <c r="B1953" s="18">
        <v>336</v>
      </c>
    </row>
    <row r="1954" spans="1:2" ht="18" x14ac:dyDescent="0.6">
      <c r="A1954" s="17" t="s">
        <v>8219</v>
      </c>
      <c r="B1954" s="17">
        <v>13</v>
      </c>
    </row>
    <row r="1955" spans="1:2" ht="18" x14ac:dyDescent="0.6">
      <c r="A1955" s="18" t="s">
        <v>8219</v>
      </c>
      <c r="B1955" s="18">
        <v>42</v>
      </c>
    </row>
    <row r="1956" spans="1:2" ht="18" x14ac:dyDescent="0.6">
      <c r="A1956" s="17" t="s">
        <v>8219</v>
      </c>
      <c r="B1956" s="17">
        <v>64</v>
      </c>
    </row>
    <row r="1957" spans="1:2" ht="18" x14ac:dyDescent="0.6">
      <c r="A1957" s="18" t="s">
        <v>8219</v>
      </c>
      <c r="B1957" s="18">
        <v>25</v>
      </c>
    </row>
    <row r="1958" spans="1:2" ht="18" x14ac:dyDescent="0.6">
      <c r="A1958" s="17" t="s">
        <v>8219</v>
      </c>
      <c r="B1958" s="17">
        <v>20</v>
      </c>
    </row>
    <row r="1959" spans="1:2" ht="18" x14ac:dyDescent="0.6">
      <c r="A1959" s="18" t="s">
        <v>8219</v>
      </c>
      <c r="B1959" s="18">
        <v>104</v>
      </c>
    </row>
    <row r="1960" spans="1:2" ht="18" x14ac:dyDescent="0.6">
      <c r="A1960" s="17" t="s">
        <v>8219</v>
      </c>
      <c r="B1960" s="17">
        <v>53</v>
      </c>
    </row>
    <row r="1961" spans="1:2" ht="18" x14ac:dyDescent="0.6">
      <c r="A1961" s="18" t="s">
        <v>8219</v>
      </c>
      <c r="B1961" s="18">
        <v>14</v>
      </c>
    </row>
    <row r="1962" spans="1:2" ht="18" x14ac:dyDescent="0.6">
      <c r="A1962" s="17" t="s">
        <v>8219</v>
      </c>
      <c r="B1962" s="17">
        <v>20</v>
      </c>
    </row>
    <row r="1963" spans="1:2" ht="18" x14ac:dyDescent="0.6">
      <c r="A1963" s="18" t="s">
        <v>8219</v>
      </c>
      <c r="B1963" s="18">
        <v>558</v>
      </c>
    </row>
    <row r="1964" spans="1:2" ht="18" x14ac:dyDescent="0.6">
      <c r="A1964" s="17" t="s">
        <v>8219</v>
      </c>
      <c r="B1964" s="17">
        <v>22</v>
      </c>
    </row>
    <row r="1965" spans="1:2" ht="18" x14ac:dyDescent="0.6">
      <c r="A1965" s="18" t="s">
        <v>8219</v>
      </c>
      <c r="B1965" s="18">
        <v>24</v>
      </c>
    </row>
    <row r="1966" spans="1:2" ht="18" x14ac:dyDescent="0.6">
      <c r="A1966" s="17" t="s">
        <v>8219</v>
      </c>
      <c r="B1966" s="17">
        <v>74</v>
      </c>
    </row>
    <row r="1967" spans="1:2" ht="18" x14ac:dyDescent="0.6">
      <c r="A1967" s="18" t="s">
        <v>8219</v>
      </c>
      <c r="B1967" s="18">
        <v>54</v>
      </c>
    </row>
    <row r="1968" spans="1:2" ht="18" x14ac:dyDescent="0.6">
      <c r="A1968" s="17" t="s">
        <v>8219</v>
      </c>
      <c r="B1968" s="17">
        <v>31</v>
      </c>
    </row>
    <row r="1969" spans="1:2" ht="18" x14ac:dyDescent="0.6">
      <c r="A1969" s="18" t="s">
        <v>8219</v>
      </c>
      <c r="B1969" s="18">
        <v>25</v>
      </c>
    </row>
    <row r="1970" spans="1:2" ht="18" x14ac:dyDescent="0.6">
      <c r="A1970" s="17" t="s">
        <v>8219</v>
      </c>
      <c r="B1970" s="17">
        <v>17</v>
      </c>
    </row>
    <row r="1971" spans="1:2" ht="18" x14ac:dyDescent="0.6">
      <c r="A1971" s="18" t="s">
        <v>8219</v>
      </c>
      <c r="B1971" s="18">
        <v>12</v>
      </c>
    </row>
    <row r="1972" spans="1:2" ht="18" x14ac:dyDescent="0.6">
      <c r="A1972" s="17" t="s">
        <v>8219</v>
      </c>
      <c r="B1972" s="17">
        <v>38</v>
      </c>
    </row>
    <row r="1973" spans="1:2" ht="18" x14ac:dyDescent="0.6">
      <c r="A1973" s="18" t="s">
        <v>8219</v>
      </c>
      <c r="B1973" s="18">
        <v>41</v>
      </c>
    </row>
    <row r="1974" spans="1:2" ht="18" x14ac:dyDescent="0.6">
      <c r="A1974" s="17" t="s">
        <v>8219</v>
      </c>
      <c r="B1974" s="17">
        <v>19</v>
      </c>
    </row>
    <row r="1975" spans="1:2" ht="18" x14ac:dyDescent="0.6">
      <c r="A1975" s="18" t="s">
        <v>8219</v>
      </c>
      <c r="B1975" s="18">
        <v>41</v>
      </c>
    </row>
    <row r="1976" spans="1:2" ht="18" x14ac:dyDescent="0.6">
      <c r="A1976" s="17" t="s">
        <v>8219</v>
      </c>
      <c r="B1976" s="17">
        <v>26</v>
      </c>
    </row>
    <row r="1977" spans="1:2" ht="18" x14ac:dyDescent="0.6">
      <c r="A1977" s="18" t="s">
        <v>8219</v>
      </c>
      <c r="B1977" s="18">
        <v>25</v>
      </c>
    </row>
    <row r="1978" spans="1:2" ht="18" x14ac:dyDescent="0.6">
      <c r="A1978" s="17" t="s">
        <v>8219</v>
      </c>
      <c r="B1978" s="17">
        <v>9</v>
      </c>
    </row>
    <row r="1979" spans="1:2" ht="18" x14ac:dyDescent="0.6">
      <c r="A1979" s="18" t="s">
        <v>8219</v>
      </c>
      <c r="B1979" s="18">
        <v>78</v>
      </c>
    </row>
    <row r="1980" spans="1:2" ht="18" x14ac:dyDescent="0.6">
      <c r="A1980" s="17" t="s">
        <v>8219</v>
      </c>
      <c r="B1980" s="17">
        <v>45</v>
      </c>
    </row>
    <row r="1981" spans="1:2" ht="18" x14ac:dyDescent="0.6">
      <c r="A1981" s="18" t="s">
        <v>8219</v>
      </c>
      <c r="B1981" s="18">
        <v>102</v>
      </c>
    </row>
    <row r="1982" spans="1:2" ht="18" x14ac:dyDescent="0.6">
      <c r="A1982" s="17" t="s">
        <v>8219</v>
      </c>
      <c r="B1982" s="17">
        <v>5</v>
      </c>
    </row>
    <row r="1983" spans="1:2" ht="18" x14ac:dyDescent="0.6">
      <c r="A1983" s="18" t="s">
        <v>8219</v>
      </c>
      <c r="B1983" s="18">
        <v>27</v>
      </c>
    </row>
    <row r="1984" spans="1:2" ht="18" x14ac:dyDescent="0.6">
      <c r="A1984" s="17" t="s">
        <v>8219</v>
      </c>
      <c r="B1984" s="17">
        <v>37</v>
      </c>
    </row>
    <row r="1985" spans="1:2" ht="18" x14ac:dyDescent="0.6">
      <c r="A1985" s="18" t="s">
        <v>8219</v>
      </c>
      <c r="B1985" s="18">
        <v>14</v>
      </c>
    </row>
    <row r="1986" spans="1:2" ht="18" x14ac:dyDescent="0.6">
      <c r="A1986" s="17" t="s">
        <v>8219</v>
      </c>
      <c r="B1986" s="17">
        <v>27</v>
      </c>
    </row>
    <row r="1987" spans="1:2" ht="18" x14ac:dyDescent="0.6">
      <c r="A1987" s="18" t="s">
        <v>8219</v>
      </c>
      <c r="B1987" s="18">
        <v>45</v>
      </c>
    </row>
    <row r="1988" spans="1:2" ht="18" x14ac:dyDescent="0.6">
      <c r="A1988" s="17" t="s">
        <v>8219</v>
      </c>
      <c r="B1988" s="17">
        <v>49</v>
      </c>
    </row>
    <row r="1989" spans="1:2" ht="18" x14ac:dyDescent="0.6">
      <c r="A1989" s="18" t="s">
        <v>8219</v>
      </c>
      <c r="B1989" s="18">
        <v>24</v>
      </c>
    </row>
    <row r="1990" spans="1:2" ht="18" x14ac:dyDescent="0.6">
      <c r="A1990" s="17" t="s">
        <v>8219</v>
      </c>
      <c r="B1990" s="17">
        <v>112</v>
      </c>
    </row>
    <row r="1991" spans="1:2" ht="18" x14ac:dyDescent="0.6">
      <c r="A1991" s="18" t="s">
        <v>8219</v>
      </c>
      <c r="B1991" s="18">
        <v>23</v>
      </c>
    </row>
    <row r="1992" spans="1:2" ht="18" x14ac:dyDescent="0.6">
      <c r="A1992" s="17" t="s">
        <v>8219</v>
      </c>
      <c r="B1992" s="17">
        <v>54</v>
      </c>
    </row>
    <row r="1993" spans="1:2" ht="18" x14ac:dyDescent="0.6">
      <c r="A1993" s="18" t="s">
        <v>8219</v>
      </c>
      <c r="B1993" s="18">
        <v>28</v>
      </c>
    </row>
    <row r="1994" spans="1:2" ht="18" x14ac:dyDescent="0.6">
      <c r="A1994" s="17" t="s">
        <v>8219</v>
      </c>
      <c r="B1994" s="17">
        <v>11</v>
      </c>
    </row>
    <row r="1995" spans="1:2" ht="18" x14ac:dyDescent="0.6">
      <c r="A1995" s="18" t="s">
        <v>8219</v>
      </c>
      <c r="B1995" s="18">
        <v>62</v>
      </c>
    </row>
    <row r="1996" spans="1:2" ht="18" x14ac:dyDescent="0.6">
      <c r="A1996" s="17" t="s">
        <v>8219</v>
      </c>
      <c r="B1996" s="17">
        <v>73</v>
      </c>
    </row>
    <row r="1997" spans="1:2" ht="18" x14ac:dyDescent="0.6">
      <c r="A1997" s="18" t="s">
        <v>8219</v>
      </c>
      <c r="B1997" s="18">
        <v>18</v>
      </c>
    </row>
    <row r="1998" spans="1:2" ht="18" x14ac:dyDescent="0.6">
      <c r="A1998" s="17" t="s">
        <v>8219</v>
      </c>
      <c r="B1998" s="17">
        <v>35</v>
      </c>
    </row>
    <row r="1999" spans="1:2" ht="18" x14ac:dyDescent="0.6">
      <c r="A1999" s="18" t="s">
        <v>8219</v>
      </c>
      <c r="B1999" s="18">
        <v>43</v>
      </c>
    </row>
    <row r="2000" spans="1:2" ht="18" x14ac:dyDescent="0.6">
      <c r="A2000" s="17" t="s">
        <v>8219</v>
      </c>
      <c r="B2000" s="17">
        <v>36</v>
      </c>
    </row>
    <row r="2001" spans="1:2" ht="18" x14ac:dyDescent="0.6">
      <c r="A2001" s="18" t="s">
        <v>8219</v>
      </c>
      <c r="B2001" s="18">
        <v>62</v>
      </c>
    </row>
    <row r="2002" spans="1:2" ht="18" x14ac:dyDescent="0.6">
      <c r="A2002" s="17" t="s">
        <v>8219</v>
      </c>
      <c r="B2002" s="17">
        <v>15</v>
      </c>
    </row>
    <row r="2003" spans="1:2" ht="18" x14ac:dyDescent="0.6">
      <c r="A2003" s="18" t="s">
        <v>8219</v>
      </c>
      <c r="B2003" s="18">
        <v>33</v>
      </c>
    </row>
    <row r="2004" spans="1:2" ht="18" x14ac:dyDescent="0.6">
      <c r="A2004" s="17" t="s">
        <v>8219</v>
      </c>
      <c r="B2004" s="17">
        <v>27</v>
      </c>
    </row>
    <row r="2005" spans="1:2" ht="18" x14ac:dyDescent="0.6">
      <c r="A2005" s="18" t="s">
        <v>8219</v>
      </c>
      <c r="B2005" s="18">
        <v>17</v>
      </c>
    </row>
    <row r="2006" spans="1:2" ht="18" x14ac:dyDescent="0.6">
      <c r="A2006" s="17" t="s">
        <v>8219</v>
      </c>
      <c r="B2006" s="17">
        <v>4</v>
      </c>
    </row>
    <row r="2007" spans="1:2" ht="18" x14ac:dyDescent="0.6">
      <c r="A2007" s="18" t="s">
        <v>8219</v>
      </c>
      <c r="B2007" s="18">
        <v>53</v>
      </c>
    </row>
    <row r="2008" spans="1:2" ht="18" x14ac:dyDescent="0.6">
      <c r="A2008" s="17" t="s">
        <v>8219</v>
      </c>
      <c r="B2008" s="17">
        <v>49</v>
      </c>
    </row>
    <row r="2009" spans="1:2" ht="18" x14ac:dyDescent="0.6">
      <c r="A2009" s="18" t="s">
        <v>8219</v>
      </c>
      <c r="B2009" s="18">
        <v>57</v>
      </c>
    </row>
    <row r="2010" spans="1:2" ht="18" x14ac:dyDescent="0.6">
      <c r="A2010" s="17" t="s">
        <v>8219</v>
      </c>
      <c r="B2010" s="17">
        <v>69</v>
      </c>
    </row>
    <row r="2011" spans="1:2" ht="18" x14ac:dyDescent="0.6">
      <c r="A2011" s="18" t="s">
        <v>8219</v>
      </c>
      <c r="B2011" s="18">
        <v>15</v>
      </c>
    </row>
    <row r="2012" spans="1:2" ht="18" x14ac:dyDescent="0.6">
      <c r="A2012" s="17" t="s">
        <v>8219</v>
      </c>
      <c r="B2012" s="17">
        <v>64</v>
      </c>
    </row>
    <row r="2013" spans="1:2" ht="18" x14ac:dyDescent="0.6">
      <c r="A2013" s="18" t="s">
        <v>8219</v>
      </c>
      <c r="B2013" s="18">
        <v>20</v>
      </c>
    </row>
    <row r="2014" spans="1:2" ht="18" x14ac:dyDescent="0.6">
      <c r="A2014" s="17" t="s">
        <v>8219</v>
      </c>
      <c r="B2014" s="17">
        <v>27</v>
      </c>
    </row>
    <row r="2015" spans="1:2" ht="18" x14ac:dyDescent="0.6">
      <c r="A2015" s="18" t="s">
        <v>8219</v>
      </c>
      <c r="B2015" s="18">
        <v>21</v>
      </c>
    </row>
    <row r="2016" spans="1:2" ht="18" x14ac:dyDescent="0.6">
      <c r="A2016" s="17" t="s">
        <v>8219</v>
      </c>
      <c r="B2016" s="17">
        <v>31</v>
      </c>
    </row>
    <row r="2017" spans="1:2" ht="18" x14ac:dyDescent="0.6">
      <c r="A2017" s="18" t="s">
        <v>8219</v>
      </c>
      <c r="B2017" s="18">
        <v>51</v>
      </c>
    </row>
    <row r="2018" spans="1:2" ht="18" x14ac:dyDescent="0.6">
      <c r="A2018" s="17" t="s">
        <v>8219</v>
      </c>
      <c r="B2018" s="17">
        <v>57</v>
      </c>
    </row>
    <row r="2019" spans="1:2" ht="18" x14ac:dyDescent="0.6">
      <c r="A2019" s="18" t="s">
        <v>8219</v>
      </c>
      <c r="B2019" s="18">
        <v>20</v>
      </c>
    </row>
    <row r="2020" spans="1:2" ht="18" x14ac:dyDescent="0.6">
      <c r="A2020" s="17" t="s">
        <v>8219</v>
      </c>
      <c r="B2020" s="17">
        <v>71</v>
      </c>
    </row>
    <row r="2021" spans="1:2" ht="18" x14ac:dyDescent="0.6">
      <c r="A2021" s="18" t="s">
        <v>8219</v>
      </c>
      <c r="B2021" s="18">
        <v>72</v>
      </c>
    </row>
    <row r="2022" spans="1:2" ht="18" x14ac:dyDescent="0.6">
      <c r="A2022" s="17" t="s">
        <v>8219</v>
      </c>
      <c r="B2022" s="17">
        <v>45</v>
      </c>
    </row>
    <row r="2023" spans="1:2" ht="18" x14ac:dyDescent="0.6">
      <c r="A2023" s="18" t="s">
        <v>8219</v>
      </c>
      <c r="B2023" s="18">
        <v>51</v>
      </c>
    </row>
    <row r="2024" spans="1:2" ht="18" x14ac:dyDescent="0.6">
      <c r="A2024" s="17" t="s">
        <v>8219</v>
      </c>
      <c r="B2024" s="17">
        <v>56</v>
      </c>
    </row>
    <row r="2025" spans="1:2" ht="18" x14ac:dyDescent="0.6">
      <c r="A2025" s="18" t="s">
        <v>8219</v>
      </c>
      <c r="B2025" s="18">
        <v>17</v>
      </c>
    </row>
    <row r="2026" spans="1:2" ht="18" x14ac:dyDescent="0.6">
      <c r="A2026" s="17" t="s">
        <v>8219</v>
      </c>
      <c r="B2026" s="17">
        <v>197</v>
      </c>
    </row>
    <row r="2027" spans="1:2" ht="18" x14ac:dyDescent="0.6">
      <c r="A2027" s="18" t="s">
        <v>8219</v>
      </c>
      <c r="B2027" s="18">
        <v>70</v>
      </c>
    </row>
    <row r="2028" spans="1:2" ht="18" x14ac:dyDescent="0.6">
      <c r="A2028" s="17" t="s">
        <v>8219</v>
      </c>
      <c r="B2028" s="17">
        <v>21</v>
      </c>
    </row>
    <row r="2029" spans="1:2" ht="18" x14ac:dyDescent="0.6">
      <c r="A2029" s="18" t="s">
        <v>8219</v>
      </c>
      <c r="B2029" s="18">
        <v>34</v>
      </c>
    </row>
    <row r="2030" spans="1:2" ht="18" x14ac:dyDescent="0.6">
      <c r="A2030" s="17" t="s">
        <v>8219</v>
      </c>
      <c r="B2030" s="17">
        <v>39</v>
      </c>
    </row>
    <row r="2031" spans="1:2" ht="18" x14ac:dyDescent="0.6">
      <c r="A2031" s="18" t="s">
        <v>8219</v>
      </c>
      <c r="B2031" s="18">
        <v>78</v>
      </c>
    </row>
    <row r="2032" spans="1:2" ht="18" x14ac:dyDescent="0.6">
      <c r="A2032" s="17" t="s">
        <v>8219</v>
      </c>
      <c r="B2032" s="17">
        <v>48</v>
      </c>
    </row>
    <row r="2033" spans="1:2" ht="18" x14ac:dyDescent="0.6">
      <c r="A2033" s="18" t="s">
        <v>8219</v>
      </c>
      <c r="B2033" s="18">
        <v>29</v>
      </c>
    </row>
    <row r="2034" spans="1:2" ht="18" x14ac:dyDescent="0.6">
      <c r="A2034" s="17" t="s">
        <v>8219</v>
      </c>
      <c r="B2034" s="17">
        <v>73</v>
      </c>
    </row>
    <row r="2035" spans="1:2" ht="18" x14ac:dyDescent="0.6">
      <c r="A2035" s="18" t="s">
        <v>8219</v>
      </c>
      <c r="B2035" s="18">
        <v>8</v>
      </c>
    </row>
    <row r="2036" spans="1:2" ht="18" x14ac:dyDescent="0.6">
      <c r="A2036" s="17" t="s">
        <v>8219</v>
      </c>
      <c r="B2036" s="17">
        <v>17</v>
      </c>
    </row>
    <row r="2037" spans="1:2" ht="18" x14ac:dyDescent="0.6">
      <c r="A2037" s="18" t="s">
        <v>8219</v>
      </c>
      <c r="B2037" s="18">
        <v>9</v>
      </c>
    </row>
    <row r="2038" spans="1:2" ht="18" x14ac:dyDescent="0.6">
      <c r="A2038" s="17" t="s">
        <v>8219</v>
      </c>
      <c r="B2038" s="17">
        <v>17</v>
      </c>
    </row>
    <row r="2039" spans="1:2" ht="18" x14ac:dyDescent="0.6">
      <c r="A2039" s="18" t="s">
        <v>8219</v>
      </c>
      <c r="B2039" s="18">
        <v>33</v>
      </c>
    </row>
    <row r="2040" spans="1:2" ht="18" x14ac:dyDescent="0.6">
      <c r="A2040" s="17" t="s">
        <v>8219</v>
      </c>
      <c r="B2040" s="17">
        <v>38</v>
      </c>
    </row>
    <row r="2041" spans="1:2" ht="18" x14ac:dyDescent="0.6">
      <c r="A2041" s="18" t="s">
        <v>8219</v>
      </c>
      <c r="B2041" s="18">
        <v>79</v>
      </c>
    </row>
    <row r="2042" spans="1:2" ht="18" x14ac:dyDescent="0.6">
      <c r="A2042" s="17" t="s">
        <v>8219</v>
      </c>
      <c r="B2042" s="17">
        <v>46</v>
      </c>
    </row>
    <row r="2043" spans="1:2" ht="18" x14ac:dyDescent="0.6">
      <c r="A2043" s="18" t="s">
        <v>8219</v>
      </c>
      <c r="B2043" s="18">
        <v>20</v>
      </c>
    </row>
    <row r="2044" spans="1:2" ht="18" x14ac:dyDescent="0.6">
      <c r="A2044" s="17" t="s">
        <v>8219</v>
      </c>
      <c r="B2044" s="17">
        <v>20</v>
      </c>
    </row>
    <row r="2045" spans="1:2" ht="18" x14ac:dyDescent="0.6">
      <c r="A2045" s="18" t="s">
        <v>8219</v>
      </c>
      <c r="B2045" s="18">
        <v>13</v>
      </c>
    </row>
    <row r="2046" spans="1:2" ht="18" x14ac:dyDescent="0.6">
      <c r="A2046" s="17" t="s">
        <v>8219</v>
      </c>
      <c r="B2046" s="17">
        <v>22</v>
      </c>
    </row>
    <row r="2047" spans="1:2" ht="18" x14ac:dyDescent="0.6">
      <c r="A2047" s="18" t="s">
        <v>8219</v>
      </c>
      <c r="B2047" s="18">
        <v>36</v>
      </c>
    </row>
    <row r="2048" spans="1:2" ht="18" x14ac:dyDescent="0.6">
      <c r="A2048" s="17" t="s">
        <v>8219</v>
      </c>
      <c r="B2048" s="17">
        <v>40</v>
      </c>
    </row>
    <row r="2049" spans="1:2" ht="18" x14ac:dyDescent="0.6">
      <c r="A2049" s="18" t="s">
        <v>8219</v>
      </c>
      <c r="B2049" s="18">
        <v>9</v>
      </c>
    </row>
    <row r="2050" spans="1:2" ht="18" x14ac:dyDescent="0.6">
      <c r="A2050" s="17" t="s">
        <v>8219</v>
      </c>
      <c r="B2050" s="17">
        <v>19</v>
      </c>
    </row>
    <row r="2051" spans="1:2" ht="18" x14ac:dyDescent="0.6">
      <c r="A2051" s="18" t="s">
        <v>8219</v>
      </c>
      <c r="B2051" s="18">
        <v>14</v>
      </c>
    </row>
    <row r="2052" spans="1:2" ht="18" x14ac:dyDescent="0.6">
      <c r="A2052" s="17" t="s">
        <v>8219</v>
      </c>
      <c r="B2052" s="17">
        <v>38</v>
      </c>
    </row>
    <row r="2053" spans="1:2" ht="18" x14ac:dyDescent="0.6">
      <c r="A2053" s="18" t="s">
        <v>8219</v>
      </c>
      <c r="B2053" s="18">
        <v>58</v>
      </c>
    </row>
    <row r="2054" spans="1:2" ht="18" x14ac:dyDescent="0.6">
      <c r="A2054" s="17" t="s">
        <v>8219</v>
      </c>
      <c r="B2054" s="17">
        <v>28</v>
      </c>
    </row>
    <row r="2055" spans="1:2" ht="18" x14ac:dyDescent="0.6">
      <c r="A2055" s="18" t="s">
        <v>8219</v>
      </c>
      <c r="B2055" s="18">
        <v>17</v>
      </c>
    </row>
    <row r="2056" spans="1:2" ht="18" x14ac:dyDescent="0.6">
      <c r="A2056" s="17" t="s">
        <v>8219</v>
      </c>
      <c r="B2056" s="17">
        <v>12</v>
      </c>
    </row>
    <row r="2057" spans="1:2" ht="18" x14ac:dyDescent="0.6">
      <c r="A2057" s="18" t="s">
        <v>8219</v>
      </c>
      <c r="B2057" s="18">
        <v>40</v>
      </c>
    </row>
    <row r="2058" spans="1:2" ht="18" x14ac:dyDescent="0.6">
      <c r="A2058" s="17" t="s">
        <v>8219</v>
      </c>
      <c r="B2058" s="17">
        <v>57</v>
      </c>
    </row>
    <row r="2059" spans="1:2" ht="18" x14ac:dyDescent="0.6">
      <c r="A2059" s="18" t="s">
        <v>8219</v>
      </c>
      <c r="B2059" s="18">
        <v>114</v>
      </c>
    </row>
    <row r="2060" spans="1:2" ht="18" x14ac:dyDescent="0.6">
      <c r="A2060" s="17" t="s">
        <v>8219</v>
      </c>
      <c r="B2060" s="17">
        <v>31</v>
      </c>
    </row>
    <row r="2061" spans="1:2" ht="18" x14ac:dyDescent="0.6">
      <c r="A2061" s="18" t="s">
        <v>8219</v>
      </c>
      <c r="B2061" s="18">
        <v>3</v>
      </c>
    </row>
    <row r="2062" spans="1:2" ht="18" x14ac:dyDescent="0.6">
      <c r="A2062" s="17" t="s">
        <v>8219</v>
      </c>
      <c r="B2062" s="17">
        <v>16</v>
      </c>
    </row>
    <row r="2063" spans="1:2" ht="18" x14ac:dyDescent="0.6">
      <c r="A2063" s="18" t="s">
        <v>8219</v>
      </c>
      <c r="B2063" s="18">
        <v>199</v>
      </c>
    </row>
    <row r="2064" spans="1:2" ht="18" x14ac:dyDescent="0.6">
      <c r="A2064" s="17" t="s">
        <v>8219</v>
      </c>
      <c r="B2064" s="17">
        <v>31</v>
      </c>
    </row>
    <row r="2065" spans="1:2" ht="18" x14ac:dyDescent="0.6">
      <c r="A2065" s="18" t="s">
        <v>8219</v>
      </c>
      <c r="B2065" s="18">
        <v>30</v>
      </c>
    </row>
    <row r="2066" spans="1:2" ht="18" x14ac:dyDescent="0.6">
      <c r="A2066" s="17" t="s">
        <v>8219</v>
      </c>
      <c r="B2066" s="17">
        <v>34</v>
      </c>
    </row>
    <row r="2067" spans="1:2" ht="18" x14ac:dyDescent="0.6">
      <c r="A2067" s="18" t="s">
        <v>8219</v>
      </c>
      <c r="B2067" s="18">
        <v>18</v>
      </c>
    </row>
    <row r="2068" spans="1:2" ht="18" x14ac:dyDescent="0.6">
      <c r="A2068" s="17" t="s">
        <v>8219</v>
      </c>
      <c r="B2068" s="17">
        <v>67</v>
      </c>
    </row>
    <row r="2069" spans="1:2" ht="18" x14ac:dyDescent="0.6">
      <c r="A2069" s="18" t="s">
        <v>8219</v>
      </c>
      <c r="B2069" s="18">
        <v>66</v>
      </c>
    </row>
    <row r="2070" spans="1:2" ht="18" x14ac:dyDescent="0.6">
      <c r="A2070" s="17" t="s">
        <v>8219</v>
      </c>
      <c r="B2070" s="17">
        <v>23</v>
      </c>
    </row>
    <row r="2071" spans="1:2" ht="18" x14ac:dyDescent="0.6">
      <c r="A2071" s="18" t="s">
        <v>8219</v>
      </c>
      <c r="B2071" s="18">
        <v>126</v>
      </c>
    </row>
    <row r="2072" spans="1:2" ht="18" x14ac:dyDescent="0.6">
      <c r="A2072" s="17" t="s">
        <v>8219</v>
      </c>
      <c r="B2072" s="17">
        <v>6</v>
      </c>
    </row>
    <row r="2073" spans="1:2" ht="18" x14ac:dyDescent="0.6">
      <c r="A2073" s="18" t="s">
        <v>8219</v>
      </c>
      <c r="B2073" s="18">
        <v>25</v>
      </c>
    </row>
    <row r="2074" spans="1:2" ht="18" x14ac:dyDescent="0.6">
      <c r="A2074" s="17" t="s">
        <v>8219</v>
      </c>
      <c r="B2074" s="17">
        <v>39</v>
      </c>
    </row>
    <row r="2075" spans="1:2" ht="18" x14ac:dyDescent="0.6">
      <c r="A2075" s="18" t="s">
        <v>8219</v>
      </c>
      <c r="B2075" s="18">
        <v>62</v>
      </c>
    </row>
    <row r="2076" spans="1:2" ht="18" x14ac:dyDescent="0.6">
      <c r="A2076" s="17" t="s">
        <v>8219</v>
      </c>
      <c r="B2076" s="17">
        <v>31</v>
      </c>
    </row>
    <row r="2077" spans="1:2" ht="18" x14ac:dyDescent="0.6">
      <c r="A2077" s="18" t="s">
        <v>8219</v>
      </c>
      <c r="B2077" s="18">
        <v>274</v>
      </c>
    </row>
    <row r="2078" spans="1:2" ht="18" x14ac:dyDescent="0.6">
      <c r="A2078" s="17" t="s">
        <v>8219</v>
      </c>
      <c r="B2078" s="17">
        <v>17</v>
      </c>
    </row>
    <row r="2079" spans="1:2" ht="18" x14ac:dyDescent="0.6">
      <c r="A2079" s="18" t="s">
        <v>8219</v>
      </c>
      <c r="B2079" s="18">
        <v>14</v>
      </c>
    </row>
    <row r="2080" spans="1:2" ht="18" x14ac:dyDescent="0.6">
      <c r="A2080" s="17" t="s">
        <v>8219</v>
      </c>
      <c r="B2080" s="17">
        <v>60</v>
      </c>
    </row>
    <row r="2081" spans="1:2" ht="18" x14ac:dyDescent="0.6">
      <c r="A2081" s="18" t="s">
        <v>8219</v>
      </c>
      <c r="B2081" s="18">
        <v>33</v>
      </c>
    </row>
    <row r="2082" spans="1:2" ht="18" x14ac:dyDescent="0.6">
      <c r="A2082" s="17" t="s">
        <v>8219</v>
      </c>
      <c r="B2082" s="17">
        <v>78</v>
      </c>
    </row>
    <row r="2083" spans="1:2" ht="18" x14ac:dyDescent="0.6">
      <c r="A2083" s="18" t="s">
        <v>8219</v>
      </c>
      <c r="B2083" s="18">
        <v>30</v>
      </c>
    </row>
    <row r="2084" spans="1:2" ht="18" x14ac:dyDescent="0.6">
      <c r="A2084" s="17" t="s">
        <v>8219</v>
      </c>
      <c r="B2084" s="17">
        <v>136</v>
      </c>
    </row>
    <row r="2085" spans="1:2" ht="18" x14ac:dyDescent="0.6">
      <c r="A2085" s="18" t="s">
        <v>8219</v>
      </c>
      <c r="B2085" s="18">
        <v>40</v>
      </c>
    </row>
    <row r="2086" spans="1:2" ht="18" x14ac:dyDescent="0.6">
      <c r="A2086" s="17" t="s">
        <v>8219</v>
      </c>
      <c r="B2086" s="17">
        <v>18</v>
      </c>
    </row>
    <row r="2087" spans="1:2" ht="18" x14ac:dyDescent="0.6">
      <c r="A2087" s="18" t="s">
        <v>8219</v>
      </c>
      <c r="B2087" s="18">
        <v>39</v>
      </c>
    </row>
    <row r="2088" spans="1:2" ht="18" x14ac:dyDescent="0.6">
      <c r="A2088" s="17" t="s">
        <v>8219</v>
      </c>
      <c r="B2088" s="17">
        <v>21</v>
      </c>
    </row>
    <row r="2089" spans="1:2" ht="18" x14ac:dyDescent="0.6">
      <c r="A2089" s="18" t="s">
        <v>8219</v>
      </c>
      <c r="B2089" s="18">
        <v>30</v>
      </c>
    </row>
    <row r="2090" spans="1:2" ht="18" x14ac:dyDescent="0.6">
      <c r="A2090" s="17" t="s">
        <v>8219</v>
      </c>
      <c r="B2090" s="17">
        <v>27</v>
      </c>
    </row>
    <row r="2091" spans="1:2" ht="18" x14ac:dyDescent="0.6">
      <c r="A2091" s="18" t="s">
        <v>8219</v>
      </c>
      <c r="B2091" s="18">
        <v>35</v>
      </c>
    </row>
    <row r="2092" spans="1:2" ht="18" x14ac:dyDescent="0.6">
      <c r="A2092" s="17" t="s">
        <v>8219</v>
      </c>
      <c r="B2092" s="17">
        <v>13</v>
      </c>
    </row>
    <row r="2093" spans="1:2" ht="18" x14ac:dyDescent="0.6">
      <c r="A2093" s="18" t="s">
        <v>8219</v>
      </c>
      <c r="B2093" s="18">
        <v>23</v>
      </c>
    </row>
    <row r="2094" spans="1:2" ht="18" x14ac:dyDescent="0.6">
      <c r="A2094" s="17" t="s">
        <v>8219</v>
      </c>
      <c r="B2094" s="17">
        <v>39</v>
      </c>
    </row>
    <row r="2095" spans="1:2" ht="18" x14ac:dyDescent="0.6">
      <c r="A2095" s="18" t="s">
        <v>8219</v>
      </c>
      <c r="B2095" s="18">
        <v>35</v>
      </c>
    </row>
    <row r="2096" spans="1:2" ht="18" x14ac:dyDescent="0.6">
      <c r="A2096" s="17" t="s">
        <v>8219</v>
      </c>
      <c r="B2096" s="17">
        <v>27</v>
      </c>
    </row>
    <row r="2097" spans="1:2" ht="18" x14ac:dyDescent="0.6">
      <c r="A2097" s="18" t="s">
        <v>8219</v>
      </c>
      <c r="B2097" s="18">
        <v>21</v>
      </c>
    </row>
    <row r="2098" spans="1:2" ht="18" x14ac:dyDescent="0.6">
      <c r="A2098" s="17" t="s">
        <v>8219</v>
      </c>
      <c r="B2098" s="17">
        <v>104</v>
      </c>
    </row>
    <row r="2099" spans="1:2" ht="18" x14ac:dyDescent="0.6">
      <c r="A2099" s="18" t="s">
        <v>8219</v>
      </c>
      <c r="B2099" s="18">
        <v>19</v>
      </c>
    </row>
    <row r="2100" spans="1:2" ht="18" x14ac:dyDescent="0.6">
      <c r="A2100" s="17" t="s">
        <v>8219</v>
      </c>
      <c r="B2100" s="17">
        <v>97</v>
      </c>
    </row>
    <row r="2101" spans="1:2" ht="18" x14ac:dyDescent="0.6">
      <c r="A2101" s="18" t="s">
        <v>8219</v>
      </c>
      <c r="B2101" s="18">
        <v>27</v>
      </c>
    </row>
    <row r="2102" spans="1:2" ht="18" x14ac:dyDescent="0.6">
      <c r="A2102" s="17" t="s">
        <v>8219</v>
      </c>
      <c r="B2102" s="17">
        <v>24</v>
      </c>
    </row>
    <row r="2103" spans="1:2" ht="18" x14ac:dyDescent="0.6">
      <c r="A2103" s="18" t="s">
        <v>8219</v>
      </c>
      <c r="B2103" s="18">
        <v>13</v>
      </c>
    </row>
    <row r="2104" spans="1:2" ht="18" x14ac:dyDescent="0.6">
      <c r="A2104" s="17" t="s">
        <v>8219</v>
      </c>
      <c r="B2104" s="17">
        <v>46</v>
      </c>
    </row>
    <row r="2105" spans="1:2" ht="18" x14ac:dyDescent="0.6">
      <c r="A2105" s="18" t="s">
        <v>8219</v>
      </c>
      <c r="B2105" s="18">
        <v>4</v>
      </c>
    </row>
    <row r="2106" spans="1:2" ht="18" x14ac:dyDescent="0.6">
      <c r="A2106" s="17" t="s">
        <v>8219</v>
      </c>
      <c r="B2106" s="17">
        <v>40</v>
      </c>
    </row>
    <row r="2107" spans="1:2" ht="18" x14ac:dyDescent="0.6">
      <c r="A2107" s="18" t="s">
        <v>8219</v>
      </c>
      <c r="B2107" s="18">
        <v>44</v>
      </c>
    </row>
    <row r="2108" spans="1:2" ht="18" x14ac:dyDescent="0.6">
      <c r="A2108" s="17" t="s">
        <v>8219</v>
      </c>
      <c r="B2108" s="17">
        <v>35</v>
      </c>
    </row>
    <row r="2109" spans="1:2" ht="18" x14ac:dyDescent="0.6">
      <c r="A2109" s="18" t="s">
        <v>8219</v>
      </c>
      <c r="B2109" s="18">
        <v>63</v>
      </c>
    </row>
    <row r="2110" spans="1:2" ht="18" x14ac:dyDescent="0.6">
      <c r="A2110" s="17" t="s">
        <v>8219</v>
      </c>
      <c r="B2110" s="17">
        <v>89</v>
      </c>
    </row>
    <row r="2111" spans="1:2" ht="18" x14ac:dyDescent="0.6">
      <c r="A2111" s="18" t="s">
        <v>8219</v>
      </c>
      <c r="B2111" s="18">
        <v>15</v>
      </c>
    </row>
    <row r="2112" spans="1:2" ht="18" x14ac:dyDescent="0.6">
      <c r="A2112" s="17" t="s">
        <v>8219</v>
      </c>
      <c r="B2112" s="17">
        <v>46</v>
      </c>
    </row>
    <row r="2113" spans="1:2" ht="18" x14ac:dyDescent="0.6">
      <c r="A2113" s="18" t="s">
        <v>8219</v>
      </c>
      <c r="B2113" s="18">
        <v>33</v>
      </c>
    </row>
    <row r="2114" spans="1:2" ht="18" x14ac:dyDescent="0.6">
      <c r="A2114" s="17" t="s">
        <v>8219</v>
      </c>
      <c r="B2114" s="17">
        <v>52</v>
      </c>
    </row>
    <row r="2115" spans="1:2" ht="18" x14ac:dyDescent="0.6">
      <c r="A2115" s="18" t="s">
        <v>8219</v>
      </c>
      <c r="B2115" s="18">
        <v>7</v>
      </c>
    </row>
    <row r="2116" spans="1:2" ht="18" x14ac:dyDescent="0.6">
      <c r="A2116" s="17" t="s">
        <v>8219</v>
      </c>
      <c r="B2116" s="17">
        <v>28</v>
      </c>
    </row>
    <row r="2117" spans="1:2" ht="18" x14ac:dyDescent="0.6">
      <c r="A2117" s="18" t="s">
        <v>8219</v>
      </c>
      <c r="B2117" s="18">
        <v>11</v>
      </c>
    </row>
    <row r="2118" spans="1:2" ht="18" x14ac:dyDescent="0.6">
      <c r="A2118" s="17" t="s">
        <v>8219</v>
      </c>
      <c r="B2118" s="17">
        <v>15</v>
      </c>
    </row>
    <row r="2119" spans="1:2" ht="18" x14ac:dyDescent="0.6">
      <c r="A2119" s="18" t="s">
        <v>8219</v>
      </c>
      <c r="B2119" s="18">
        <v>30</v>
      </c>
    </row>
    <row r="2120" spans="1:2" ht="18" x14ac:dyDescent="0.6">
      <c r="A2120" s="17" t="s">
        <v>8219</v>
      </c>
      <c r="B2120" s="17">
        <v>27</v>
      </c>
    </row>
    <row r="2121" spans="1:2" ht="18" x14ac:dyDescent="0.6">
      <c r="A2121" s="18" t="s">
        <v>8219</v>
      </c>
      <c r="B2121" s="18">
        <v>28</v>
      </c>
    </row>
    <row r="2122" spans="1:2" ht="18" x14ac:dyDescent="0.6">
      <c r="A2122" s="17" t="s">
        <v>8219</v>
      </c>
      <c r="B2122" s="17">
        <v>17</v>
      </c>
    </row>
    <row r="2123" spans="1:2" ht="18" x14ac:dyDescent="0.6">
      <c r="A2123" s="18" t="s">
        <v>8219</v>
      </c>
      <c r="B2123" s="18">
        <v>50</v>
      </c>
    </row>
    <row r="2124" spans="1:2" ht="18" x14ac:dyDescent="0.6">
      <c r="A2124" s="17" t="s">
        <v>8219</v>
      </c>
      <c r="B2124" s="17">
        <v>26</v>
      </c>
    </row>
    <row r="2125" spans="1:2" ht="18" x14ac:dyDescent="0.6">
      <c r="A2125" s="18" t="s">
        <v>8219</v>
      </c>
      <c r="B2125" s="18">
        <v>88</v>
      </c>
    </row>
    <row r="2126" spans="1:2" ht="18" x14ac:dyDescent="0.6">
      <c r="A2126" s="17" t="s">
        <v>8219</v>
      </c>
      <c r="B2126" s="17">
        <v>91</v>
      </c>
    </row>
    <row r="2127" spans="1:2" ht="18" x14ac:dyDescent="0.6">
      <c r="A2127" s="18" t="s">
        <v>8219</v>
      </c>
      <c r="B2127" s="18">
        <v>3</v>
      </c>
    </row>
    <row r="2128" spans="1:2" ht="18" x14ac:dyDescent="0.6">
      <c r="A2128" s="17" t="s">
        <v>8219</v>
      </c>
      <c r="B2128" s="17">
        <v>28</v>
      </c>
    </row>
    <row r="2129" spans="1:2" ht="18" x14ac:dyDescent="0.6">
      <c r="A2129" s="18" t="s">
        <v>8219</v>
      </c>
      <c r="B2129" s="18">
        <v>77</v>
      </c>
    </row>
    <row r="2130" spans="1:2" ht="18" x14ac:dyDescent="0.6">
      <c r="A2130" s="17" t="s">
        <v>8219</v>
      </c>
      <c r="B2130" s="17">
        <v>27</v>
      </c>
    </row>
    <row r="2131" spans="1:2" ht="18" x14ac:dyDescent="0.6">
      <c r="A2131" s="18" t="s">
        <v>8219</v>
      </c>
      <c r="B2131" s="18">
        <v>107</v>
      </c>
    </row>
    <row r="2132" spans="1:2" ht="18" x14ac:dyDescent="0.6">
      <c r="A2132" s="17" t="s">
        <v>8219</v>
      </c>
      <c r="B2132" s="17">
        <v>96</v>
      </c>
    </row>
    <row r="2133" spans="1:2" ht="18" x14ac:dyDescent="0.6">
      <c r="A2133" s="18" t="s">
        <v>8219</v>
      </c>
      <c r="B2133" s="18">
        <v>56</v>
      </c>
    </row>
    <row r="2134" spans="1:2" ht="18" x14ac:dyDescent="0.6">
      <c r="A2134" s="17" t="s">
        <v>8219</v>
      </c>
      <c r="B2134" s="17">
        <v>58</v>
      </c>
    </row>
    <row r="2135" spans="1:2" ht="18" x14ac:dyDescent="0.6">
      <c r="A2135" s="18" t="s">
        <v>8219</v>
      </c>
      <c r="B2135" s="18">
        <v>15</v>
      </c>
    </row>
    <row r="2136" spans="1:2" ht="18" x14ac:dyDescent="0.6">
      <c r="A2136" s="17" t="s">
        <v>8219</v>
      </c>
      <c r="B2136" s="17">
        <v>20</v>
      </c>
    </row>
    <row r="2137" spans="1:2" ht="18" x14ac:dyDescent="0.6">
      <c r="A2137" s="18" t="s">
        <v>8219</v>
      </c>
      <c r="B2137" s="18">
        <v>38</v>
      </c>
    </row>
    <row r="2138" spans="1:2" ht="18" x14ac:dyDescent="0.6">
      <c r="A2138" s="17" t="s">
        <v>8219</v>
      </c>
      <c r="B2138" s="17">
        <v>33</v>
      </c>
    </row>
    <row r="2139" spans="1:2" ht="18" x14ac:dyDescent="0.6">
      <c r="A2139" s="18" t="s">
        <v>8219</v>
      </c>
      <c r="B2139" s="18">
        <v>57</v>
      </c>
    </row>
    <row r="2140" spans="1:2" ht="18" x14ac:dyDescent="0.6">
      <c r="A2140" s="17" t="s">
        <v>8219</v>
      </c>
      <c r="B2140" s="17">
        <v>25</v>
      </c>
    </row>
    <row r="2141" spans="1:2" ht="18" x14ac:dyDescent="0.6">
      <c r="A2141" s="18" t="s">
        <v>8219</v>
      </c>
      <c r="B2141" s="18">
        <v>14</v>
      </c>
    </row>
    <row r="2142" spans="1:2" ht="18" x14ac:dyDescent="0.6">
      <c r="A2142" s="17" t="s">
        <v>8219</v>
      </c>
      <c r="B2142" s="17">
        <v>94</v>
      </c>
    </row>
    <row r="2143" spans="1:2" ht="18" x14ac:dyDescent="0.6">
      <c r="A2143" s="18" t="s">
        <v>8219</v>
      </c>
      <c r="B2143" s="18">
        <v>59</v>
      </c>
    </row>
    <row r="2144" spans="1:2" ht="18" x14ac:dyDescent="0.6">
      <c r="A2144" s="17" t="s">
        <v>8219</v>
      </c>
      <c r="B2144" s="17">
        <v>36</v>
      </c>
    </row>
    <row r="2145" spans="1:2" ht="18" x14ac:dyDescent="0.6">
      <c r="A2145" s="18" t="s">
        <v>8219</v>
      </c>
      <c r="B2145" s="18">
        <v>115</v>
      </c>
    </row>
    <row r="2146" spans="1:2" ht="18" x14ac:dyDescent="0.6">
      <c r="A2146" s="17" t="s">
        <v>8219</v>
      </c>
      <c r="B2146" s="17">
        <v>30</v>
      </c>
    </row>
    <row r="2147" spans="1:2" ht="18" x14ac:dyDescent="0.6">
      <c r="A2147" s="18" t="s">
        <v>8219</v>
      </c>
      <c r="B2147" s="18">
        <v>52</v>
      </c>
    </row>
    <row r="2148" spans="1:2" ht="18" x14ac:dyDescent="0.6">
      <c r="A2148" s="17" t="s">
        <v>8219</v>
      </c>
      <c r="B2148" s="17">
        <v>27</v>
      </c>
    </row>
    <row r="2149" spans="1:2" ht="18" x14ac:dyDescent="0.6">
      <c r="A2149" s="18" t="s">
        <v>8219</v>
      </c>
      <c r="B2149" s="18">
        <v>24</v>
      </c>
    </row>
    <row r="2150" spans="1:2" ht="18" x14ac:dyDescent="0.6">
      <c r="A2150" s="17" t="s">
        <v>8219</v>
      </c>
      <c r="B2150" s="17">
        <v>10</v>
      </c>
    </row>
    <row r="2151" spans="1:2" ht="18" x14ac:dyDescent="0.6">
      <c r="A2151" s="18" t="s">
        <v>8219</v>
      </c>
      <c r="B2151" s="18">
        <v>30</v>
      </c>
    </row>
    <row r="2152" spans="1:2" ht="18" x14ac:dyDescent="0.6">
      <c r="A2152" s="17" t="s">
        <v>8219</v>
      </c>
      <c r="B2152" s="17">
        <v>71</v>
      </c>
    </row>
    <row r="2153" spans="1:2" ht="18" x14ac:dyDescent="0.6">
      <c r="A2153" s="18" t="s">
        <v>8219</v>
      </c>
      <c r="B2153" s="18">
        <v>10</v>
      </c>
    </row>
    <row r="2154" spans="1:2" ht="18" x14ac:dyDescent="0.6">
      <c r="A2154" s="17" t="s">
        <v>8219</v>
      </c>
      <c r="B2154" s="17">
        <v>24</v>
      </c>
    </row>
    <row r="2155" spans="1:2" ht="18" x14ac:dyDescent="0.6">
      <c r="A2155" s="18" t="s">
        <v>8219</v>
      </c>
      <c r="B2155" s="18">
        <v>38</v>
      </c>
    </row>
    <row r="2156" spans="1:2" ht="18" x14ac:dyDescent="0.6">
      <c r="A2156" s="17" t="s">
        <v>8219</v>
      </c>
      <c r="B2156" s="17">
        <v>26</v>
      </c>
    </row>
    <row r="2157" spans="1:2" ht="18" x14ac:dyDescent="0.6">
      <c r="A2157" s="18" t="s">
        <v>8219</v>
      </c>
      <c r="B2157" s="18">
        <v>19</v>
      </c>
    </row>
    <row r="2158" spans="1:2" ht="18" x14ac:dyDescent="0.6">
      <c r="A2158" s="17" t="s">
        <v>8219</v>
      </c>
      <c r="B2158" s="17">
        <v>11</v>
      </c>
    </row>
    <row r="2159" spans="1:2" ht="18" x14ac:dyDescent="0.6">
      <c r="A2159" s="18" t="s">
        <v>8219</v>
      </c>
      <c r="B2159" s="18">
        <v>27</v>
      </c>
    </row>
    <row r="2160" spans="1:2" ht="18" x14ac:dyDescent="0.6">
      <c r="A2160" s="17" t="s">
        <v>8219</v>
      </c>
      <c r="B2160" s="17">
        <v>34</v>
      </c>
    </row>
    <row r="2161" spans="1:2" ht="18" x14ac:dyDescent="0.6">
      <c r="A2161" s="18" t="s">
        <v>8219</v>
      </c>
      <c r="B2161" s="18">
        <v>20</v>
      </c>
    </row>
    <row r="2162" spans="1:2" ht="18" x14ac:dyDescent="0.6">
      <c r="A2162" s="17" t="s">
        <v>8219</v>
      </c>
      <c r="B2162" s="17">
        <v>37</v>
      </c>
    </row>
    <row r="2163" spans="1:2" ht="18" x14ac:dyDescent="0.6">
      <c r="A2163" s="18" t="s">
        <v>8219</v>
      </c>
      <c r="B2163" s="18">
        <v>20</v>
      </c>
    </row>
    <row r="2164" spans="1:2" ht="18" x14ac:dyDescent="0.6">
      <c r="A2164" s="17" t="s">
        <v>8219</v>
      </c>
      <c r="B2164" s="17">
        <v>10</v>
      </c>
    </row>
    <row r="2165" spans="1:2" ht="18" x14ac:dyDescent="0.6">
      <c r="A2165" s="18" t="s">
        <v>8219</v>
      </c>
      <c r="B2165" s="18">
        <v>26</v>
      </c>
    </row>
    <row r="2166" spans="1:2" ht="18" x14ac:dyDescent="0.6">
      <c r="A2166" s="17" t="s">
        <v>8219</v>
      </c>
      <c r="B2166" s="17">
        <v>20</v>
      </c>
    </row>
    <row r="2167" spans="1:2" ht="18" x14ac:dyDescent="0.6">
      <c r="A2167" s="18" t="s">
        <v>8219</v>
      </c>
      <c r="B2167" s="18">
        <v>46</v>
      </c>
    </row>
    <row r="2168" spans="1:2" ht="18" x14ac:dyDescent="0.6">
      <c r="A2168" s="17" t="s">
        <v>8219</v>
      </c>
      <c r="B2168" s="17">
        <v>76</v>
      </c>
    </row>
    <row r="2169" spans="1:2" ht="18" x14ac:dyDescent="0.6">
      <c r="A2169" s="18" t="s">
        <v>8219</v>
      </c>
      <c r="B2169" s="18">
        <v>41</v>
      </c>
    </row>
    <row r="2170" spans="1:2" ht="18" x14ac:dyDescent="0.6">
      <c r="A2170" s="17" t="s">
        <v>8219</v>
      </c>
      <c r="B2170" s="17">
        <v>7</v>
      </c>
    </row>
    <row r="2171" spans="1:2" ht="18" x14ac:dyDescent="0.6">
      <c r="A2171" s="18" t="s">
        <v>8219</v>
      </c>
      <c r="B2171" s="18">
        <v>49</v>
      </c>
    </row>
    <row r="2172" spans="1:2" ht="18" x14ac:dyDescent="0.6">
      <c r="A2172" s="17" t="s">
        <v>8219</v>
      </c>
      <c r="B2172" s="17">
        <v>26</v>
      </c>
    </row>
    <row r="2173" spans="1:2" ht="18" x14ac:dyDescent="0.6">
      <c r="A2173" s="18" t="s">
        <v>8219</v>
      </c>
      <c r="B2173" s="18">
        <v>65</v>
      </c>
    </row>
    <row r="2174" spans="1:2" ht="18" x14ac:dyDescent="0.6">
      <c r="A2174" s="17" t="s">
        <v>8219</v>
      </c>
      <c r="B2174" s="17">
        <v>28</v>
      </c>
    </row>
    <row r="2175" spans="1:2" ht="18" x14ac:dyDescent="0.6">
      <c r="A2175" s="18" t="s">
        <v>8219</v>
      </c>
      <c r="B2175" s="18">
        <v>8</v>
      </c>
    </row>
    <row r="2176" spans="1:2" ht="18" x14ac:dyDescent="0.6">
      <c r="A2176" s="17" t="s">
        <v>8219</v>
      </c>
      <c r="B2176" s="17">
        <v>3</v>
      </c>
    </row>
    <row r="2177" spans="1:2" ht="18" x14ac:dyDescent="0.6">
      <c r="A2177" s="18" t="s">
        <v>8219</v>
      </c>
      <c r="B2177" s="18">
        <v>9</v>
      </c>
    </row>
    <row r="2178" spans="1:2" ht="18" x14ac:dyDescent="0.6">
      <c r="A2178" s="17" t="s">
        <v>8219</v>
      </c>
      <c r="B2178" s="17">
        <v>9</v>
      </c>
    </row>
    <row r="2179" spans="1:2" ht="18" x14ac:dyDescent="0.6">
      <c r="A2179" s="18" t="s">
        <v>8219</v>
      </c>
      <c r="B2179" s="18">
        <v>20</v>
      </c>
    </row>
    <row r="2180" spans="1:2" ht="18" x14ac:dyDescent="0.6">
      <c r="A2180" s="17" t="s">
        <v>8219</v>
      </c>
      <c r="B2180" s="17">
        <v>57</v>
      </c>
    </row>
    <row r="2181" spans="1:2" ht="18" x14ac:dyDescent="0.6">
      <c r="A2181" s="18" t="s">
        <v>8219</v>
      </c>
      <c r="B2181" s="18">
        <v>8</v>
      </c>
    </row>
    <row r="2182" spans="1:2" ht="18" x14ac:dyDescent="0.6">
      <c r="A2182" s="17" t="s">
        <v>8219</v>
      </c>
      <c r="B2182" s="17">
        <v>14</v>
      </c>
    </row>
    <row r="2183" spans="1:2" ht="18" x14ac:dyDescent="0.6">
      <c r="A2183" s="18" t="s">
        <v>8219</v>
      </c>
      <c r="B2183" s="18">
        <v>17</v>
      </c>
    </row>
    <row r="2184" spans="1:2" ht="18" x14ac:dyDescent="0.6">
      <c r="A2184" s="17" t="s">
        <v>8219</v>
      </c>
      <c r="B2184" s="17">
        <v>100</v>
      </c>
    </row>
    <row r="2185" spans="1:2" ht="18" x14ac:dyDescent="0.6">
      <c r="A2185" s="18" t="s">
        <v>8219</v>
      </c>
      <c r="B2185" s="18">
        <v>32</v>
      </c>
    </row>
    <row r="2186" spans="1:2" ht="18" x14ac:dyDescent="0.6">
      <c r="A2186" s="17" t="s">
        <v>8219</v>
      </c>
      <c r="B2186" s="17">
        <v>3</v>
      </c>
    </row>
  </sheetData>
  <mergeCells count="3">
    <mergeCell ref="G3:H3"/>
    <mergeCell ref="I3:J3"/>
    <mergeCell ref="G2:J2"/>
  </mergeCells>
  <conditionalFormatting sqref="A2:A2186">
    <cfRule type="containsText" dxfId="11" priority="10" operator="containsText" text="live">
      <formula>NOT(ISERROR(SEARCH("live",A2)))</formula>
    </cfRule>
    <cfRule type="containsText" dxfId="10" priority="11" operator="containsText" text="failed">
      <formula>NOT(ISERROR(SEARCH("failed",A2)))</formula>
    </cfRule>
    <cfRule type="containsText" dxfId="9" priority="12" operator="containsText" text="successful">
      <formula>NOT(ISERROR(SEARCH("successful",A2)))</formula>
    </cfRule>
    <cfRule type="containsText" dxfId="8" priority="13" operator="containsText" text="successful">
      <formula>NOT(ISERROR(SEARCH("successful",A2)))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367">
    <cfRule type="containsText" dxfId="7" priority="9" operator="containsText" text="live">
      <formula>NOT(ISERROR(SEARCH("live",A2)))</formula>
    </cfRule>
  </conditionalFormatting>
  <conditionalFormatting sqref="A122:A2186">
    <cfRule type="containsText" dxfId="6" priority="8" operator="containsText" text="canceled">
      <formula>NOT(ISERROR(SEARCH("canceled",A122)))</formula>
    </cfRule>
  </conditionalFormatting>
  <conditionalFormatting sqref="D2:D1531">
    <cfRule type="containsText" dxfId="5" priority="3" operator="containsText" text="live">
      <formula>NOT(ISERROR(SEARCH("live",D2)))</formula>
    </cfRule>
    <cfRule type="containsText" dxfId="4" priority="4" operator="containsText" text="failed">
      <formula>NOT(ISERROR(SEARCH("failed",D2)))</formula>
    </cfRule>
    <cfRule type="containsText" dxfId="3" priority="5" operator="containsText" text="successful">
      <formula>NOT(ISERROR(SEARCH("successful",D2)))</formula>
    </cfRule>
    <cfRule type="containsText" dxfId="2" priority="6" operator="containsText" text="successful">
      <formula>NOT(ISERROR(SEARCH("successful",D2)))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998">
    <cfRule type="containsText" dxfId="1" priority="2" operator="containsText" text="live">
      <formula>NOT(ISERROR(SEARCH("live",D2)))</formula>
    </cfRule>
  </conditionalFormatting>
  <conditionalFormatting sqref="D2:D1305">
    <cfRule type="containsText" dxfId="0" priority="1" operator="containsText" text="canceled">
      <formula>NOT(ISERROR(SEARCH("canceled",D2)))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Data_PivotTime</vt:lpstr>
      <vt:lpstr>Pivot_Category</vt:lpstr>
      <vt:lpstr>Pivot_SubCategory</vt:lpstr>
      <vt:lpstr>Pivot_Time</vt:lpstr>
      <vt:lpstr>Bonus_Stats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Natasha Albert</cp:lastModifiedBy>
  <dcterms:created xsi:type="dcterms:W3CDTF">2017-04-20T15:17:24Z</dcterms:created>
  <dcterms:modified xsi:type="dcterms:W3CDTF">2020-12-17T00:13:12Z</dcterms:modified>
</cp:coreProperties>
</file>