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1A456172-082A-4476-8757-BFF6DF00C20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C13" i="1"/>
  <c r="G18" i="1"/>
  <c r="B23" i="1" l="1"/>
  <c r="B22" i="1"/>
  <c r="B21" i="1"/>
  <c r="G19" i="1"/>
  <c r="G17" i="1"/>
  <c r="E18" i="1"/>
  <c r="E17" i="1"/>
  <c r="M4" i="1"/>
  <c r="M5" i="1"/>
  <c r="M6" i="1"/>
  <c r="L4" i="1"/>
  <c r="L5" i="1"/>
  <c r="L6" i="1"/>
  <c r="K4" i="1"/>
  <c r="K5" i="1"/>
  <c r="K6" i="1"/>
  <c r="K3" i="1"/>
  <c r="L3" i="1"/>
  <c r="M3" i="1"/>
  <c r="J4" i="1"/>
  <c r="J5" i="1"/>
  <c r="J6" i="1"/>
  <c r="J3" i="1"/>
  <c r="E19" i="1" s="1"/>
  <c r="K19" i="1" s="1"/>
  <c r="H4" i="1"/>
  <c r="I4" i="1"/>
  <c r="H5" i="1"/>
  <c r="I5" i="1"/>
  <c r="H6" i="1"/>
  <c r="I6" i="1"/>
  <c r="I3" i="1"/>
  <c r="G4" i="1"/>
  <c r="G5" i="1"/>
  <c r="G6" i="1"/>
  <c r="H3" i="1"/>
  <c r="G3" i="1"/>
  <c r="F4" i="1"/>
  <c r="F5" i="1"/>
  <c r="F6" i="1"/>
  <c r="F3" i="1"/>
  <c r="C11" i="1"/>
  <c r="D11" i="1"/>
  <c r="E11" i="1"/>
  <c r="B11" i="1"/>
  <c r="C10" i="1"/>
  <c r="D10" i="1"/>
  <c r="E10" i="1"/>
  <c r="B10" i="1"/>
  <c r="C8" i="1"/>
  <c r="C9" i="1" s="1"/>
  <c r="D8" i="1"/>
  <c r="D9" i="1" s="1"/>
  <c r="E8" i="1"/>
  <c r="E9" i="1" s="1"/>
  <c r="B8" i="1"/>
  <c r="C12" i="1" l="1"/>
  <c r="B9" i="1"/>
</calcChain>
</file>

<file path=xl/sharedStrings.xml><?xml version="1.0" encoding="utf-8"?>
<sst xmlns="http://schemas.openxmlformats.org/spreadsheetml/2006/main" count="61" uniqueCount="53">
  <si>
    <t>№</t>
  </si>
  <si>
    <t>Рівень фактора</t>
  </si>
  <si>
    <r>
      <t>А</t>
    </r>
    <r>
      <rPr>
        <sz val="8"/>
        <color theme="1"/>
        <rFont val="Calibri"/>
        <family val="2"/>
        <charset val="204"/>
        <scheme val="minor"/>
      </rPr>
      <t>1</t>
    </r>
  </si>
  <si>
    <r>
      <t>А</t>
    </r>
    <r>
      <rPr>
        <sz val="8"/>
        <color theme="1"/>
        <rFont val="Calibri"/>
        <family val="2"/>
        <charset val="204"/>
        <scheme val="minor"/>
      </rPr>
      <t>2</t>
    </r>
  </si>
  <si>
    <r>
      <t>А</t>
    </r>
    <r>
      <rPr>
        <sz val="8"/>
        <color theme="1"/>
        <rFont val="Calibri"/>
        <family val="2"/>
        <charset val="204"/>
        <scheme val="minor"/>
      </rPr>
      <t>3</t>
    </r>
  </si>
  <si>
    <r>
      <t>А</t>
    </r>
    <r>
      <rPr>
        <sz val="8"/>
        <color theme="1"/>
        <rFont val="Calibri"/>
        <family val="2"/>
        <charset val="204"/>
        <scheme val="minor"/>
      </rPr>
      <t>4</t>
    </r>
  </si>
  <si>
    <t xml:space="preserve">ni = </t>
  </si>
  <si>
    <t xml:space="preserve">1/ni = </t>
  </si>
  <si>
    <t xml:space="preserve">Суми = </t>
  </si>
  <si>
    <t xml:space="preserve">Середні = </t>
  </si>
  <si>
    <t>Загальний обсяг</t>
  </si>
  <si>
    <t>Загальна середня</t>
  </si>
  <si>
    <t>Квадрати різниць по групах</t>
  </si>
  <si>
    <t>Квадрати різниць із заг. сер.</t>
  </si>
  <si>
    <t>Вид дисперсії</t>
  </si>
  <si>
    <t>Внутрішньогрупова</t>
  </si>
  <si>
    <t>Міжгрупова</t>
  </si>
  <si>
    <t>Загальна</t>
  </si>
  <si>
    <t>Сума квадратів відхилень</t>
  </si>
  <si>
    <t>Ступені свободи</t>
  </si>
  <si>
    <t>Статистичні оцінки дисперсій</t>
  </si>
  <si>
    <r>
      <t>D</t>
    </r>
    <r>
      <rPr>
        <sz val="8"/>
        <color theme="1"/>
        <rFont val="Calibri"/>
        <family val="2"/>
        <charset val="204"/>
        <scheme val="minor"/>
      </rPr>
      <t>внутр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</si>
  <si>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8"/>
        <color theme="1"/>
        <rFont val="Calibri"/>
        <family val="2"/>
        <charset val="204"/>
        <scheme val="minor"/>
      </rPr>
      <t>міжгруп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</si>
  <si>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8"/>
        <color theme="1"/>
        <rFont val="Calibri"/>
        <family val="2"/>
        <charset val="204"/>
        <scheme val="minor"/>
      </rPr>
      <t>заг</t>
    </r>
    <r>
      <rPr>
        <sz val="11"/>
        <color theme="1"/>
        <rFont val="Calibri"/>
        <family val="2"/>
        <scheme val="minor"/>
      </rPr>
      <t xml:space="preserve"> =</t>
    </r>
  </si>
  <si>
    <t>SS</t>
  </si>
  <si>
    <r>
      <t>SS</t>
    </r>
    <r>
      <rPr>
        <sz val="8"/>
        <color theme="1"/>
        <rFont val="Calibri"/>
        <family val="2"/>
        <charset val="204"/>
        <scheme val="minor"/>
      </rPr>
      <t xml:space="preserve">заг </t>
    </r>
    <r>
      <rPr>
        <sz val="11"/>
        <color theme="1"/>
        <rFont val="Calibri"/>
        <family val="2"/>
        <scheme val="minor"/>
      </rPr>
      <t>=</t>
    </r>
  </si>
  <si>
    <r>
      <t>SS</t>
    </r>
    <r>
      <rPr>
        <sz val="8"/>
        <color theme="1"/>
        <rFont val="Calibri"/>
        <family val="2"/>
        <charset val="204"/>
        <scheme val="minor"/>
      </rPr>
      <t>міжгруп</t>
    </r>
    <r>
      <rPr>
        <sz val="11"/>
        <color theme="1"/>
        <rFont val="Calibri"/>
        <family val="2"/>
        <scheme val="minor"/>
      </rPr>
      <t xml:space="preserve"> =</t>
    </r>
  </si>
  <si>
    <r>
      <t>SS</t>
    </r>
    <r>
      <rPr>
        <sz val="8"/>
        <color theme="1"/>
        <rFont val="Calibri"/>
        <family val="2"/>
        <charset val="204"/>
        <scheme val="minor"/>
      </rPr>
      <t>внутр</t>
    </r>
    <r>
      <rPr>
        <sz val="11"/>
        <color theme="1"/>
        <rFont val="Calibri"/>
        <family val="2"/>
        <scheme val="minor"/>
      </rPr>
      <t xml:space="preserve"> = </t>
    </r>
  </si>
  <si>
    <t>Критерій Фішера</t>
  </si>
  <si>
    <t>F</t>
  </si>
  <si>
    <r>
      <t>F</t>
    </r>
    <r>
      <rPr>
        <sz val="8"/>
        <color theme="1"/>
        <rFont val="Calibri"/>
        <family val="2"/>
        <charset val="204"/>
        <scheme val="minor"/>
      </rPr>
      <t>0,05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</si>
  <si>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sz val="8"/>
        <color theme="1"/>
        <rFont val="Calibri"/>
        <family val="2"/>
        <charset val="204"/>
        <scheme val="minor"/>
      </rPr>
      <t>0,01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</si>
  <si>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sz val="8"/>
        <color theme="1"/>
        <rFont val="Calibri"/>
        <family val="2"/>
        <charset val="204"/>
        <scheme val="minor"/>
      </rPr>
      <t>емп</t>
    </r>
    <r>
      <rPr>
        <sz val="11"/>
        <color theme="1"/>
        <rFont val="Calibri"/>
        <family val="2"/>
        <scheme val="minor"/>
      </rPr>
      <t xml:space="preserve"> =</t>
    </r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</si>
  <si>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</si>
  <si>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</si>
  <si>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</si>
  <si>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</si>
  <si>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</si>
  <si>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</si>
  <si>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</si>
  <si>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</si>
  <si>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</si>
  <si>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</si>
  <si>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</si>
  <si>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</si>
  <si>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</si>
  <si>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df</t>
  </si>
  <si>
    <t>MS</t>
  </si>
  <si>
    <t>P-Значение</t>
  </si>
  <si>
    <t>F критическое</t>
  </si>
  <si>
    <t>Между группами</t>
  </si>
  <si>
    <t>Внутри групп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</si>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</sst>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7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/>
    <xf numFmtId="0" fontId="0" fillId="2" borderId="6" xfId="0" applyFill="1" applyBorder="1"/>
    <xf numFmtId="0" fontId="0" fillId="2" borderId="5" xfId="0" applyFill="1" applyBorder="1" applyAlignment="1"/>
    <xf numFmtId="0" fontId="0" fillId="3" borderId="15" xfId="0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0" xfId="0" applyFill="1" applyBorder="1" applyAlignment="1"/>
    <xf numFmtId="0" fontId="0" fillId="0" borderId="18" xfId="0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H13" sqref="H13"/>
    </sheetView>
  </sheetViews>
  <sheetFormatPr defaultRowHeight="14.5" x14ac:dyDescent="0.35"/>
  <cols>
    <col min="1" max="1" width="9.7265625" customWidth="1"/>
    <col min="5" max="5" width="10.08984375" customWidth="1"/>
    <col min="6" max="6" width="11.08984375" customWidth="1"/>
    <col min="7" max="7" width="14.08984375" customWidth="1"/>
  </cols>
  <sheetData>
    <row r="1" spans="1:13" x14ac:dyDescent="0.35">
      <c r="A1" s="15" t="s">
        <v>0</v>
      </c>
      <c r="B1" s="13" t="s">
        <v>1</v>
      </c>
      <c r="C1" s="13"/>
      <c r="D1" s="13"/>
      <c r="E1" s="20"/>
      <c r="F1" s="15" t="s">
        <v>12</v>
      </c>
      <c r="G1" s="13"/>
      <c r="H1" s="13"/>
      <c r="I1" s="20"/>
      <c r="J1" s="15" t="s">
        <v>13</v>
      </c>
      <c r="K1" s="13"/>
      <c r="L1" s="13"/>
      <c r="M1" s="14"/>
    </row>
    <row r="2" spans="1:13" x14ac:dyDescent="0.35">
      <c r="A2" s="16"/>
      <c r="B2" s="17" t="s">
        <v>2</v>
      </c>
      <c r="C2" s="7" t="s">
        <v>3</v>
      </c>
      <c r="D2" s="7" t="s">
        <v>4</v>
      </c>
      <c r="E2" s="21" t="s">
        <v>5</v>
      </c>
      <c r="F2" s="19" t="s">
        <v>2</v>
      </c>
      <c r="G2" s="7" t="s">
        <v>3</v>
      </c>
      <c r="H2" s="7" t="s">
        <v>4</v>
      </c>
      <c r="I2" s="21" t="s">
        <v>5</v>
      </c>
      <c r="J2" s="19" t="s">
        <v>2</v>
      </c>
      <c r="K2" s="7" t="s">
        <v>3</v>
      </c>
      <c r="L2" s="7" t="s">
        <v>4</v>
      </c>
      <c r="M2" s="18" t="s">
        <v>5</v>
      </c>
    </row>
    <row r="3" spans="1:13" x14ac:dyDescent="0.35">
      <c r="A3" s="19">
        <v>1</v>
      </c>
      <c r="B3" s="1">
        <v>9</v>
      </c>
      <c r="C3" s="1">
        <v>10</v>
      </c>
      <c r="D3" s="1">
        <v>8</v>
      </c>
      <c r="E3" s="22">
        <v>9</v>
      </c>
      <c r="F3" s="3">
        <f>(B3-B$11)^2</f>
        <v>0.5625</v>
      </c>
      <c r="G3" s="1">
        <f>(C3-C$11)^2</f>
        <v>1</v>
      </c>
      <c r="H3" s="1">
        <f>(D3-D$11)^2</f>
        <v>25</v>
      </c>
      <c r="I3" s="22">
        <f>(E3-E$11)^2</f>
        <v>5.0625</v>
      </c>
      <c r="J3" s="3">
        <f>(B3-$C$13)^2</f>
        <v>5.0625</v>
      </c>
      <c r="K3" s="1">
        <f t="shared" ref="K3:M6" si="0">(C3-$C$13)^2</f>
        <v>1.5625</v>
      </c>
      <c r="L3" s="1">
        <f t="shared" si="0"/>
        <v>10.5625</v>
      </c>
      <c r="M3" s="2">
        <f t="shared" si="0"/>
        <v>5.0625</v>
      </c>
    </row>
    <row r="4" spans="1:13" x14ac:dyDescent="0.35">
      <c r="A4" s="11">
        <v>2</v>
      </c>
      <c r="B4" s="1">
        <v>8</v>
      </c>
      <c r="C4" s="1">
        <v>12</v>
      </c>
      <c r="D4" s="1">
        <v>16</v>
      </c>
      <c r="E4" s="22">
        <v>18</v>
      </c>
      <c r="F4" s="3">
        <f t="shared" ref="F4:F6" si="1">(B4-B$11)^2</f>
        <v>3.0625</v>
      </c>
      <c r="G4" s="1">
        <f t="shared" ref="G4:G6" si="2">(C4-C$11)^2</f>
        <v>1</v>
      </c>
      <c r="H4" s="1">
        <f t="shared" ref="H4:H6" si="3">(D4-D$11)^2</f>
        <v>9</v>
      </c>
      <c r="I4" s="22">
        <f t="shared" ref="I4:I6" si="4">(E4-E$11)^2</f>
        <v>45.5625</v>
      </c>
      <c r="J4" s="3">
        <f t="shared" ref="J4:J6" si="5">(B4-$C$13)^2</f>
        <v>10.5625</v>
      </c>
      <c r="K4" s="1">
        <f t="shared" si="0"/>
        <v>0.5625</v>
      </c>
      <c r="L4" s="1">
        <f t="shared" si="0"/>
        <v>22.5625</v>
      </c>
      <c r="M4" s="2">
        <f t="shared" si="0"/>
        <v>45.5625</v>
      </c>
    </row>
    <row r="5" spans="1:13" x14ac:dyDescent="0.35">
      <c r="A5" s="11">
        <v>3</v>
      </c>
      <c r="B5" s="1">
        <v>10</v>
      </c>
      <c r="C5" s="1">
        <v>11</v>
      </c>
      <c r="D5" s="1">
        <v>10</v>
      </c>
      <c r="E5" s="22">
        <v>10</v>
      </c>
      <c r="F5" s="3">
        <f t="shared" si="1"/>
        <v>6.25E-2</v>
      </c>
      <c r="G5" s="1">
        <f t="shared" si="2"/>
        <v>0</v>
      </c>
      <c r="H5" s="1">
        <f t="shared" si="3"/>
        <v>9</v>
      </c>
      <c r="I5" s="22">
        <f t="shared" si="4"/>
        <v>1.5625</v>
      </c>
      <c r="J5" s="3">
        <f t="shared" si="5"/>
        <v>1.5625</v>
      </c>
      <c r="K5" s="1">
        <f t="shared" si="0"/>
        <v>6.25E-2</v>
      </c>
      <c r="L5" s="1">
        <f t="shared" si="0"/>
        <v>1.5625</v>
      </c>
      <c r="M5" s="2">
        <f t="shared" si="0"/>
        <v>1.5625</v>
      </c>
    </row>
    <row r="6" spans="1:13" ht="15" thickBot="1" x14ac:dyDescent="0.4">
      <c r="A6" s="12">
        <v>4</v>
      </c>
      <c r="B6" s="5">
        <v>12</v>
      </c>
      <c r="C6" s="5">
        <v>11</v>
      </c>
      <c r="D6" s="5">
        <v>18</v>
      </c>
      <c r="E6" s="23">
        <v>8</v>
      </c>
      <c r="F6" s="4">
        <f t="shared" si="1"/>
        <v>5.0625</v>
      </c>
      <c r="G6" s="5">
        <f t="shared" si="2"/>
        <v>0</v>
      </c>
      <c r="H6" s="5">
        <f t="shared" si="3"/>
        <v>25</v>
      </c>
      <c r="I6" s="23">
        <f t="shared" si="4"/>
        <v>10.5625</v>
      </c>
      <c r="J6" s="4">
        <f t="shared" si="5"/>
        <v>0.5625</v>
      </c>
      <c r="K6" s="5">
        <f t="shared" si="0"/>
        <v>6.25E-2</v>
      </c>
      <c r="L6" s="5">
        <f t="shared" si="0"/>
        <v>45.5625</v>
      </c>
      <c r="M6" s="6">
        <f t="shared" si="0"/>
        <v>10.5625</v>
      </c>
    </row>
    <row r="7" spans="1:13" ht="15" thickBot="1" x14ac:dyDescent="0.4"/>
    <row r="8" spans="1:13" x14ac:dyDescent="0.35">
      <c r="A8" s="8" t="s">
        <v>6</v>
      </c>
      <c r="B8" s="9">
        <f>COUNT(B3:B6)</f>
        <v>4</v>
      </c>
      <c r="C8" s="9">
        <f t="shared" ref="C8:E8" si="6">COUNT(C3:C6)</f>
        <v>4</v>
      </c>
      <c r="D8" s="9">
        <f t="shared" si="6"/>
        <v>4</v>
      </c>
      <c r="E8" s="10">
        <f t="shared" si="6"/>
        <v>4</v>
      </c>
    </row>
    <row r="9" spans="1:13" x14ac:dyDescent="0.35">
      <c r="A9" s="11" t="s">
        <v>7</v>
      </c>
      <c r="B9" s="1">
        <f>1/B8</f>
        <v>0.25</v>
      </c>
      <c r="C9" s="1">
        <f t="shared" ref="C9:E9" si="7">1/C8</f>
        <v>0.25</v>
      </c>
      <c r="D9" s="1">
        <f t="shared" si="7"/>
        <v>0.25</v>
      </c>
      <c r="E9" s="2">
        <f t="shared" si="7"/>
        <v>0.25</v>
      </c>
    </row>
    <row r="10" spans="1:13" x14ac:dyDescent="0.35">
      <c r="A10" s="11" t="s">
        <v>8</v>
      </c>
      <c r="B10" s="1">
        <f>SUM(B3:B6)</f>
        <v>39</v>
      </c>
      <c r="C10" s="1">
        <f t="shared" ref="C10:E10" si="8">SUM(C3:C6)</f>
        <v>44</v>
      </c>
      <c r="D10" s="1">
        <f t="shared" si="8"/>
        <v>52</v>
      </c>
      <c r="E10" s="2">
        <f t="shared" si="8"/>
        <v>45</v>
      </c>
    </row>
    <row r="11" spans="1:13" ht="15" thickBot="1" x14ac:dyDescent="0.4">
      <c r="A11" s="12" t="s">
        <v>9</v>
      </c>
      <c r="B11" s="5">
        <f>AVERAGE(B3:B6)</f>
        <v>9.75</v>
      </c>
      <c r="C11" s="5">
        <f t="shared" ref="C11:E11" si="9">AVERAGE(C3:C6)</f>
        <v>11</v>
      </c>
      <c r="D11" s="5">
        <f t="shared" si="9"/>
        <v>13</v>
      </c>
      <c r="E11" s="6">
        <f t="shared" si="9"/>
        <v>11.25</v>
      </c>
    </row>
    <row r="12" spans="1:13" x14ac:dyDescent="0.35">
      <c r="A12" s="24" t="s">
        <v>10</v>
      </c>
      <c r="B12" s="25"/>
      <c r="C12" s="10">
        <f>SUM(B8:E8)</f>
        <v>16</v>
      </c>
    </row>
    <row r="13" spans="1:13" ht="15" thickBot="1" x14ac:dyDescent="0.4">
      <c r="A13" s="26" t="s">
        <v>11</v>
      </c>
      <c r="B13" s="27"/>
      <c r="C13" s="6">
        <f>AVERAGE(B3:B6,C3:C6,D3:D6,E3:E6)</f>
        <v>11.25</v>
      </c>
    </row>
    <row r="15" spans="1:13" ht="15" thickBot="1" x14ac:dyDescent="0.4"/>
    <row r="16" spans="1:13" x14ac:dyDescent="0.35">
      <c r="A16" s="34" t="s">
        <v>14</v>
      </c>
      <c r="B16" s="35"/>
      <c r="C16" s="13" t="s">
        <v>18</v>
      </c>
      <c r="D16" s="13"/>
      <c r="E16" s="13"/>
      <c r="F16" s="13"/>
      <c r="G16" s="13" t="s">
        <v>19</v>
      </c>
      <c r="H16" s="13"/>
      <c r="I16" s="13" t="s">
        <v>20</v>
      </c>
      <c r="J16" s="13"/>
      <c r="K16" s="13"/>
      <c r="L16" s="14"/>
    </row>
    <row r="17" spans="1:12" x14ac:dyDescent="0.35">
      <c r="A17" s="36" t="s">
        <v>15</v>
      </c>
      <c r="B17" s="37"/>
      <c r="C17" s="28" t="s">
        <v>21</v>
      </c>
      <c r="D17" s="28"/>
      <c r="E17" s="29">
        <f>SUM(F3:F6,G3:G6,H3:H6,I3:I6)</f>
        <v>141.5</v>
      </c>
      <c r="F17" s="29"/>
      <c r="G17" s="29">
        <f>C12-COUNT(B3:E3)</f>
        <v>12</v>
      </c>
      <c r="H17" s="29"/>
      <c r="I17" s="28" t="s">
        <v>27</v>
      </c>
      <c r="J17" s="28"/>
      <c r="K17" s="29">
        <f>E17/G17</f>
        <v>11.791666666666666</v>
      </c>
      <c r="L17" s="30"/>
    </row>
    <row r="18" spans="1:12" x14ac:dyDescent="0.35">
      <c r="A18" s="36" t="s">
        <v>16</v>
      </c>
      <c r="B18" s="37"/>
      <c r="C18" s="28" t="s">
        <v>22</v>
      </c>
      <c r="D18" s="28"/>
      <c r="E18" s="29">
        <f>B8*(B11-C13)^2+C8*(C11-C13)^2+D8*(D11-C13)^2+E8*(E11-C13)^2</f>
        <v>21.5</v>
      </c>
      <c r="F18" s="29"/>
      <c r="G18" s="29">
        <f>COUNT(B3:E3)-1</f>
        <v>3</v>
      </c>
      <c r="H18" s="29"/>
      <c r="I18" s="28" t="s">
        <v>26</v>
      </c>
      <c r="J18" s="28"/>
      <c r="K18" s="29">
        <f>E18/G18</f>
        <v>7.166666666666667</v>
      </c>
      <c r="L18" s="30"/>
    </row>
    <row r="19" spans="1:12" ht="15" thickBot="1" x14ac:dyDescent="0.4">
      <c r="A19" s="38" t="s">
        <v>17</v>
      </c>
      <c r="B19" s="39"/>
      <c r="C19" s="31" t="s">
        <v>23</v>
      </c>
      <c r="D19" s="31"/>
      <c r="E19" s="32">
        <f>SUM(J3:J6,K3:K6,L3:L6,M3:M6)</f>
        <v>163</v>
      </c>
      <c r="F19" s="32"/>
      <c r="G19" s="32">
        <f>C12-1</f>
        <v>15</v>
      </c>
      <c r="H19" s="32"/>
      <c r="I19" s="31" t="s">
        <v>25</v>
      </c>
      <c r="J19" s="31"/>
      <c r="K19" s="32">
        <f t="shared" ref="K18:K19" si="10">E19/G19</f>
        <v>10.866666666666667</v>
      </c>
      <c r="L19" s="33"/>
    </row>
    <row r="20" spans="1:12" x14ac:dyDescent="0.35">
      <c r="A20" s="15" t="s">
        <v>28</v>
      </c>
      <c r="B20" s="14"/>
    </row>
    <row r="21" spans="1:12" x14ac:dyDescent="0.35">
      <c r="A21" s="3" t="s">
        <v>32</v>
      </c>
      <c r="B21" s="2">
        <f>K18/K17</f>
        <v>0.60777385159010611</v>
      </c>
    </row>
    <row r="22" spans="1:12" x14ac:dyDescent="0.35">
      <c r="A22" s="3" t="s">
        <v>31</v>
      </c>
      <c r="B22" s="2">
        <f>FINV(0.01,G18,G17)</f>
        <v>5.9525446815458682</v>
      </c>
    </row>
    <row r="23" spans="1:12" ht="15" thickBot="1" x14ac:dyDescent="0.4">
      <c r="A23" s="4" t="s">
        <v>30</v>
      </c>
      <c r="B23" s="6">
        <f>FINV(0.05,G18,G17)</f>
        <v>3.4902948194976045</v>
      </c>
    </row>
    <row r="26" spans="1:12" x14ac:dyDescent="0.35">
      <c r="A26" t="s">
        <v>33</v>
      </c>
    </row>
    <row r="28" spans="1:12" ht="15" thickBot="1" x14ac:dyDescent="0.4">
      <c r="A28" t="s">
        <v>34</v>
      </c>
    </row>
    <row r="29" spans="1:12" x14ac:dyDescent="0.35">
      <c r="A29" s="42" t="s">
        <v>35</v>
      </c>
      <c r="B29" s="42" t="s">
        <v>36</v>
      </c>
      <c r="C29" s="42" t="s">
        <v>37</v>
      </c>
      <c r="D29" s="42" t="s">
        <v>38</v>
      </c>
      <c r="E29" s="42" t="s">
        <v>39</v>
      </c>
    </row>
    <row r="30" spans="1:12" x14ac:dyDescent="0.35">
      <c r="A30" s="40" t="s">
        <v>40</v>
      </c>
      <c r="B30" s="40">
        <v>4</v>
      </c>
      <c r="C30" s="40">
        <v>39</v>
      </c>
      <c r="D30" s="40">
        <v>9.75</v>
      </c>
      <c r="E30" s="40">
        <v>2.9166666666666665</v>
      </c>
    </row>
    <row r="31" spans="1:12" x14ac:dyDescent="0.35">
      <c r="A31" s="40" t="s">
        <v>41</v>
      </c>
      <c r="B31" s="40">
        <v>4</v>
      </c>
      <c r="C31" s="40">
        <v>44</v>
      </c>
      <c r="D31" s="40">
        <v>11</v>
      </c>
      <c r="E31" s="40">
        <v>0.66666666666666663</v>
      </c>
    </row>
    <row r="32" spans="1:12" x14ac:dyDescent="0.35">
      <c r="A32" s="40" t="s">
        <v>42</v>
      </c>
      <c r="B32" s="40">
        <v>4</v>
      </c>
      <c r="C32" s="40">
        <v>52</v>
      </c>
      <c r="D32" s="40">
        <v>13</v>
      </c>
      <c r="E32" s="40">
        <v>22.666666666666668</v>
      </c>
    </row>
    <row r="33" spans="1:7" ht="15" thickBot="1" x14ac:dyDescent="0.4">
      <c r="A33" s="41" t="s">
        <v>43</v>
      </c>
      <c r="B33" s="41">
        <v>4</v>
      </c>
      <c r="C33" s="41">
        <v>45</v>
      </c>
      <c r="D33" s="41">
        <v>11.25</v>
      </c>
      <c r="E33" s="41">
        <v>20.916666666666668</v>
      </c>
    </row>
    <row r="36" spans="1:7" ht="15" thickBot="1" x14ac:dyDescent="0.4">
      <c r="A36" t="s">
        <v>44</v>
      </c>
    </row>
    <row r="37" spans="1:7" ht="29" x14ac:dyDescent="0.35">
      <c r="A37" s="43" t="s">
        <v>45</v>
      </c>
      <c r="B37" s="42" t="s">
        <v>24</v>
      </c>
      <c r="C37" s="42" t="s">
        <v>46</v>
      </c>
      <c r="D37" s="42" t="s">
        <v>47</v>
      </c>
      <c r="E37" s="42" t="s">
        <v>29</v>
      </c>
      <c r="F37" s="42" t="s">
        <v>48</v>
      </c>
      <c r="G37" s="42" t="s">
        <v>49</v>
      </c>
    </row>
    <row r="38" spans="1:7" ht="29" x14ac:dyDescent="0.35">
      <c r="A38" s="44" t="s">
        <v>50</v>
      </c>
      <c r="B38" s="40">
        <v>21.5</v>
      </c>
      <c r="C38" s="40">
        <v>3</v>
      </c>
      <c r="D38" s="40">
        <v>7.166666666666667</v>
      </c>
      <c r="E38" s="40">
        <v>0.60777385159010611</v>
      </c>
      <c r="F38" s="40">
        <v>0.62259297045813</v>
      </c>
      <c r="G38" s="40">
        <v>3.4902948194976045</v>
      </c>
    </row>
    <row r="39" spans="1:7" ht="29" x14ac:dyDescent="0.35">
      <c r="A39" s="44" t="s">
        <v>51</v>
      </c>
      <c r="B39" s="40">
        <v>141.5</v>
      </c>
      <c r="C39" s="40">
        <v>12</v>
      </c>
      <c r="D39" s="40">
        <v>11.791666666666666</v>
      </c>
      <c r="E39" s="40"/>
      <c r="F39" s="40"/>
      <c r="G39" s="40"/>
    </row>
    <row r="40" spans="1:7" x14ac:dyDescent="0.35">
      <c r="A40" s="40"/>
      <c r="B40" s="40"/>
      <c r="C40" s="40"/>
      <c r="D40" s="40"/>
      <c r="E40" s="40"/>
      <c r="F40" s="40"/>
      <c r="G40" s="40"/>
    </row>
    <row r="41" spans="1:7" ht="15" thickBot="1" x14ac:dyDescent="0.4">
      <c r="A41" s="41" t="s">
        <v>52</v>
      </c>
      <c r="B41" s="41">
        <v>163</v>
      </c>
      <c r="C41" s="41">
        <v>15</v>
      </c>
      <c r="D41" s="41"/>
      <c r="E41" s="41"/>
      <c r="F41" s="41"/>
      <c r="G41" s="41"/>
    </row>
  </sheetData>
  <mergeCells count="29">
    <mergeCell ref="K18:L18"/>
    <mergeCell ref="K19:L19"/>
    <mergeCell ref="G17:H17"/>
    <mergeCell ref="G18:H18"/>
    <mergeCell ref="G19:H19"/>
    <mergeCell ref="E18:F18"/>
    <mergeCell ref="E19:F19"/>
    <mergeCell ref="G16:H16"/>
    <mergeCell ref="I16:L16"/>
    <mergeCell ref="I17:J17"/>
    <mergeCell ref="I18:J18"/>
    <mergeCell ref="I19:J19"/>
    <mergeCell ref="K17:L17"/>
    <mergeCell ref="A17:B17"/>
    <mergeCell ref="A18:B18"/>
    <mergeCell ref="A19:B19"/>
    <mergeCell ref="A20:B20"/>
    <mergeCell ref="C16:F16"/>
    <mergeCell ref="C17:D17"/>
    <mergeCell ref="C18:D18"/>
    <mergeCell ref="C19:D19"/>
    <mergeCell ref="E17:F17"/>
    <mergeCell ref="A13:B13"/>
    <mergeCell ref="F1:I1"/>
    <mergeCell ref="J1:M1"/>
    <mergeCell ref="A16:B16"/>
    <mergeCell ref="A1:A2"/>
    <mergeCell ref="B1:E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Авєріна</dc:creator>
  <cp:lastModifiedBy>Natali</cp:lastModifiedBy>
  <dcterms:created xsi:type="dcterms:W3CDTF">2015-06-05T18:19:34Z</dcterms:created>
  <dcterms:modified xsi:type="dcterms:W3CDTF">2023-11-29T03:05:47Z</dcterms:modified>
</cp:coreProperties>
</file>