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MY FILES\KNUTE\3-1\Emp_methods\"/>
    </mc:Choice>
  </mc:AlternateContent>
  <xr:revisionPtr revIDLastSave="0" documentId="13_ncr:1_{E6AABB75-8990-48D5-96F9-E98073027F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A25" i="1"/>
  <c r="B22" i="1"/>
  <c r="B21" i="1"/>
  <c r="B20" i="1"/>
  <c r="E18" i="1" l="1"/>
  <c r="F18" i="1"/>
  <c r="G18" i="1"/>
  <c r="H18" i="1"/>
  <c r="D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C19" i="1"/>
  <c r="B19" i="1"/>
  <c r="C18" i="1"/>
  <c r="B18" i="1"/>
</calcChain>
</file>

<file path=xl/sharedStrings.xml><?xml version="1.0" encoding="utf-8"?>
<sst xmlns="http://schemas.openxmlformats.org/spreadsheetml/2006/main" count="15" uniqueCount="15">
  <si>
    <t>Емпіричні дані</t>
  </si>
  <si>
    <t>i</t>
  </si>
  <si>
    <t>xi</t>
  </si>
  <si>
    <t>yi</t>
  </si>
  <si>
    <t>хі - Х</t>
  </si>
  <si>
    <t>yi - Y</t>
  </si>
  <si>
    <t>(xi - X)^2</t>
  </si>
  <si>
    <t>(yi - Y)^2</t>
  </si>
  <si>
    <t>(xi - X)*(yi - Y)</t>
  </si>
  <si>
    <t>Розрахунки</t>
  </si>
  <si>
    <t>Сума</t>
  </si>
  <si>
    <t>Середнє</t>
  </si>
  <si>
    <t>r(xy)</t>
  </si>
  <si>
    <t>t(r)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</si>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</sst>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Лист1!$B$3:$B$17</c:f>
              <c:numCache>
                <c:formatCode>General</c:formatCode>
                <c:ptCount val="15"/>
                <c:pt idx="0">
                  <c:v>116</c:v>
                </c:pt>
                <c:pt idx="1">
                  <c:v>112</c:v>
                </c:pt>
                <c:pt idx="2">
                  <c:v>110</c:v>
                </c:pt>
                <c:pt idx="3">
                  <c:v>118</c:v>
                </c:pt>
                <c:pt idx="4">
                  <c:v>103</c:v>
                </c:pt>
                <c:pt idx="5">
                  <c:v>120</c:v>
                </c:pt>
                <c:pt idx="6">
                  <c:v>113</c:v>
                </c:pt>
                <c:pt idx="7">
                  <c:v>114</c:v>
                </c:pt>
                <c:pt idx="8">
                  <c:v>106</c:v>
                </c:pt>
                <c:pt idx="9">
                  <c:v>108</c:v>
                </c:pt>
                <c:pt idx="10">
                  <c:v>120</c:v>
                </c:pt>
                <c:pt idx="11">
                  <c:v>109</c:v>
                </c:pt>
                <c:pt idx="12">
                  <c:v>110</c:v>
                </c:pt>
                <c:pt idx="13">
                  <c:v>102</c:v>
                </c:pt>
                <c:pt idx="14">
                  <c:v>104</c:v>
                </c:pt>
              </c:numCache>
            </c:numRef>
          </c:xVal>
          <c:yVal>
            <c:numRef>
              <c:f>Лист1!$C$3:$C$17</c:f>
              <c:numCache>
                <c:formatCode>General</c:formatCode>
                <c:ptCount val="15"/>
                <c:pt idx="0">
                  <c:v>28</c:v>
                </c:pt>
                <c:pt idx="1">
                  <c:v>25</c:v>
                </c:pt>
                <c:pt idx="2">
                  <c:v>18</c:v>
                </c:pt>
                <c:pt idx="3">
                  <c:v>24</c:v>
                </c:pt>
                <c:pt idx="4">
                  <c:v>14</c:v>
                </c:pt>
                <c:pt idx="5">
                  <c:v>25</c:v>
                </c:pt>
                <c:pt idx="6">
                  <c:v>18</c:v>
                </c:pt>
                <c:pt idx="7">
                  <c:v>20</c:v>
                </c:pt>
                <c:pt idx="8">
                  <c:v>16</c:v>
                </c:pt>
                <c:pt idx="9">
                  <c:v>15</c:v>
                </c:pt>
                <c:pt idx="10">
                  <c:v>24</c:v>
                </c:pt>
                <c:pt idx="11">
                  <c:v>19</c:v>
                </c:pt>
                <c:pt idx="12">
                  <c:v>20</c:v>
                </c:pt>
                <c:pt idx="13">
                  <c:v>11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8-4848-BD31-059EAC5F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32255"/>
        <c:axId val="878523935"/>
      </c:scatterChart>
      <c:valAx>
        <c:axId val="87853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Коефіцієнт</a:t>
                </a:r>
                <a:r>
                  <a:rPr lang="ru-RU" baseline="0"/>
                  <a:t> </a:t>
                </a:r>
                <a:r>
                  <a:rPr lang="en-US" baseline="0"/>
                  <a:t>IQ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78523935"/>
        <c:crosses val="autoZero"/>
        <c:crossBetween val="midCat"/>
      </c:valAx>
      <c:valAx>
        <c:axId val="8785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виконаних завдань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7853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7939</xdr:colOff>
      <xdr:row>1</xdr:row>
      <xdr:rowOff>6349</xdr:rowOff>
    </xdr:from>
    <xdr:to>
      <xdr:col>16</xdr:col>
      <xdr:colOff>312738</xdr:colOff>
      <xdr:row>15</xdr:row>
      <xdr:rowOff>169861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D92A57-21CA-47E4-AB61-08DB5FCAA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80" workbookViewId="0">
      <selection activeCell="K21" sqref="K21"/>
    </sheetView>
  </sheetViews>
  <sheetFormatPr defaultRowHeight="14.5" x14ac:dyDescent="0.35"/>
  <cols>
    <col min="8" max="8" width="13.1796875" customWidth="1"/>
  </cols>
  <sheetData>
    <row r="1" spans="1:8" x14ac:dyDescent="0.35">
      <c r="A1" s="4" t="s">
        <v>0</v>
      </c>
      <c r="B1" s="4"/>
      <c r="C1" s="4"/>
      <c r="D1" s="4" t="s">
        <v>9</v>
      </c>
      <c r="E1" s="4"/>
      <c r="F1" s="4"/>
      <c r="G1" s="4"/>
      <c r="H1" s="4"/>
    </row>
    <row r="2" spans="1:8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5">
      <c r="A3" s="2">
        <v>1</v>
      </c>
      <c r="B3" s="2">
        <v>116</v>
      </c>
      <c r="C3" s="2">
        <v>28</v>
      </c>
      <c r="D3" s="2">
        <f>B3-B$19</f>
        <v>5</v>
      </c>
      <c r="E3" s="2">
        <f>C3-C$19</f>
        <v>8.8000000000000007</v>
      </c>
      <c r="F3" s="2">
        <f>D3^2</f>
        <v>25</v>
      </c>
      <c r="G3" s="2">
        <f>E3^2</f>
        <v>77.440000000000012</v>
      </c>
      <c r="H3" s="2">
        <f>D3*E3</f>
        <v>44</v>
      </c>
    </row>
    <row r="4" spans="1:8" x14ac:dyDescent="0.35">
      <c r="A4" s="2">
        <v>2</v>
      </c>
      <c r="B4" s="2">
        <v>112</v>
      </c>
      <c r="C4" s="2">
        <v>25</v>
      </c>
      <c r="D4" s="2">
        <f t="shared" ref="D4:D17" si="0">B4-B$19</f>
        <v>1</v>
      </c>
      <c r="E4" s="2">
        <f t="shared" ref="E4:E17" si="1">C4-C$19</f>
        <v>5.8000000000000007</v>
      </c>
      <c r="F4" s="2">
        <f t="shared" ref="F4:F17" si="2">D4^2</f>
        <v>1</v>
      </c>
      <c r="G4" s="2">
        <f t="shared" ref="G4:G17" si="3">E4^2</f>
        <v>33.640000000000008</v>
      </c>
      <c r="H4" s="2">
        <f t="shared" ref="H4:H17" si="4">D4*E4</f>
        <v>5.8000000000000007</v>
      </c>
    </row>
    <row r="5" spans="1:8" x14ac:dyDescent="0.35">
      <c r="A5" s="2">
        <v>3</v>
      </c>
      <c r="B5" s="2">
        <v>110</v>
      </c>
      <c r="C5" s="2">
        <v>18</v>
      </c>
      <c r="D5" s="2">
        <f t="shared" si="0"/>
        <v>-1</v>
      </c>
      <c r="E5" s="2">
        <f t="shared" si="1"/>
        <v>-1.1999999999999993</v>
      </c>
      <c r="F5" s="2">
        <f t="shared" si="2"/>
        <v>1</v>
      </c>
      <c r="G5" s="2">
        <f t="shared" si="3"/>
        <v>1.4399999999999984</v>
      </c>
      <c r="H5" s="2">
        <f t="shared" si="4"/>
        <v>1.1999999999999993</v>
      </c>
    </row>
    <row r="6" spans="1:8" x14ac:dyDescent="0.35">
      <c r="A6" s="2">
        <v>4</v>
      </c>
      <c r="B6" s="2">
        <v>118</v>
      </c>
      <c r="C6" s="2">
        <v>24</v>
      </c>
      <c r="D6" s="2">
        <f t="shared" si="0"/>
        <v>7</v>
      </c>
      <c r="E6" s="2">
        <f t="shared" si="1"/>
        <v>4.8000000000000007</v>
      </c>
      <c r="F6" s="2">
        <f t="shared" si="2"/>
        <v>49</v>
      </c>
      <c r="G6" s="2">
        <f t="shared" si="3"/>
        <v>23.040000000000006</v>
      </c>
      <c r="H6" s="2">
        <f t="shared" si="4"/>
        <v>33.600000000000009</v>
      </c>
    </row>
    <row r="7" spans="1:8" x14ac:dyDescent="0.35">
      <c r="A7" s="2">
        <v>5</v>
      </c>
      <c r="B7" s="2">
        <v>103</v>
      </c>
      <c r="C7" s="2">
        <v>14</v>
      </c>
      <c r="D7" s="2">
        <f t="shared" si="0"/>
        <v>-8</v>
      </c>
      <c r="E7" s="2">
        <f t="shared" si="1"/>
        <v>-5.1999999999999993</v>
      </c>
      <c r="F7" s="2">
        <f t="shared" si="2"/>
        <v>64</v>
      </c>
      <c r="G7" s="2">
        <f t="shared" si="3"/>
        <v>27.039999999999992</v>
      </c>
      <c r="H7" s="2">
        <f t="shared" si="4"/>
        <v>41.599999999999994</v>
      </c>
    </row>
    <row r="8" spans="1:8" x14ac:dyDescent="0.35">
      <c r="A8" s="2">
        <v>6</v>
      </c>
      <c r="B8" s="2">
        <v>120</v>
      </c>
      <c r="C8" s="2">
        <v>25</v>
      </c>
      <c r="D8" s="2">
        <f t="shared" si="0"/>
        <v>9</v>
      </c>
      <c r="E8" s="2">
        <f t="shared" si="1"/>
        <v>5.8000000000000007</v>
      </c>
      <c r="F8" s="2">
        <f t="shared" si="2"/>
        <v>81</v>
      </c>
      <c r="G8" s="2">
        <f t="shared" si="3"/>
        <v>33.640000000000008</v>
      </c>
      <c r="H8" s="2">
        <f t="shared" si="4"/>
        <v>52.2</v>
      </c>
    </row>
    <row r="9" spans="1:8" x14ac:dyDescent="0.35">
      <c r="A9" s="2">
        <v>7</v>
      </c>
      <c r="B9" s="2">
        <v>113</v>
      </c>
      <c r="C9" s="2">
        <v>18</v>
      </c>
      <c r="D9" s="2">
        <f t="shared" si="0"/>
        <v>2</v>
      </c>
      <c r="E9" s="2">
        <f t="shared" si="1"/>
        <v>-1.1999999999999993</v>
      </c>
      <c r="F9" s="2">
        <f t="shared" si="2"/>
        <v>4</v>
      </c>
      <c r="G9" s="2">
        <f t="shared" si="3"/>
        <v>1.4399999999999984</v>
      </c>
      <c r="H9" s="2">
        <f t="shared" si="4"/>
        <v>-2.3999999999999986</v>
      </c>
    </row>
    <row r="10" spans="1:8" x14ac:dyDescent="0.35">
      <c r="A10" s="2">
        <v>8</v>
      </c>
      <c r="B10" s="2">
        <v>114</v>
      </c>
      <c r="C10" s="2">
        <v>20</v>
      </c>
      <c r="D10" s="2">
        <f t="shared" si="0"/>
        <v>3</v>
      </c>
      <c r="E10" s="2">
        <f t="shared" si="1"/>
        <v>0.80000000000000071</v>
      </c>
      <c r="F10" s="2">
        <f t="shared" si="2"/>
        <v>9</v>
      </c>
      <c r="G10" s="2">
        <f t="shared" si="3"/>
        <v>0.64000000000000112</v>
      </c>
      <c r="H10" s="2">
        <f t="shared" si="4"/>
        <v>2.4000000000000021</v>
      </c>
    </row>
    <row r="11" spans="1:8" x14ac:dyDescent="0.35">
      <c r="A11" s="2">
        <v>9</v>
      </c>
      <c r="B11" s="2">
        <v>106</v>
      </c>
      <c r="C11" s="2">
        <v>16</v>
      </c>
      <c r="D11" s="2">
        <f t="shared" si="0"/>
        <v>-5</v>
      </c>
      <c r="E11" s="2">
        <f t="shared" si="1"/>
        <v>-3.1999999999999993</v>
      </c>
      <c r="F11" s="2">
        <f t="shared" si="2"/>
        <v>25</v>
      </c>
      <c r="G11" s="2">
        <f t="shared" si="3"/>
        <v>10.239999999999995</v>
      </c>
      <c r="H11" s="2">
        <f t="shared" si="4"/>
        <v>15.999999999999996</v>
      </c>
    </row>
    <row r="12" spans="1:8" x14ac:dyDescent="0.35">
      <c r="A12" s="2">
        <v>10</v>
      </c>
      <c r="B12" s="2">
        <v>108</v>
      </c>
      <c r="C12" s="2">
        <v>15</v>
      </c>
      <c r="D12" s="2">
        <f t="shared" si="0"/>
        <v>-3</v>
      </c>
      <c r="E12" s="2">
        <f t="shared" si="1"/>
        <v>-4.1999999999999993</v>
      </c>
      <c r="F12" s="2">
        <f t="shared" si="2"/>
        <v>9</v>
      </c>
      <c r="G12" s="2">
        <f t="shared" si="3"/>
        <v>17.639999999999993</v>
      </c>
      <c r="H12" s="2">
        <f t="shared" si="4"/>
        <v>12.599999999999998</v>
      </c>
    </row>
    <row r="13" spans="1:8" x14ac:dyDescent="0.35">
      <c r="A13" s="2">
        <v>11</v>
      </c>
      <c r="B13" s="2">
        <v>120</v>
      </c>
      <c r="C13" s="2">
        <v>24</v>
      </c>
      <c r="D13" s="2">
        <f t="shared" si="0"/>
        <v>9</v>
      </c>
      <c r="E13" s="2">
        <f t="shared" si="1"/>
        <v>4.8000000000000007</v>
      </c>
      <c r="F13" s="2">
        <f t="shared" si="2"/>
        <v>81</v>
      </c>
      <c r="G13" s="2">
        <f t="shared" si="3"/>
        <v>23.040000000000006</v>
      </c>
      <c r="H13" s="2">
        <f t="shared" si="4"/>
        <v>43.2</v>
      </c>
    </row>
    <row r="14" spans="1:8" x14ac:dyDescent="0.35">
      <c r="A14" s="2">
        <v>12</v>
      </c>
      <c r="B14" s="2">
        <v>109</v>
      </c>
      <c r="C14" s="2">
        <v>19</v>
      </c>
      <c r="D14" s="2">
        <f t="shared" si="0"/>
        <v>-2</v>
      </c>
      <c r="E14" s="2">
        <f t="shared" si="1"/>
        <v>-0.19999999999999929</v>
      </c>
      <c r="F14" s="2">
        <f t="shared" si="2"/>
        <v>4</v>
      </c>
      <c r="G14" s="2">
        <f t="shared" si="3"/>
        <v>3.9999999999999716E-2</v>
      </c>
      <c r="H14" s="2">
        <f t="shared" si="4"/>
        <v>0.39999999999999858</v>
      </c>
    </row>
    <row r="15" spans="1:8" x14ac:dyDescent="0.35">
      <c r="A15" s="2">
        <v>13</v>
      </c>
      <c r="B15" s="2">
        <v>110</v>
      </c>
      <c r="C15" s="2">
        <v>20</v>
      </c>
      <c r="D15" s="2">
        <f t="shared" si="0"/>
        <v>-1</v>
      </c>
      <c r="E15" s="2">
        <f t="shared" si="1"/>
        <v>0.80000000000000071</v>
      </c>
      <c r="F15" s="2">
        <f t="shared" si="2"/>
        <v>1</v>
      </c>
      <c r="G15" s="2">
        <f t="shared" si="3"/>
        <v>0.64000000000000112</v>
      </c>
      <c r="H15" s="2">
        <f t="shared" si="4"/>
        <v>-0.80000000000000071</v>
      </c>
    </row>
    <row r="16" spans="1:8" x14ac:dyDescent="0.35">
      <c r="A16" s="2">
        <v>14</v>
      </c>
      <c r="B16" s="2">
        <v>102</v>
      </c>
      <c r="C16" s="2">
        <v>11</v>
      </c>
      <c r="D16" s="2">
        <f t="shared" si="0"/>
        <v>-9</v>
      </c>
      <c r="E16" s="2">
        <f t="shared" si="1"/>
        <v>-8.1999999999999993</v>
      </c>
      <c r="F16" s="2">
        <f t="shared" si="2"/>
        <v>81</v>
      </c>
      <c r="G16" s="2">
        <f t="shared" si="3"/>
        <v>67.239999999999995</v>
      </c>
      <c r="H16" s="2">
        <f t="shared" si="4"/>
        <v>73.8</v>
      </c>
    </row>
    <row r="17" spans="1:8" x14ac:dyDescent="0.35">
      <c r="A17" s="2">
        <v>15</v>
      </c>
      <c r="B17" s="2">
        <v>104</v>
      </c>
      <c r="C17" s="2">
        <v>11</v>
      </c>
      <c r="D17" s="2">
        <f t="shared" si="0"/>
        <v>-7</v>
      </c>
      <c r="E17" s="2">
        <f t="shared" si="1"/>
        <v>-8.1999999999999993</v>
      </c>
      <c r="F17" s="2">
        <f t="shared" si="2"/>
        <v>49</v>
      </c>
      <c r="G17" s="2">
        <f t="shared" si="3"/>
        <v>67.239999999999995</v>
      </c>
      <c r="H17" s="2">
        <f t="shared" si="4"/>
        <v>57.399999999999991</v>
      </c>
    </row>
    <row r="18" spans="1:8" x14ac:dyDescent="0.35">
      <c r="A18" s="1" t="s">
        <v>10</v>
      </c>
      <c r="B18" s="2">
        <f>SUM(B3:B17)</f>
        <v>1665</v>
      </c>
      <c r="C18" s="2">
        <f>SUM(C3:C17)</f>
        <v>288</v>
      </c>
      <c r="D18" s="2">
        <f>SUM(D3:D17)</f>
        <v>0</v>
      </c>
      <c r="E18" s="2">
        <f t="shared" ref="E18:H18" si="5">SUM(E3:E17)</f>
        <v>0</v>
      </c>
      <c r="F18" s="2">
        <f t="shared" si="5"/>
        <v>484</v>
      </c>
      <c r="G18" s="2">
        <f t="shared" si="5"/>
        <v>384.40000000000003</v>
      </c>
      <c r="H18" s="2">
        <f t="shared" si="5"/>
        <v>380.99999999999994</v>
      </c>
    </row>
    <row r="19" spans="1:8" x14ac:dyDescent="0.35">
      <c r="A19" s="1" t="s">
        <v>11</v>
      </c>
      <c r="B19" s="2">
        <f>AVERAGE(B3:B17)</f>
        <v>111</v>
      </c>
      <c r="C19" s="2">
        <f>AVERAGE(C3:C17)</f>
        <v>19.2</v>
      </c>
      <c r="D19" s="2"/>
      <c r="E19" s="2"/>
      <c r="F19" s="2"/>
      <c r="G19" s="2"/>
      <c r="H19" s="2"/>
    </row>
    <row r="20" spans="1:8" x14ac:dyDescent="0.35">
      <c r="A20" s="3" t="s">
        <v>12</v>
      </c>
      <c r="B20" s="2">
        <f>H18/SQRT(F18*G18)</f>
        <v>0.88330483029629936</v>
      </c>
      <c r="C20" s="2">
        <f>CORREL(B3:B17,C3:C17)</f>
        <v>0.88330483029629936</v>
      </c>
    </row>
    <row r="21" spans="1:8" x14ac:dyDescent="0.35">
      <c r="A21" s="3" t="s">
        <v>13</v>
      </c>
      <c r="B21" s="2">
        <f>B20*SQRT((COUNT(A3:A17)-2)/(1-B20^2))</f>
        <v>6.7935305293033705</v>
      </c>
    </row>
    <row r="22" spans="1:8" x14ac:dyDescent="0.35">
      <c r="A22" s="3" t="s">
        <v>14</v>
      </c>
      <c r="B22" s="2">
        <f>TINV(2*0.01,COUNT(A3:A17)-2)</f>
        <v>2.650308837912192</v>
      </c>
    </row>
    <row r="24" spans="1:8" ht="15" thickBot="1" x14ac:dyDescent="0.4"/>
    <row r="25" spans="1:8" ht="15" thickBot="1" x14ac:dyDescent="0.4">
      <c r="A25" s="5" t="str">
        <f>IF(B21&gt;B22,"зв'язок між ознаками істотний", "зв'язок між ознаками неістотний")</f>
        <v>зв'язок між ознаками істотний</v>
      </c>
      <c r="B25" s="6"/>
      <c r="C25" s="6"/>
      <c r="D25" s="6"/>
      <c r="E25" s="6"/>
      <c r="F25" s="6"/>
      <c r="G25" s="6"/>
      <c r="H25" s="7"/>
    </row>
  </sheetData>
  <mergeCells count="3">
    <mergeCell ref="A1:C1"/>
    <mergeCell ref="D1:H1"/>
    <mergeCell ref="A25:H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Наталія Авєріна</dc:creator>
  <cp:lastModifiedBy>Natali</cp:lastModifiedBy>
  <dcterms:created xsi:type="dcterms:W3CDTF">2015-06-05T18:19:34Z</dcterms:created>
  <dcterms:modified xsi:type="dcterms:W3CDTF">2023-11-17T14:42:07Z</dcterms:modified>
</cp:coreProperties>
</file>