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defaultThemeVersion="124226"/>
  <mc:AlternateContent xmlns:mc="http://schemas.openxmlformats.org/markup-compatibility/2006">
    <mc:Choice Requires="x15">
      <x15ac:absPath xmlns:x15ac="http://schemas.microsoft.com/office/spreadsheetml/2010/11/ac" url="E:\★ 졸업논문\자료관리\1. 폐기물 수집운반업체\3. 서울 with GPS\"/>
    </mc:Choice>
  </mc:AlternateContent>
  <bookViews>
    <workbookView xWindow="0" yWindow="0" windowWidth="28800" windowHeight="12285" tabRatio="791"/>
  </bookViews>
  <sheets>
    <sheet name="개발용" sheetId="107" r:id="rId1"/>
    <sheet name="원본" sheetId="94" r:id="rId2"/>
    <sheet name="정리" sheetId="109" r:id="rId3"/>
    <sheet name="Sheet3" sheetId="108" r:id="rId4"/>
  </sheets>
  <definedNames>
    <definedName name="_xlnm._FilterDatabase" localSheetId="0" hidden="1">개발용!$B$1:$H$139</definedName>
    <definedName name="_xlnm._FilterDatabase" localSheetId="1" hidden="1">원본!$A$4:$Y$492</definedName>
    <definedName name="_xlnm._FilterDatabase" localSheetId="2" hidden="1">정리!$A$4:$X$144</definedName>
    <definedName name="_xlnm.Consolidate_Area" localSheetId="1">원본!#REF!</definedName>
    <definedName name="_xlnm.Consolidate_Area" localSheetId="2">정리!#REF!</definedName>
    <definedName name="_xlnm.Consolidate_Area">#REF!</definedName>
    <definedName name="_xlnm.Print_Area" localSheetId="1">원본!$A$1:$X$492</definedName>
    <definedName name="_xlnm.Print_Area" localSheetId="2">정리!$A$1:$W$144</definedName>
    <definedName name="갯수" localSheetId="1">#REF!</definedName>
    <definedName name="갯수" localSheetId="2">#REF!</definedName>
    <definedName name="갯수">#REF!</definedName>
    <definedName name="원폰2">#REF!</definedName>
  </definedNames>
  <calcPr calcId="162913"/>
</workbook>
</file>

<file path=xl/calcChain.xml><?xml version="1.0" encoding="utf-8"?>
<calcChain xmlns="http://schemas.openxmlformats.org/spreadsheetml/2006/main">
  <c r="M3" i="108" l="1"/>
  <c r="M4" i="108"/>
  <c r="M5" i="108"/>
  <c r="M6" i="108"/>
  <c r="M7" i="108"/>
  <c r="M8" i="108"/>
  <c r="M9" i="108"/>
  <c r="M10" i="108"/>
  <c r="M11" i="108"/>
  <c r="M12" i="108"/>
  <c r="M13" i="108"/>
  <c r="M14" i="108"/>
  <c r="M15" i="108"/>
  <c r="M16" i="108"/>
  <c r="M17" i="108"/>
  <c r="M18" i="108"/>
  <c r="M19" i="108"/>
  <c r="M20" i="108"/>
  <c r="M21" i="108"/>
  <c r="M22" i="108"/>
  <c r="M23" i="108"/>
  <c r="M24" i="108"/>
  <c r="M25" i="108"/>
  <c r="M26" i="108"/>
  <c r="M27" i="108"/>
  <c r="M28" i="108"/>
  <c r="M29" i="108"/>
  <c r="M30" i="108"/>
  <c r="M31" i="108"/>
  <c r="M32" i="108"/>
  <c r="M33" i="108"/>
  <c r="M34" i="108"/>
  <c r="M35" i="108"/>
  <c r="M36" i="108"/>
  <c r="M37" i="108"/>
  <c r="M38" i="108"/>
  <c r="M39" i="108"/>
  <c r="M40" i="108"/>
  <c r="M41" i="108"/>
  <c r="M42" i="108"/>
  <c r="M43" i="108"/>
  <c r="M44" i="108"/>
  <c r="M45" i="108"/>
  <c r="M46" i="108"/>
  <c r="M47" i="108"/>
  <c r="M48" i="108"/>
  <c r="M49" i="108"/>
  <c r="M50" i="108"/>
  <c r="M51" i="108"/>
  <c r="M52" i="108"/>
  <c r="M53" i="108"/>
  <c r="M54" i="108"/>
  <c r="M55" i="108"/>
  <c r="M56" i="108"/>
  <c r="M57" i="108"/>
  <c r="M58" i="108"/>
  <c r="M59" i="108"/>
  <c r="M60" i="108"/>
  <c r="M61" i="108"/>
  <c r="M62" i="108"/>
  <c r="M63" i="108"/>
  <c r="M64" i="108"/>
  <c r="M65" i="108"/>
  <c r="M66" i="108"/>
  <c r="M67" i="108"/>
  <c r="M68" i="108"/>
  <c r="M69" i="108"/>
  <c r="M70" i="108"/>
  <c r="M71" i="108"/>
  <c r="M72" i="108"/>
  <c r="M73" i="108"/>
  <c r="M74" i="108"/>
  <c r="M75" i="108"/>
  <c r="M76" i="108"/>
  <c r="M77" i="108"/>
  <c r="M78" i="108"/>
  <c r="M79" i="108"/>
  <c r="M80" i="108"/>
  <c r="M81" i="108"/>
  <c r="M82" i="108"/>
  <c r="M83" i="108"/>
  <c r="M84" i="108"/>
  <c r="M85" i="108"/>
  <c r="M86" i="108"/>
  <c r="M87" i="108"/>
  <c r="M88" i="108"/>
  <c r="M89" i="108"/>
  <c r="M90" i="108"/>
  <c r="M91" i="108"/>
  <c r="M92" i="108"/>
  <c r="M93" i="108"/>
  <c r="M94" i="108"/>
  <c r="M95" i="108"/>
  <c r="M96" i="108"/>
  <c r="M97" i="108"/>
  <c r="M98" i="108"/>
  <c r="M99" i="108"/>
  <c r="M100" i="108"/>
  <c r="M101" i="108"/>
  <c r="M102" i="108"/>
  <c r="M103" i="108"/>
  <c r="M104" i="108"/>
  <c r="M105" i="108"/>
  <c r="M106" i="108"/>
  <c r="M107" i="108"/>
  <c r="M108" i="108"/>
  <c r="M109" i="108"/>
  <c r="M110" i="108"/>
  <c r="M111" i="108"/>
  <c r="M112" i="108"/>
  <c r="M113" i="108"/>
  <c r="M114" i="108"/>
  <c r="M115" i="108"/>
  <c r="M116" i="108"/>
  <c r="M117" i="108"/>
  <c r="M118" i="108"/>
  <c r="M119" i="108"/>
  <c r="M120" i="108"/>
  <c r="M121" i="108"/>
  <c r="M2" i="108"/>
  <c r="K14" i="109"/>
  <c r="K11" i="109"/>
  <c r="K144" i="109" l="1"/>
  <c r="K143" i="109"/>
  <c r="K142" i="109"/>
  <c r="K141" i="109"/>
  <c r="K140" i="109"/>
  <c r="K139" i="109"/>
  <c r="K138" i="109"/>
  <c r="K137" i="109"/>
  <c r="K136" i="109"/>
  <c r="K135" i="109"/>
  <c r="K134" i="109"/>
  <c r="K133" i="109"/>
  <c r="K132" i="109"/>
  <c r="K131" i="109"/>
  <c r="K130" i="109"/>
  <c r="K129" i="109"/>
  <c r="K128" i="109"/>
  <c r="K127" i="109"/>
  <c r="K126" i="109"/>
  <c r="K125" i="109"/>
  <c r="K124" i="109"/>
  <c r="K123" i="109"/>
  <c r="K122" i="109"/>
  <c r="K121" i="109"/>
  <c r="K120" i="109"/>
  <c r="K119" i="109"/>
  <c r="K117" i="109"/>
  <c r="K116" i="109"/>
  <c r="K115" i="109"/>
  <c r="K114" i="109"/>
  <c r="K113" i="109"/>
  <c r="K112" i="109"/>
  <c r="K111" i="109"/>
  <c r="K110" i="109"/>
  <c r="K109" i="109"/>
  <c r="K108" i="109"/>
  <c r="K107" i="109"/>
  <c r="K106" i="109"/>
  <c r="K105" i="109"/>
  <c r="K104" i="109"/>
  <c r="K103" i="109"/>
  <c r="K102" i="109"/>
  <c r="K101" i="109"/>
  <c r="K100" i="109"/>
  <c r="K99" i="109"/>
  <c r="K98" i="109"/>
  <c r="K97" i="109"/>
  <c r="K96" i="109"/>
  <c r="K95" i="109"/>
  <c r="K94" i="109"/>
  <c r="K93" i="109"/>
  <c r="K92" i="109"/>
  <c r="K91" i="109"/>
  <c r="K90" i="109"/>
  <c r="K89" i="109"/>
  <c r="K88" i="109"/>
  <c r="K87" i="109"/>
  <c r="K86" i="109"/>
  <c r="K85" i="109"/>
  <c r="K84" i="109"/>
  <c r="K83" i="109"/>
  <c r="K82" i="109"/>
  <c r="K81" i="109"/>
  <c r="K80" i="109"/>
  <c r="K79" i="109"/>
  <c r="K78" i="109"/>
  <c r="K77" i="109"/>
  <c r="K76" i="109"/>
  <c r="K75" i="109"/>
  <c r="K74" i="109"/>
  <c r="K73" i="109"/>
  <c r="K72" i="109"/>
  <c r="K71" i="109"/>
  <c r="K70" i="109"/>
  <c r="K69" i="109"/>
  <c r="K68" i="109"/>
  <c r="K67" i="109"/>
  <c r="K66" i="109"/>
  <c r="K65" i="109"/>
  <c r="K64" i="109"/>
  <c r="K63" i="109"/>
  <c r="K62" i="109"/>
  <c r="K61" i="109"/>
  <c r="K60" i="109"/>
  <c r="K59" i="109"/>
  <c r="K58" i="109"/>
  <c r="K57" i="109"/>
  <c r="K56" i="109"/>
  <c r="K55" i="109"/>
  <c r="K54" i="109"/>
  <c r="K53" i="109"/>
  <c r="K52" i="109"/>
  <c r="K51" i="109"/>
  <c r="K50" i="109"/>
  <c r="K49" i="109"/>
  <c r="K48" i="109"/>
  <c r="K47" i="109"/>
  <c r="K46" i="109"/>
  <c r="K45" i="109"/>
  <c r="K44" i="109"/>
  <c r="K43" i="109"/>
  <c r="K42" i="109"/>
  <c r="K41" i="109"/>
  <c r="K40" i="109"/>
  <c r="K39" i="109"/>
  <c r="K38" i="109"/>
  <c r="K37" i="109"/>
  <c r="K36" i="109"/>
  <c r="K35" i="109"/>
  <c r="K34" i="109"/>
  <c r="K33" i="109"/>
  <c r="K32" i="109"/>
  <c r="K31" i="109"/>
  <c r="K30" i="109"/>
  <c r="K29" i="109"/>
  <c r="K28" i="109"/>
  <c r="K27" i="109"/>
  <c r="K26" i="109"/>
  <c r="K25" i="109"/>
  <c r="K24" i="109"/>
  <c r="K23" i="109"/>
  <c r="K22" i="109"/>
  <c r="K21" i="109"/>
  <c r="K20" i="109"/>
  <c r="K19" i="109"/>
  <c r="K18" i="109"/>
  <c r="K17" i="109"/>
  <c r="K16" i="109"/>
  <c r="K15" i="109"/>
  <c r="K13" i="109"/>
  <c r="K12" i="109"/>
  <c r="K10" i="109"/>
  <c r="K9" i="109"/>
  <c r="K8" i="109"/>
  <c r="K7" i="109"/>
  <c r="L492" i="94" l="1"/>
  <c r="L491" i="94"/>
  <c r="L490" i="94"/>
  <c r="L489" i="94"/>
  <c r="L488" i="94"/>
  <c r="L487" i="94"/>
  <c r="X486" i="94"/>
  <c r="W486" i="94"/>
  <c r="V486" i="94"/>
  <c r="U486" i="94"/>
  <c r="T486" i="94"/>
  <c r="S486" i="94"/>
  <c r="R486" i="94"/>
  <c r="Q486" i="94"/>
  <c r="P486" i="94"/>
  <c r="O486" i="94"/>
  <c r="N486" i="94"/>
  <c r="M486" i="94"/>
  <c r="X485" i="94"/>
  <c r="W485" i="94"/>
  <c r="V485" i="94"/>
  <c r="U485" i="94"/>
  <c r="T485" i="94"/>
  <c r="S485" i="94"/>
  <c r="R485" i="94"/>
  <c r="Q485" i="94"/>
  <c r="P485" i="94"/>
  <c r="O485" i="94"/>
  <c r="N485" i="94"/>
  <c r="M485" i="94"/>
  <c r="X484" i="94"/>
  <c r="W484" i="94"/>
  <c r="V484" i="94"/>
  <c r="U484" i="94"/>
  <c r="T484" i="94"/>
  <c r="S484" i="94"/>
  <c r="R484" i="94"/>
  <c r="Q484" i="94"/>
  <c r="P484" i="94"/>
  <c r="O484" i="94"/>
  <c r="N484" i="94"/>
  <c r="M484" i="94"/>
  <c r="I484" i="94"/>
  <c r="D484" i="94"/>
  <c r="L483" i="94"/>
  <c r="L482" i="94"/>
  <c r="L481" i="94"/>
  <c r="L480" i="94"/>
  <c r="L479" i="94"/>
  <c r="L478" i="94"/>
  <c r="L477" i="94"/>
  <c r="L476" i="94"/>
  <c r="L475" i="94"/>
  <c r="L474" i="94"/>
  <c r="L473" i="94"/>
  <c r="L472" i="94"/>
  <c r="L471" i="94"/>
  <c r="L470" i="94"/>
  <c r="L469" i="94"/>
  <c r="L468" i="94"/>
  <c r="L467" i="94"/>
  <c r="L466" i="94"/>
  <c r="L465" i="94"/>
  <c r="L464" i="94"/>
  <c r="L463" i="94"/>
  <c r="L462" i="94"/>
  <c r="L461" i="94"/>
  <c r="L460" i="94"/>
  <c r="L459" i="94"/>
  <c r="L458" i="94"/>
  <c r="L457" i="94"/>
  <c r="X456" i="94"/>
  <c r="W456" i="94"/>
  <c r="V456" i="94"/>
  <c r="U456" i="94"/>
  <c r="T456" i="94"/>
  <c r="S456" i="94"/>
  <c r="R456" i="94"/>
  <c r="Q456" i="94"/>
  <c r="P456" i="94"/>
  <c r="O456" i="94"/>
  <c r="N456" i="94"/>
  <c r="M456" i="94"/>
  <c r="X455" i="94"/>
  <c r="W455" i="94"/>
  <c r="V455" i="94"/>
  <c r="U455" i="94"/>
  <c r="T455" i="94"/>
  <c r="S455" i="94"/>
  <c r="R455" i="94"/>
  <c r="Q455" i="94"/>
  <c r="P455" i="94"/>
  <c r="O455" i="94"/>
  <c r="N455" i="94"/>
  <c r="M455" i="94"/>
  <c r="X454" i="94"/>
  <c r="W454" i="94"/>
  <c r="V454" i="94"/>
  <c r="U454" i="94"/>
  <c r="T454" i="94"/>
  <c r="S454" i="94"/>
  <c r="R454" i="94"/>
  <c r="Q454" i="94"/>
  <c r="P454" i="94"/>
  <c r="O454" i="94"/>
  <c r="N454" i="94"/>
  <c r="M454" i="94"/>
  <c r="I454" i="94"/>
  <c r="D454" i="94"/>
  <c r="L453" i="94"/>
  <c r="L452" i="94"/>
  <c r="L451" i="94"/>
  <c r="L450" i="94"/>
  <c r="L449" i="94"/>
  <c r="L448" i="94"/>
  <c r="L447" i="94"/>
  <c r="L446" i="94"/>
  <c r="L445" i="94"/>
  <c r="L444" i="94"/>
  <c r="L443" i="94"/>
  <c r="L442" i="94"/>
  <c r="L441" i="94"/>
  <c r="L440" i="94"/>
  <c r="L439" i="94"/>
  <c r="L438" i="94"/>
  <c r="L437" i="94"/>
  <c r="L436" i="94"/>
  <c r="L435" i="94"/>
  <c r="L434" i="94"/>
  <c r="L433" i="94"/>
  <c r="L432" i="94"/>
  <c r="L431" i="94"/>
  <c r="L430" i="94"/>
  <c r="L429" i="94"/>
  <c r="L428" i="94"/>
  <c r="L427" i="94"/>
  <c r="L426" i="94"/>
  <c r="L425" i="94"/>
  <c r="L424" i="94"/>
  <c r="X423" i="94"/>
  <c r="W423" i="94"/>
  <c r="V423" i="94"/>
  <c r="U423" i="94"/>
  <c r="T423" i="94"/>
  <c r="S423" i="94"/>
  <c r="R423" i="94"/>
  <c r="Q423" i="94"/>
  <c r="P423" i="94"/>
  <c r="O423" i="94"/>
  <c r="N423" i="94"/>
  <c r="M423" i="94"/>
  <c r="X422" i="94"/>
  <c r="W422" i="94"/>
  <c r="V422" i="94"/>
  <c r="U422" i="94"/>
  <c r="T422" i="94"/>
  <c r="S422" i="94"/>
  <c r="R422" i="94"/>
  <c r="Q422" i="94"/>
  <c r="P422" i="94"/>
  <c r="O422" i="94"/>
  <c r="N422" i="94"/>
  <c r="M422" i="94"/>
  <c r="X421" i="94"/>
  <c r="W421" i="94"/>
  <c r="V421" i="94"/>
  <c r="U421" i="94"/>
  <c r="T421" i="94"/>
  <c r="S421" i="94"/>
  <c r="R421" i="94"/>
  <c r="Q421" i="94"/>
  <c r="P421" i="94"/>
  <c r="O421" i="94"/>
  <c r="N421" i="94"/>
  <c r="M421" i="94"/>
  <c r="I421" i="94"/>
  <c r="D421" i="94"/>
  <c r="L420" i="94"/>
  <c r="L419" i="94"/>
  <c r="L418" i="94"/>
  <c r="L417" i="94"/>
  <c r="L416" i="94"/>
  <c r="L415" i="94"/>
  <c r="L414" i="94"/>
  <c r="L413" i="94"/>
  <c r="L412" i="94"/>
  <c r="L411" i="94"/>
  <c r="L410" i="94"/>
  <c r="L409" i="94"/>
  <c r="L408" i="94"/>
  <c r="L407" i="94"/>
  <c r="L406" i="94"/>
  <c r="X405" i="94"/>
  <c r="W405" i="94"/>
  <c r="V405" i="94"/>
  <c r="U405" i="94"/>
  <c r="T405" i="94"/>
  <c r="S405" i="94"/>
  <c r="R405" i="94"/>
  <c r="Q405" i="94"/>
  <c r="P405" i="94"/>
  <c r="O405" i="94"/>
  <c r="N405" i="94"/>
  <c r="M405" i="94"/>
  <c r="X404" i="94"/>
  <c r="W404" i="94"/>
  <c r="V404" i="94"/>
  <c r="U404" i="94"/>
  <c r="T404" i="94"/>
  <c r="S404" i="94"/>
  <c r="R404" i="94"/>
  <c r="Q404" i="94"/>
  <c r="P404" i="94"/>
  <c r="O404" i="94"/>
  <c r="N404" i="94"/>
  <c r="M404" i="94"/>
  <c r="X403" i="94"/>
  <c r="W403" i="94"/>
  <c r="V403" i="94"/>
  <c r="U403" i="94"/>
  <c r="T403" i="94"/>
  <c r="S403" i="94"/>
  <c r="R403" i="94"/>
  <c r="Q403" i="94"/>
  <c r="P403" i="94"/>
  <c r="O403" i="94"/>
  <c r="N403" i="94"/>
  <c r="M403" i="94"/>
  <c r="I403" i="94"/>
  <c r="D403" i="94"/>
  <c r="L402" i="94"/>
  <c r="L401" i="94"/>
  <c r="L400" i="94"/>
  <c r="L399" i="94"/>
  <c r="L398" i="94"/>
  <c r="L397" i="94"/>
  <c r="L396" i="94"/>
  <c r="L395" i="94"/>
  <c r="L394" i="94"/>
  <c r="L393" i="94"/>
  <c r="L392" i="94"/>
  <c r="L391" i="94"/>
  <c r="L390" i="94"/>
  <c r="L389" i="94"/>
  <c r="L388" i="94"/>
  <c r="L387" i="94"/>
  <c r="L386" i="94"/>
  <c r="L385" i="94"/>
  <c r="L384" i="94"/>
  <c r="L383" i="94"/>
  <c r="L382" i="94"/>
  <c r="L381" i="94"/>
  <c r="L380" i="94"/>
  <c r="L379" i="94"/>
  <c r="L378" i="94"/>
  <c r="L377" i="94"/>
  <c r="L376" i="94"/>
  <c r="X375" i="94"/>
  <c r="W375" i="94"/>
  <c r="V375" i="94"/>
  <c r="U375" i="94"/>
  <c r="T375" i="94"/>
  <c r="S375" i="94"/>
  <c r="R375" i="94"/>
  <c r="Q375" i="94"/>
  <c r="P375" i="94"/>
  <c r="O375" i="94"/>
  <c r="N375" i="94"/>
  <c r="M375" i="94"/>
  <c r="X374" i="94"/>
  <c r="W374" i="94"/>
  <c r="V374" i="94"/>
  <c r="U374" i="94"/>
  <c r="T374" i="94"/>
  <c r="S374" i="94"/>
  <c r="R374" i="94"/>
  <c r="Q374" i="94"/>
  <c r="P374" i="94"/>
  <c r="O374" i="94"/>
  <c r="N374" i="94"/>
  <c r="M374" i="94"/>
  <c r="X373" i="94"/>
  <c r="W373" i="94"/>
  <c r="V373" i="94"/>
  <c r="U373" i="94"/>
  <c r="T373" i="94"/>
  <c r="S373" i="94"/>
  <c r="R373" i="94"/>
  <c r="Q373" i="94"/>
  <c r="P373" i="94"/>
  <c r="O373" i="94"/>
  <c r="N373" i="94"/>
  <c r="M373" i="94"/>
  <c r="I373" i="94"/>
  <c r="D373" i="94"/>
  <c r="L372" i="94"/>
  <c r="L371" i="94"/>
  <c r="L370" i="94"/>
  <c r="L369" i="94"/>
  <c r="L368" i="94"/>
  <c r="L367" i="94"/>
  <c r="L366" i="94"/>
  <c r="L365" i="94"/>
  <c r="L364" i="94"/>
  <c r="L363" i="94"/>
  <c r="L362" i="94"/>
  <c r="L361" i="94"/>
  <c r="L360" i="94"/>
  <c r="L359" i="94"/>
  <c r="L358" i="94"/>
  <c r="X357" i="94"/>
  <c r="W357" i="94"/>
  <c r="V357" i="94"/>
  <c r="U357" i="94"/>
  <c r="T357" i="94"/>
  <c r="S357" i="94"/>
  <c r="R357" i="94"/>
  <c r="Q357" i="94"/>
  <c r="P357" i="94"/>
  <c r="O357" i="94"/>
  <c r="N357" i="94"/>
  <c r="M357" i="94"/>
  <c r="X356" i="94"/>
  <c r="W356" i="94"/>
  <c r="V356" i="94"/>
  <c r="U356" i="94"/>
  <c r="T356" i="94"/>
  <c r="S356" i="94"/>
  <c r="R356" i="94"/>
  <c r="Q356" i="94"/>
  <c r="P356" i="94"/>
  <c r="O356" i="94"/>
  <c r="N356" i="94"/>
  <c r="M356" i="94"/>
  <c r="X355" i="94"/>
  <c r="W355" i="94"/>
  <c r="V355" i="94"/>
  <c r="U355" i="94"/>
  <c r="T355" i="94"/>
  <c r="S355" i="94"/>
  <c r="R355" i="94"/>
  <c r="Q355" i="94"/>
  <c r="P355" i="94"/>
  <c r="O355" i="94"/>
  <c r="N355" i="94"/>
  <c r="M355" i="94"/>
  <c r="I355" i="94"/>
  <c r="D355" i="94"/>
  <c r="L354" i="94"/>
  <c r="L353" i="94"/>
  <c r="L352" i="94"/>
  <c r="L351" i="94"/>
  <c r="L350" i="94"/>
  <c r="L349" i="94"/>
  <c r="L348" i="94"/>
  <c r="L347" i="94"/>
  <c r="L346" i="94"/>
  <c r="L345" i="94"/>
  <c r="L344" i="94"/>
  <c r="L343" i="94"/>
  <c r="L342" i="94"/>
  <c r="L341" i="94"/>
  <c r="L340" i="94"/>
  <c r="L339" i="94"/>
  <c r="L338" i="94"/>
  <c r="L337" i="94"/>
  <c r="L336" i="94"/>
  <c r="L335" i="94"/>
  <c r="L334" i="94"/>
  <c r="L333" i="94"/>
  <c r="L332" i="94"/>
  <c r="L331" i="94"/>
  <c r="X330" i="94"/>
  <c r="W330" i="94"/>
  <c r="V330" i="94"/>
  <c r="U330" i="94"/>
  <c r="T330" i="94"/>
  <c r="S330" i="94"/>
  <c r="R330" i="94"/>
  <c r="Q330" i="94"/>
  <c r="P330" i="94"/>
  <c r="O330" i="94"/>
  <c r="N330" i="94"/>
  <c r="M330" i="94"/>
  <c r="X329" i="94"/>
  <c r="W329" i="94"/>
  <c r="V329" i="94"/>
  <c r="U329" i="94"/>
  <c r="T329" i="94"/>
  <c r="S329" i="94"/>
  <c r="R329" i="94"/>
  <c r="Q329" i="94"/>
  <c r="P329" i="94"/>
  <c r="O329" i="94"/>
  <c r="N329" i="94"/>
  <c r="M329" i="94"/>
  <c r="X328" i="94"/>
  <c r="W328" i="94"/>
  <c r="V328" i="94"/>
  <c r="U328" i="94"/>
  <c r="T328" i="94"/>
  <c r="S328" i="94"/>
  <c r="R328" i="94"/>
  <c r="Q328" i="94"/>
  <c r="P328" i="94"/>
  <c r="O328" i="94"/>
  <c r="N328" i="94"/>
  <c r="M328" i="94"/>
  <c r="I328" i="94"/>
  <c r="D328" i="94"/>
  <c r="L327" i="94"/>
  <c r="L326" i="94"/>
  <c r="L325" i="94"/>
  <c r="L324" i="94"/>
  <c r="L323" i="94"/>
  <c r="L322" i="94"/>
  <c r="L321" i="94"/>
  <c r="L320" i="94"/>
  <c r="L319" i="94"/>
  <c r="L318" i="94"/>
  <c r="L317" i="94"/>
  <c r="L316" i="94"/>
  <c r="X315" i="94"/>
  <c r="W315" i="94"/>
  <c r="V315" i="94"/>
  <c r="U315" i="94"/>
  <c r="T315" i="94"/>
  <c r="S315" i="94"/>
  <c r="R315" i="94"/>
  <c r="Q315" i="94"/>
  <c r="P315" i="94"/>
  <c r="O315" i="94"/>
  <c r="N315" i="94"/>
  <c r="M315" i="94"/>
  <c r="X314" i="94"/>
  <c r="W314" i="94"/>
  <c r="V314" i="94"/>
  <c r="U314" i="94"/>
  <c r="T314" i="94"/>
  <c r="S314" i="94"/>
  <c r="R314" i="94"/>
  <c r="Q314" i="94"/>
  <c r="P314" i="94"/>
  <c r="O314" i="94"/>
  <c r="N314" i="94"/>
  <c r="M314" i="94"/>
  <c r="X313" i="94"/>
  <c r="W313" i="94"/>
  <c r="V313" i="94"/>
  <c r="U313" i="94"/>
  <c r="T313" i="94"/>
  <c r="S313" i="94"/>
  <c r="R313" i="94"/>
  <c r="Q313" i="94"/>
  <c r="P313" i="94"/>
  <c r="O313" i="94"/>
  <c r="N313" i="94"/>
  <c r="M313" i="94"/>
  <c r="I313" i="94"/>
  <c r="D313" i="94"/>
  <c r="L312" i="94"/>
  <c r="L311" i="94"/>
  <c r="L310" i="94"/>
  <c r="L309" i="94"/>
  <c r="L308" i="94"/>
  <c r="L307" i="94"/>
  <c r="L306" i="94"/>
  <c r="L305" i="94"/>
  <c r="L304" i="94"/>
  <c r="L303" i="94"/>
  <c r="L302" i="94"/>
  <c r="L301" i="94"/>
  <c r="L299" i="94"/>
  <c r="L298" i="94"/>
  <c r="L297" i="94"/>
  <c r="L296" i="94"/>
  <c r="L295" i="94"/>
  <c r="X294" i="94"/>
  <c r="W294" i="94"/>
  <c r="V294" i="94"/>
  <c r="U294" i="94"/>
  <c r="T294" i="94"/>
  <c r="S294" i="94"/>
  <c r="R294" i="94"/>
  <c r="Q294" i="94"/>
  <c r="P294" i="94"/>
  <c r="O294" i="94"/>
  <c r="N294" i="94"/>
  <c r="M294" i="94"/>
  <c r="X293" i="94"/>
  <c r="W293" i="94"/>
  <c r="V293" i="94"/>
  <c r="U293" i="94"/>
  <c r="T293" i="94"/>
  <c r="S293" i="94"/>
  <c r="R293" i="94"/>
  <c r="Q293" i="94"/>
  <c r="P293" i="94"/>
  <c r="O293" i="94"/>
  <c r="N293" i="94"/>
  <c r="M293" i="94"/>
  <c r="X292" i="94"/>
  <c r="W292" i="94"/>
  <c r="V292" i="94"/>
  <c r="U292" i="94"/>
  <c r="T292" i="94"/>
  <c r="S292" i="94"/>
  <c r="R292" i="94"/>
  <c r="Q292" i="94"/>
  <c r="P292" i="94"/>
  <c r="O292" i="94"/>
  <c r="N292" i="94"/>
  <c r="M292" i="94"/>
  <c r="I292" i="94"/>
  <c r="D292" i="94"/>
  <c r="L291" i="94"/>
  <c r="L290" i="94"/>
  <c r="L289" i="94"/>
  <c r="L288" i="94"/>
  <c r="L287" i="94"/>
  <c r="L286" i="94"/>
  <c r="L285" i="94"/>
  <c r="L284" i="94"/>
  <c r="L283" i="94"/>
  <c r="L282" i="94"/>
  <c r="L281" i="94"/>
  <c r="L280" i="94"/>
  <c r="L279" i="94"/>
  <c r="L278" i="94"/>
  <c r="L277" i="94"/>
  <c r="L276" i="94"/>
  <c r="L275" i="94"/>
  <c r="L274" i="94"/>
  <c r="L273" i="94"/>
  <c r="L272" i="94"/>
  <c r="L271" i="94"/>
  <c r="X270" i="94"/>
  <c r="W270" i="94"/>
  <c r="V270" i="94"/>
  <c r="U270" i="94"/>
  <c r="T270" i="94"/>
  <c r="S270" i="94"/>
  <c r="R270" i="94"/>
  <c r="Q270" i="94"/>
  <c r="P270" i="94"/>
  <c r="O270" i="94"/>
  <c r="N270" i="94"/>
  <c r="M270" i="94"/>
  <c r="X269" i="94"/>
  <c r="W269" i="94"/>
  <c r="V269" i="94"/>
  <c r="U269" i="94"/>
  <c r="T269" i="94"/>
  <c r="S269" i="94"/>
  <c r="R269" i="94"/>
  <c r="Q269" i="94"/>
  <c r="P269" i="94"/>
  <c r="O269" i="94"/>
  <c r="N269" i="94"/>
  <c r="M269" i="94"/>
  <c r="X268" i="94"/>
  <c r="W268" i="94"/>
  <c r="V268" i="94"/>
  <c r="U268" i="94"/>
  <c r="T268" i="94"/>
  <c r="S268" i="94"/>
  <c r="R268" i="94"/>
  <c r="Q268" i="94"/>
  <c r="P268" i="94"/>
  <c r="O268" i="94"/>
  <c r="N268" i="94"/>
  <c r="M268" i="94"/>
  <c r="I268" i="94"/>
  <c r="D268" i="94"/>
  <c r="L267" i="94"/>
  <c r="L266" i="94"/>
  <c r="L265" i="94"/>
  <c r="L264" i="94"/>
  <c r="L263" i="94"/>
  <c r="L262" i="94"/>
  <c r="X261" i="94"/>
  <c r="W261" i="94"/>
  <c r="V261" i="94"/>
  <c r="U261" i="94"/>
  <c r="T261" i="94"/>
  <c r="S261" i="94"/>
  <c r="R261" i="94"/>
  <c r="Q261" i="94"/>
  <c r="P261" i="94"/>
  <c r="O261" i="94"/>
  <c r="N261" i="94"/>
  <c r="M261" i="94"/>
  <c r="X260" i="94"/>
  <c r="W260" i="94"/>
  <c r="V260" i="94"/>
  <c r="U260" i="94"/>
  <c r="T260" i="94"/>
  <c r="S260" i="94"/>
  <c r="R260" i="94"/>
  <c r="Q260" i="94"/>
  <c r="P260" i="94"/>
  <c r="O260" i="94"/>
  <c r="N260" i="94"/>
  <c r="M260" i="94"/>
  <c r="X259" i="94"/>
  <c r="W259" i="94"/>
  <c r="V259" i="94"/>
  <c r="U259" i="94"/>
  <c r="T259" i="94"/>
  <c r="S259" i="94"/>
  <c r="R259" i="94"/>
  <c r="Q259" i="94"/>
  <c r="P259" i="94"/>
  <c r="O259" i="94"/>
  <c r="N259" i="94"/>
  <c r="M259" i="94"/>
  <c r="I259" i="94"/>
  <c r="D259" i="94"/>
  <c r="L258" i="94"/>
  <c r="L257" i="94"/>
  <c r="L256" i="94"/>
  <c r="L255" i="94"/>
  <c r="L254" i="94"/>
  <c r="L253" i="94"/>
  <c r="L252" i="94"/>
  <c r="L251" i="94"/>
  <c r="L250" i="94"/>
  <c r="L249" i="94"/>
  <c r="L248" i="94"/>
  <c r="L247" i="94"/>
  <c r="X246" i="94"/>
  <c r="W246" i="94"/>
  <c r="V246" i="94"/>
  <c r="U246" i="94"/>
  <c r="T246" i="94"/>
  <c r="S246" i="94"/>
  <c r="R246" i="94"/>
  <c r="Q246" i="94"/>
  <c r="P246" i="94"/>
  <c r="O246" i="94"/>
  <c r="N246" i="94"/>
  <c r="M246" i="94"/>
  <c r="X245" i="94"/>
  <c r="W245" i="94"/>
  <c r="V245" i="94"/>
  <c r="U245" i="94"/>
  <c r="T245" i="94"/>
  <c r="S245" i="94"/>
  <c r="R245" i="94"/>
  <c r="Q245" i="94"/>
  <c r="P245" i="94"/>
  <c r="O245" i="94"/>
  <c r="N245" i="94"/>
  <c r="M245" i="94"/>
  <c r="X244" i="94"/>
  <c r="W244" i="94"/>
  <c r="V244" i="94"/>
  <c r="U244" i="94"/>
  <c r="T244" i="94"/>
  <c r="S244" i="94"/>
  <c r="R244" i="94"/>
  <c r="Q244" i="94"/>
  <c r="P244" i="94"/>
  <c r="O244" i="94"/>
  <c r="N244" i="94"/>
  <c r="M244" i="94"/>
  <c r="I244" i="94"/>
  <c r="D244" i="94"/>
  <c r="L243" i="94"/>
  <c r="L242" i="94"/>
  <c r="L241" i="94"/>
  <c r="L240" i="94"/>
  <c r="L239" i="94"/>
  <c r="L238" i="94"/>
  <c r="L237" i="94"/>
  <c r="L236" i="94"/>
  <c r="L235" i="94"/>
  <c r="X234" i="94"/>
  <c r="W234" i="94"/>
  <c r="V234" i="94"/>
  <c r="U234" i="94"/>
  <c r="T234" i="94"/>
  <c r="S234" i="94"/>
  <c r="R234" i="94"/>
  <c r="Q234" i="94"/>
  <c r="P234" i="94"/>
  <c r="O234" i="94"/>
  <c r="N234" i="94"/>
  <c r="M234" i="94"/>
  <c r="X233" i="94"/>
  <c r="W233" i="94"/>
  <c r="V233" i="94"/>
  <c r="U233" i="94"/>
  <c r="T233" i="94"/>
  <c r="S233" i="94"/>
  <c r="R233" i="94"/>
  <c r="Q233" i="94"/>
  <c r="P233" i="94"/>
  <c r="O233" i="94"/>
  <c r="N233" i="94"/>
  <c r="M233" i="94"/>
  <c r="X232" i="94"/>
  <c r="W232" i="94"/>
  <c r="V232" i="94"/>
  <c r="U232" i="94"/>
  <c r="T232" i="94"/>
  <c r="S232" i="94"/>
  <c r="R232" i="94"/>
  <c r="Q232" i="94"/>
  <c r="P232" i="94"/>
  <c r="O232" i="94"/>
  <c r="N232" i="94"/>
  <c r="M232" i="94"/>
  <c r="I232" i="94"/>
  <c r="D232" i="94"/>
  <c r="L231" i="94"/>
  <c r="L230" i="94"/>
  <c r="L229" i="94"/>
  <c r="L228" i="94"/>
  <c r="L227" i="94"/>
  <c r="L226" i="94"/>
  <c r="L225" i="94"/>
  <c r="L224" i="94"/>
  <c r="L223" i="94"/>
  <c r="L222" i="94"/>
  <c r="L221" i="94"/>
  <c r="L220" i="94"/>
  <c r="L219" i="94"/>
  <c r="L218" i="94"/>
  <c r="L217" i="94"/>
  <c r="L216" i="94"/>
  <c r="L215" i="94"/>
  <c r="L214" i="94"/>
  <c r="L213" i="94"/>
  <c r="L212" i="94"/>
  <c r="L211" i="94"/>
  <c r="L210" i="94"/>
  <c r="L209" i="94"/>
  <c r="L208" i="94"/>
  <c r="L207" i="94"/>
  <c r="L206" i="94"/>
  <c r="L205" i="94"/>
  <c r="X204" i="94"/>
  <c r="W204" i="94"/>
  <c r="V204" i="94"/>
  <c r="U204" i="94"/>
  <c r="T204" i="94"/>
  <c r="S204" i="94"/>
  <c r="R204" i="94"/>
  <c r="Q204" i="94"/>
  <c r="P204" i="94"/>
  <c r="O204" i="94"/>
  <c r="N204" i="94"/>
  <c r="M204" i="94"/>
  <c r="X203" i="94"/>
  <c r="W203" i="94"/>
  <c r="V203" i="94"/>
  <c r="U203" i="94"/>
  <c r="T203" i="94"/>
  <c r="S203" i="94"/>
  <c r="R203" i="94"/>
  <c r="Q203" i="94"/>
  <c r="P203" i="94"/>
  <c r="O203" i="94"/>
  <c r="N203" i="94"/>
  <c r="M203" i="94"/>
  <c r="X202" i="94"/>
  <c r="W202" i="94"/>
  <c r="V202" i="94"/>
  <c r="U202" i="94"/>
  <c r="T202" i="94"/>
  <c r="S202" i="94"/>
  <c r="R202" i="94"/>
  <c r="Q202" i="94"/>
  <c r="P202" i="94"/>
  <c r="O202" i="94"/>
  <c r="N202" i="94"/>
  <c r="M202" i="94"/>
  <c r="I202" i="94"/>
  <c r="D202" i="94"/>
  <c r="L201" i="94"/>
  <c r="L200" i="94"/>
  <c r="L199" i="94"/>
  <c r="L198" i="94"/>
  <c r="L197" i="94"/>
  <c r="L196" i="94"/>
  <c r="L195" i="94"/>
  <c r="L194" i="94"/>
  <c r="L193" i="94"/>
  <c r="L192" i="94"/>
  <c r="L191" i="94"/>
  <c r="L190" i="94"/>
  <c r="L189" i="94"/>
  <c r="L188" i="94"/>
  <c r="L187" i="94"/>
  <c r="L186" i="94"/>
  <c r="L185" i="94"/>
  <c r="L184" i="94"/>
  <c r="L183" i="94"/>
  <c r="L182" i="94"/>
  <c r="L181" i="94"/>
  <c r="L180" i="94"/>
  <c r="L179" i="94"/>
  <c r="L178" i="94"/>
  <c r="L177" i="94"/>
  <c r="L176" i="94"/>
  <c r="L175" i="94"/>
  <c r="X174" i="94"/>
  <c r="W174" i="94"/>
  <c r="V174" i="94"/>
  <c r="U174" i="94"/>
  <c r="T174" i="94"/>
  <c r="S174" i="94"/>
  <c r="R174" i="94"/>
  <c r="Q174" i="94"/>
  <c r="P174" i="94"/>
  <c r="O174" i="94"/>
  <c r="N174" i="94"/>
  <c r="M174" i="94"/>
  <c r="X173" i="94"/>
  <c r="W173" i="94"/>
  <c r="V173" i="94"/>
  <c r="U173" i="94"/>
  <c r="T173" i="94"/>
  <c r="S173" i="94"/>
  <c r="R173" i="94"/>
  <c r="Q173" i="94"/>
  <c r="P173" i="94"/>
  <c r="O173" i="94"/>
  <c r="N173" i="94"/>
  <c r="M173" i="94"/>
  <c r="X172" i="94"/>
  <c r="W172" i="94"/>
  <c r="V172" i="94"/>
  <c r="U172" i="94"/>
  <c r="T172" i="94"/>
  <c r="S172" i="94"/>
  <c r="R172" i="94"/>
  <c r="Q172" i="94"/>
  <c r="P172" i="94"/>
  <c r="O172" i="94"/>
  <c r="N172" i="94"/>
  <c r="M172" i="94"/>
  <c r="I172" i="94"/>
  <c r="D172" i="94"/>
  <c r="L171" i="94"/>
  <c r="L170" i="94"/>
  <c r="L169" i="94"/>
  <c r="L168" i="94"/>
  <c r="L167" i="94"/>
  <c r="L166" i="94"/>
  <c r="L165" i="94"/>
  <c r="L164" i="94"/>
  <c r="L163" i="94"/>
  <c r="L162" i="94"/>
  <c r="L161" i="94"/>
  <c r="L160" i="94"/>
  <c r="L159" i="94"/>
  <c r="L158" i="94"/>
  <c r="L157" i="94"/>
  <c r="L156" i="94"/>
  <c r="L155" i="94"/>
  <c r="L154" i="94"/>
  <c r="L153" i="94"/>
  <c r="L152" i="94"/>
  <c r="L151" i="94"/>
  <c r="L150" i="94"/>
  <c r="L149" i="94"/>
  <c r="L148" i="94"/>
  <c r="L147" i="94"/>
  <c r="L146" i="94"/>
  <c r="L145" i="94"/>
  <c r="L144" i="94"/>
  <c r="L143" i="94"/>
  <c r="L142" i="94"/>
  <c r="L141" i="94"/>
  <c r="L140" i="94"/>
  <c r="L139" i="94"/>
  <c r="L138" i="94"/>
  <c r="L137" i="94"/>
  <c r="L136" i="94"/>
  <c r="X135" i="94"/>
  <c r="W135" i="94"/>
  <c r="V135" i="94"/>
  <c r="U135" i="94"/>
  <c r="T135" i="94"/>
  <c r="S135" i="94"/>
  <c r="R135" i="94"/>
  <c r="Q135" i="94"/>
  <c r="P135" i="94"/>
  <c r="O135" i="94"/>
  <c r="N135" i="94"/>
  <c r="M135" i="94"/>
  <c r="X134" i="94"/>
  <c r="W134" i="94"/>
  <c r="V134" i="94"/>
  <c r="U134" i="94"/>
  <c r="T134" i="94"/>
  <c r="S134" i="94"/>
  <c r="R134" i="94"/>
  <c r="Q134" i="94"/>
  <c r="P134" i="94"/>
  <c r="O134" i="94"/>
  <c r="N134" i="94"/>
  <c r="M134" i="94"/>
  <c r="X133" i="94"/>
  <c r="W133" i="94"/>
  <c r="V133" i="94"/>
  <c r="U133" i="94"/>
  <c r="T133" i="94"/>
  <c r="S133" i="94"/>
  <c r="R133" i="94"/>
  <c r="Q133" i="94"/>
  <c r="P133" i="94"/>
  <c r="O133" i="94"/>
  <c r="N133" i="94"/>
  <c r="M133" i="94"/>
  <c r="I133" i="94"/>
  <c r="D133" i="94"/>
  <c r="L132" i="94"/>
  <c r="L131" i="94"/>
  <c r="L130" i="94"/>
  <c r="L129" i="94"/>
  <c r="L128" i="94"/>
  <c r="L127" i="94"/>
  <c r="L126" i="94"/>
  <c r="L125" i="94"/>
  <c r="L124" i="94"/>
  <c r="X123" i="94"/>
  <c r="W123" i="94"/>
  <c r="V123" i="94"/>
  <c r="U123" i="94"/>
  <c r="T123" i="94"/>
  <c r="S123" i="94"/>
  <c r="R123" i="94"/>
  <c r="Q123" i="94"/>
  <c r="P123" i="94"/>
  <c r="O123" i="94"/>
  <c r="N123" i="94"/>
  <c r="M123" i="94"/>
  <c r="X122" i="94"/>
  <c r="W122" i="94"/>
  <c r="V122" i="94"/>
  <c r="U122" i="94"/>
  <c r="T122" i="94"/>
  <c r="S122" i="94"/>
  <c r="R122" i="94"/>
  <c r="Q122" i="94"/>
  <c r="P122" i="94"/>
  <c r="O122" i="94"/>
  <c r="N122" i="94"/>
  <c r="M122" i="94"/>
  <c r="X121" i="94"/>
  <c r="W121" i="94"/>
  <c r="V121" i="94"/>
  <c r="U121" i="94"/>
  <c r="T121" i="94"/>
  <c r="S121" i="94"/>
  <c r="R121" i="94"/>
  <c r="Q121" i="94"/>
  <c r="P121" i="94"/>
  <c r="O121" i="94"/>
  <c r="N121" i="94"/>
  <c r="M121" i="94"/>
  <c r="I121" i="94"/>
  <c r="D121" i="94"/>
  <c r="L120" i="94"/>
  <c r="L119" i="94"/>
  <c r="L118" i="94"/>
  <c r="L117" i="94"/>
  <c r="L116" i="94"/>
  <c r="L115" i="94"/>
  <c r="L114" i="94"/>
  <c r="L113" i="94"/>
  <c r="L112" i="94"/>
  <c r="L111" i="94"/>
  <c r="L110" i="94"/>
  <c r="L109" i="94"/>
  <c r="X108" i="94"/>
  <c r="W108" i="94"/>
  <c r="V108" i="94"/>
  <c r="U108" i="94"/>
  <c r="T108" i="94"/>
  <c r="S108" i="94"/>
  <c r="R108" i="94"/>
  <c r="Q108" i="94"/>
  <c r="P108" i="94"/>
  <c r="O108" i="94"/>
  <c r="N108" i="94"/>
  <c r="M108" i="94"/>
  <c r="X107" i="94"/>
  <c r="W107" i="94"/>
  <c r="V107" i="94"/>
  <c r="U107" i="94"/>
  <c r="T107" i="94"/>
  <c r="S107" i="94"/>
  <c r="R107" i="94"/>
  <c r="Q107" i="94"/>
  <c r="P107" i="94"/>
  <c r="O107" i="94"/>
  <c r="N107" i="94"/>
  <c r="M107" i="94"/>
  <c r="X106" i="94"/>
  <c r="W106" i="94"/>
  <c r="V106" i="94"/>
  <c r="U106" i="94"/>
  <c r="T106" i="94"/>
  <c r="S106" i="94"/>
  <c r="R106" i="94"/>
  <c r="Q106" i="94"/>
  <c r="P106" i="94"/>
  <c r="O106" i="94"/>
  <c r="N106" i="94"/>
  <c r="M106" i="94"/>
  <c r="I106" i="94"/>
  <c r="D106" i="94"/>
  <c r="L105" i="94"/>
  <c r="L104" i="94"/>
  <c r="L103" i="94"/>
  <c r="L102" i="94"/>
  <c r="L101" i="94"/>
  <c r="L100" i="94"/>
  <c r="L99" i="94"/>
  <c r="L98" i="94"/>
  <c r="L97" i="94"/>
  <c r="L96" i="94"/>
  <c r="L95" i="94"/>
  <c r="L94" i="94"/>
  <c r="X93" i="94"/>
  <c r="W93" i="94"/>
  <c r="V93" i="94"/>
  <c r="U93" i="94"/>
  <c r="T93" i="94"/>
  <c r="S93" i="94"/>
  <c r="R93" i="94"/>
  <c r="Q93" i="94"/>
  <c r="P93" i="94"/>
  <c r="O93" i="94"/>
  <c r="N93" i="94"/>
  <c r="M93" i="94"/>
  <c r="X92" i="94"/>
  <c r="W92" i="94"/>
  <c r="V92" i="94"/>
  <c r="U92" i="94"/>
  <c r="T92" i="94"/>
  <c r="S92" i="94"/>
  <c r="R92" i="94"/>
  <c r="Q92" i="94"/>
  <c r="P92" i="94"/>
  <c r="O92" i="94"/>
  <c r="N92" i="94"/>
  <c r="M92" i="94"/>
  <c r="X91" i="94"/>
  <c r="W91" i="94"/>
  <c r="V91" i="94"/>
  <c r="U91" i="94"/>
  <c r="T91" i="94"/>
  <c r="S91" i="94"/>
  <c r="R91" i="94"/>
  <c r="Q91" i="94"/>
  <c r="P91" i="94"/>
  <c r="O91" i="94"/>
  <c r="N91" i="94"/>
  <c r="M91" i="94"/>
  <c r="I91" i="94"/>
  <c r="D91" i="94"/>
  <c r="L90" i="94"/>
  <c r="L89" i="94"/>
  <c r="L88" i="94"/>
  <c r="L87" i="94"/>
  <c r="L86" i="94"/>
  <c r="L85" i="94"/>
  <c r="L84" i="94"/>
  <c r="L83" i="94"/>
  <c r="L82" i="94"/>
  <c r="X81" i="94"/>
  <c r="W81" i="94"/>
  <c r="V81" i="94"/>
  <c r="U81" i="94"/>
  <c r="T81" i="94"/>
  <c r="S81" i="94"/>
  <c r="R81" i="94"/>
  <c r="Q81" i="94"/>
  <c r="P81" i="94"/>
  <c r="O81" i="94"/>
  <c r="N81" i="94"/>
  <c r="M81" i="94"/>
  <c r="X80" i="94"/>
  <c r="W80" i="94"/>
  <c r="V80" i="94"/>
  <c r="U80" i="94"/>
  <c r="T80" i="94"/>
  <c r="S80" i="94"/>
  <c r="R80" i="94"/>
  <c r="Q80" i="94"/>
  <c r="P80" i="94"/>
  <c r="O80" i="94"/>
  <c r="N80" i="94"/>
  <c r="M80" i="94"/>
  <c r="X79" i="94"/>
  <c r="W79" i="94"/>
  <c r="V79" i="94"/>
  <c r="U79" i="94"/>
  <c r="T79" i="94"/>
  <c r="S79" i="94"/>
  <c r="R79" i="94"/>
  <c r="Q79" i="94"/>
  <c r="P79" i="94"/>
  <c r="O79" i="94"/>
  <c r="N79" i="94"/>
  <c r="M79" i="94"/>
  <c r="I79" i="94"/>
  <c r="D79" i="94"/>
  <c r="L78" i="94"/>
  <c r="L77" i="94"/>
  <c r="L76" i="94"/>
  <c r="L75" i="94"/>
  <c r="L74" i="94"/>
  <c r="L73" i="94"/>
  <c r="L72" i="94"/>
  <c r="L71" i="94"/>
  <c r="L70" i="94"/>
  <c r="L69" i="94"/>
  <c r="L68" i="94"/>
  <c r="L67" i="94"/>
  <c r="X66" i="94"/>
  <c r="W66" i="94"/>
  <c r="V66" i="94"/>
  <c r="U66" i="94"/>
  <c r="T66" i="94"/>
  <c r="S66" i="94"/>
  <c r="R66" i="94"/>
  <c r="Q66" i="94"/>
  <c r="P66" i="94"/>
  <c r="O66" i="94"/>
  <c r="N66" i="94"/>
  <c r="M66" i="94"/>
  <c r="X65" i="94"/>
  <c r="W65" i="94"/>
  <c r="V65" i="94"/>
  <c r="U65" i="94"/>
  <c r="T65" i="94"/>
  <c r="S65" i="94"/>
  <c r="R65" i="94"/>
  <c r="Q65" i="94"/>
  <c r="P65" i="94"/>
  <c r="O65" i="94"/>
  <c r="N65" i="94"/>
  <c r="M65" i="94"/>
  <c r="X64" i="94"/>
  <c r="W64" i="94"/>
  <c r="V64" i="94"/>
  <c r="U64" i="94"/>
  <c r="T64" i="94"/>
  <c r="S64" i="94"/>
  <c r="R64" i="94"/>
  <c r="Q64" i="94"/>
  <c r="P64" i="94"/>
  <c r="O64" i="94"/>
  <c r="N64" i="94"/>
  <c r="M64" i="94"/>
  <c r="I64" i="94"/>
  <c r="D64" i="94"/>
  <c r="L63" i="94"/>
  <c r="L62" i="94"/>
  <c r="L61" i="94"/>
  <c r="L60" i="94"/>
  <c r="L59" i="94"/>
  <c r="L58" i="94"/>
  <c r="L57" i="94"/>
  <c r="L56" i="94"/>
  <c r="L55" i="94"/>
  <c r="L54" i="94"/>
  <c r="L53" i="94"/>
  <c r="L52" i="94"/>
  <c r="X51" i="94"/>
  <c r="W51" i="94"/>
  <c r="V51" i="94"/>
  <c r="U51" i="94"/>
  <c r="T51" i="94"/>
  <c r="S51" i="94"/>
  <c r="R51" i="94"/>
  <c r="Q51" i="94"/>
  <c r="P51" i="94"/>
  <c r="O51" i="94"/>
  <c r="N51" i="94"/>
  <c r="M51" i="94"/>
  <c r="X50" i="94"/>
  <c r="W50" i="94"/>
  <c r="V50" i="94"/>
  <c r="U50" i="94"/>
  <c r="T50" i="94"/>
  <c r="S50" i="94"/>
  <c r="R50" i="94"/>
  <c r="Q50" i="94"/>
  <c r="P50" i="94"/>
  <c r="O50" i="94"/>
  <c r="N50" i="94"/>
  <c r="M50" i="94"/>
  <c r="X49" i="94"/>
  <c r="W49" i="94"/>
  <c r="V49" i="94"/>
  <c r="U49" i="94"/>
  <c r="T49" i="94"/>
  <c r="S49" i="94"/>
  <c r="R49" i="94"/>
  <c r="Q49" i="94"/>
  <c r="P49" i="94"/>
  <c r="O49" i="94"/>
  <c r="N49" i="94"/>
  <c r="M49" i="94"/>
  <c r="I49" i="94"/>
  <c r="D49" i="94"/>
  <c r="L48" i="94"/>
  <c r="L47" i="94"/>
  <c r="L46" i="94"/>
  <c r="L45" i="94"/>
  <c r="L44" i="94"/>
  <c r="L43" i="94"/>
  <c r="L42" i="94"/>
  <c r="L41" i="94"/>
  <c r="L40" i="94"/>
  <c r="L39" i="94"/>
  <c r="L38" i="94"/>
  <c r="L37" i="94"/>
  <c r="L36" i="94"/>
  <c r="L35" i="94"/>
  <c r="L34" i="94"/>
  <c r="L33" i="94"/>
  <c r="L32" i="94"/>
  <c r="L31" i="94"/>
  <c r="X30" i="94"/>
  <c r="W30" i="94"/>
  <c r="V30" i="94"/>
  <c r="U30" i="94"/>
  <c r="T30" i="94"/>
  <c r="S30" i="94"/>
  <c r="R30" i="94"/>
  <c r="Q30" i="94"/>
  <c r="P30" i="94"/>
  <c r="O30" i="94"/>
  <c r="N30" i="94"/>
  <c r="M30" i="94"/>
  <c r="X29" i="94"/>
  <c r="W29" i="94"/>
  <c r="V29" i="94"/>
  <c r="U29" i="94"/>
  <c r="T29" i="94"/>
  <c r="S29" i="94"/>
  <c r="R29" i="94"/>
  <c r="Q29" i="94"/>
  <c r="P29" i="94"/>
  <c r="O29" i="94"/>
  <c r="N29" i="94"/>
  <c r="M29" i="94"/>
  <c r="X28" i="94"/>
  <c r="W28" i="94"/>
  <c r="V28" i="94"/>
  <c r="U28" i="94"/>
  <c r="T28" i="94"/>
  <c r="S28" i="94"/>
  <c r="R28" i="94"/>
  <c r="Q28" i="94"/>
  <c r="P28" i="94"/>
  <c r="O28" i="94"/>
  <c r="N28" i="94"/>
  <c r="M28" i="94"/>
  <c r="I28" i="94"/>
  <c r="D28" i="94"/>
  <c r="L27" i="94"/>
  <c r="L26" i="94"/>
  <c r="L25" i="94"/>
  <c r="L24" i="94"/>
  <c r="L23" i="94"/>
  <c r="L22" i="94"/>
  <c r="L21" i="94"/>
  <c r="L20" i="94"/>
  <c r="L19" i="94"/>
  <c r="L18" i="94"/>
  <c r="L17" i="94"/>
  <c r="L16" i="94"/>
  <c r="L15" i="94"/>
  <c r="L14" i="94"/>
  <c r="L13" i="94"/>
  <c r="L12" i="94"/>
  <c r="L11" i="94"/>
  <c r="L10" i="94"/>
  <c r="X9" i="94"/>
  <c r="W9" i="94"/>
  <c r="V9" i="94"/>
  <c r="U9" i="94"/>
  <c r="T9" i="94"/>
  <c r="S9" i="94"/>
  <c r="R9" i="94"/>
  <c r="Q9" i="94"/>
  <c r="P9" i="94"/>
  <c r="O9" i="94"/>
  <c r="N9" i="94"/>
  <c r="M9" i="94"/>
  <c r="X8" i="94"/>
  <c r="W8" i="94"/>
  <c r="V8" i="94"/>
  <c r="U8" i="94"/>
  <c r="T8" i="94"/>
  <c r="S8" i="94"/>
  <c r="R8" i="94"/>
  <c r="Q8" i="94"/>
  <c r="P8" i="94"/>
  <c r="O8" i="94"/>
  <c r="N8" i="94"/>
  <c r="M8" i="94"/>
  <c r="X7" i="94"/>
  <c r="W7" i="94"/>
  <c r="V7" i="94"/>
  <c r="U7" i="94"/>
  <c r="T7" i="94"/>
  <c r="S7" i="94"/>
  <c r="R7" i="94"/>
  <c r="Q7" i="94"/>
  <c r="P7" i="94"/>
  <c r="O7" i="94"/>
  <c r="N7" i="94"/>
  <c r="M7" i="94"/>
  <c r="I7" i="94"/>
  <c r="D7" i="94"/>
  <c r="L8" i="94" l="1"/>
  <c r="L29" i="94"/>
  <c r="L81" i="94"/>
  <c r="L122" i="94"/>
  <c r="L269" i="94"/>
  <c r="L328" i="94"/>
  <c r="L356" i="94"/>
  <c r="L373" i="94"/>
  <c r="L375" i="94"/>
  <c r="L123" i="94"/>
  <c r="L260" i="94"/>
  <c r="L172" i="94"/>
  <c r="L245" i="94"/>
  <c r="L259" i="94"/>
  <c r="L268" i="94"/>
  <c r="L174" i="94"/>
  <c r="L329" i="94"/>
  <c r="L28" i="94"/>
  <c r="L64" i="94"/>
  <c r="L66" i="94"/>
  <c r="L133" i="94"/>
  <c r="L202" i="94"/>
  <c r="L204" i="94"/>
  <c r="L244" i="94"/>
  <c r="L246" i="94"/>
  <c r="L405" i="94"/>
  <c r="L49" i="94"/>
  <c r="L107" i="94"/>
  <c r="L134" i="94"/>
  <c r="L232" i="94"/>
  <c r="L234" i="94"/>
  <c r="L454" i="94"/>
  <c r="L455" i="94"/>
  <c r="L484" i="94"/>
  <c r="L270" i="94"/>
  <c r="L293" i="94"/>
  <c r="L403" i="94"/>
  <c r="L314" i="94"/>
  <c r="L485" i="94"/>
  <c r="L422" i="94"/>
  <c r="L294" i="94"/>
  <c r="L292" i="94"/>
  <c r="L355" i="94"/>
  <c r="L456" i="94"/>
  <c r="L7" i="94"/>
  <c r="L30" i="94"/>
  <c r="L51" i="94"/>
  <c r="L80" i="94"/>
  <c r="L92" i="94"/>
  <c r="L203" i="94"/>
  <c r="L374" i="94"/>
  <c r="L486" i="94"/>
  <c r="L50" i="94"/>
  <c r="L79" i="94"/>
  <c r="L93" i="94"/>
  <c r="L313" i="94"/>
  <c r="L106" i="94"/>
  <c r="L108" i="94"/>
  <c r="L315" i="94"/>
  <c r="L357" i="94"/>
  <c r="L65" i="94"/>
  <c r="L91" i="94"/>
  <c r="L173" i="94"/>
  <c r="L261" i="94"/>
  <c r="L121" i="94"/>
  <c r="L135" i="94"/>
  <c r="L233" i="94"/>
  <c r="L330" i="94"/>
  <c r="L404" i="94"/>
  <c r="L421" i="94"/>
  <c r="L423" i="94"/>
  <c r="L9" i="94"/>
</calcChain>
</file>

<file path=xl/sharedStrings.xml><?xml version="1.0" encoding="utf-8"?>
<sst xmlns="http://schemas.openxmlformats.org/spreadsheetml/2006/main" count="3276" uniqueCount="1118">
  <si>
    <t>구분</t>
    <phoneticPr fontId="4" type="noConversion"/>
  </si>
  <si>
    <t>용도</t>
  </si>
  <si>
    <t>생활폐기물</t>
  </si>
  <si>
    <t>음식물류폐기물</t>
  </si>
  <si>
    <t>남기춘</t>
  </si>
  <si>
    <t>오해일</t>
  </si>
  <si>
    <t>김원겸</t>
  </si>
  <si>
    <t>이진우</t>
  </si>
  <si>
    <t xml:space="preserve">8. 폐기물 처리업 현황 </t>
  </si>
  <si>
    <t xml:space="preserve">     가.  수집·운반업체(생활 및 사업장폐기물)(보고서식 8-가)</t>
  </si>
  <si>
    <t>생활</t>
  </si>
  <si>
    <t>사업장</t>
  </si>
  <si>
    <t>생활/사업장</t>
  </si>
  <si>
    <t>사업장배출계</t>
  </si>
  <si>
    <t>92.10.19
(2003.4.1)</t>
  </si>
  <si>
    <t>02-319-7406</t>
  </si>
  <si>
    <t>02-2234-1072</t>
  </si>
  <si>
    <t>02-2264-6162</t>
  </si>
  <si>
    <t>02-2233-5411</t>
  </si>
  <si>
    <t>02-2275-9608</t>
  </si>
  <si>
    <t>대서환경</t>
  </si>
  <si>
    <t>2000-3
(78.11.23.)</t>
  </si>
  <si>
    <t>이정호</t>
  </si>
  <si>
    <t>용산구 원효4가 12-1</t>
  </si>
  <si>
    <t>한강기업</t>
  </si>
  <si>
    <t>2000-5
(79.8.28.)</t>
  </si>
  <si>
    <t>원효4가 117-7</t>
  </si>
  <si>
    <t>강남용역</t>
  </si>
  <si>
    <t>2000-1
(80.12.15.)</t>
  </si>
  <si>
    <t>조종근</t>
  </si>
  <si>
    <t>한강로2가 314-1</t>
  </si>
  <si>
    <t>2000-6
(79.11.10.)</t>
  </si>
  <si>
    <t>나무홍</t>
  </si>
  <si>
    <t>한강로2가 89 다리빌딩 303</t>
  </si>
  <si>
    <t>2000-7
(84.1.1.)</t>
  </si>
  <si>
    <t>㈜고려도시개발</t>
  </si>
  <si>
    <t>제1980-1호
(80.9.1.)</t>
  </si>
  <si>
    <t>이재수</t>
  </si>
  <si>
    <t>㈜성동용역</t>
  </si>
  <si>
    <t>제1980-2호
(80.11.15.)</t>
  </si>
  <si>
    <t>㈜나라환경</t>
  </si>
  <si>
    <t>제1996-3호
(96.10.16.)</t>
  </si>
  <si>
    <t>㈜신흥환경</t>
  </si>
  <si>
    <t>제1996-1호
(96.10.1.)</t>
  </si>
  <si>
    <t>최태준</t>
  </si>
  <si>
    <t>철한정화기업(주)</t>
  </si>
  <si>
    <t>유병순</t>
  </si>
  <si>
    <t>02-959-3922</t>
  </si>
  <si>
    <t>강남환경개발(주)</t>
  </si>
  <si>
    <t>장국웅</t>
  </si>
  <si>
    <t xml:space="preserve"> 한천로80길 19</t>
  </si>
  <si>
    <t>02-959-5170</t>
  </si>
  <si>
    <t>(주)태한환경</t>
  </si>
  <si>
    <t>최재곤</t>
  </si>
  <si>
    <t xml:space="preserve"> 오패산로 23, 4층</t>
  </si>
  <si>
    <t>02-941-4251</t>
  </si>
  <si>
    <t>(주)두라이아앤알</t>
  </si>
  <si>
    <t>오진영</t>
  </si>
  <si>
    <t xml:space="preserve"> 화랑로 112, 605호</t>
  </si>
  <si>
    <t>02-912-5600</t>
  </si>
  <si>
    <t>경일종합개발㈜</t>
  </si>
  <si>
    <t>진용남</t>
  </si>
  <si>
    <t>쌍문동 85-26</t>
  </si>
  <si>
    <t>경원환경개발㈜</t>
  </si>
  <si>
    <t xml:space="preserve"> 도봉1동613-14 숙진빌딩 3층</t>
  </si>
  <si>
    <t>㈜백승기업</t>
  </si>
  <si>
    <t>방학동 719-2</t>
  </si>
  <si>
    <t>도원환경㈜</t>
  </si>
  <si>
    <t>217-81-11287
2003.3.7
제2003-1호</t>
  </si>
  <si>
    <t>박종모</t>
  </si>
  <si>
    <t>썬에코텍(주)</t>
  </si>
  <si>
    <t>2004-5
(2004.12.23.)</t>
  </si>
  <si>
    <t>최영열</t>
  </si>
  <si>
    <t>02-954-5800</t>
  </si>
  <si>
    <t>(주)건용산업개발</t>
  </si>
  <si>
    <t>1995-1
(1995.8.27.)</t>
  </si>
  <si>
    <t>김태영</t>
  </si>
  <si>
    <t>02-990-2333</t>
  </si>
  <si>
    <t>(주)신잔토환경</t>
  </si>
  <si>
    <t>1997-1
(1997.6.21.)</t>
  </si>
  <si>
    <t>박종혁</t>
  </si>
  <si>
    <t>02-995-4199</t>
  </si>
  <si>
    <t>동유중기</t>
  </si>
  <si>
    <t>2008-1
(2008.9.5..)</t>
  </si>
  <si>
    <t>박정순 외16인</t>
  </si>
  <si>
    <t>02-3492-5504</t>
  </si>
  <si>
    <t>㈜해남건업</t>
  </si>
  <si>
    <t>2006-1
2006.7.26.)</t>
  </si>
  <si>
    <t>박정숙</t>
  </si>
  <si>
    <t xml:space="preserve"> 도당로 76(방학동) 방학프라자 205-2</t>
  </si>
  <si>
    <t>02-956-1182</t>
  </si>
  <si>
    <t>도봉로 170길 8(도봉동,주원빌딩)</t>
  </si>
  <si>
    <t>도봉로169나길 6,405호(도봉동, 예손빌딩)</t>
  </si>
  <si>
    <t xml:space="preserve">도봉로 851,106동 307-1(도봉동, 럭키아파트상가) </t>
  </si>
  <si>
    <t>한성용역</t>
  </si>
  <si>
    <t>제05-1
(1988.5.11)</t>
  </si>
  <si>
    <t>염동득</t>
  </si>
  <si>
    <t>신정4동1013-6</t>
  </si>
  <si>
    <t>신원지엘</t>
  </si>
  <si>
    <t>제97-6
(1988.5.11)</t>
  </si>
  <si>
    <t>신정3동1183-7</t>
  </si>
  <si>
    <t>청송환경</t>
  </si>
  <si>
    <t>제97-3
(1988.5.18)</t>
  </si>
  <si>
    <t>이창동</t>
  </si>
  <si>
    <t>목4동802-1</t>
  </si>
  <si>
    <t>신목실업</t>
  </si>
  <si>
    <t>제97-5
(1986.5.9)</t>
  </si>
  <si>
    <t>정순자</t>
  </si>
  <si>
    <t>목1동404-108</t>
  </si>
  <si>
    <t>㈜성림에너지</t>
  </si>
  <si>
    <t>박종호</t>
  </si>
  <si>
    <t>㈜보운환경</t>
  </si>
  <si>
    <t>안영자</t>
  </si>
  <si>
    <t>북가좌동313-17</t>
  </si>
  <si>
    <t>㈜부중산업</t>
  </si>
  <si>
    <t>김영규</t>
  </si>
  <si>
    <t>북가좌동313-17(지층)</t>
  </si>
  <si>
    <t xml:space="preserve"> 와우산로29길 48-9(서교동)</t>
  </si>
  <si>
    <t xml:space="preserve"> 월드컵로43(합정동)</t>
  </si>
  <si>
    <t xml:space="preserve"> 월드컵북로 104(성산동)</t>
  </si>
  <si>
    <t xml:space="preserve"> 성산로4길 59(성산동)</t>
  </si>
  <si>
    <t>동남용역</t>
  </si>
  <si>
    <t>제97-1
(1997.12.9)</t>
  </si>
  <si>
    <t>김창훈</t>
  </si>
  <si>
    <t>양천환경</t>
  </si>
  <si>
    <t>제94-3
(1988.6.16)</t>
  </si>
  <si>
    <t>박원종</t>
  </si>
  <si>
    <t>신월6동1002-4</t>
  </si>
  <si>
    <t>김두겸</t>
  </si>
  <si>
    <t>발산로 40</t>
  </si>
  <si>
    <t>양기훈</t>
  </si>
  <si>
    <t>화곡로 346</t>
  </si>
  <si>
    <t>이권윤</t>
  </si>
  <si>
    <t>양천로47길 40</t>
  </si>
  <si>
    <t>이병호</t>
  </si>
  <si>
    <t>윤석건</t>
  </si>
  <si>
    <t xml:space="preserve">방화대로34길 135 </t>
  </si>
  <si>
    <t>영특수츄레라㈜</t>
  </si>
  <si>
    <t>유영석</t>
  </si>
  <si>
    <t xml:space="preserve"> 고척동  159-7</t>
  </si>
  <si>
    <t>2625-0652</t>
  </si>
  <si>
    <t>수도권환경</t>
  </si>
  <si>
    <t>제2011-2호
(2011.02.01)</t>
  </si>
  <si>
    <t>이광용</t>
  </si>
  <si>
    <t xml:space="preserve"> 오류동 136-45</t>
  </si>
  <si>
    <t>2688-0641</t>
  </si>
  <si>
    <t>동아환경㈜</t>
  </si>
  <si>
    <t xml:space="preserve"> 가마산로 148-1</t>
  </si>
  <si>
    <t>864-1067</t>
  </si>
  <si>
    <t>삼진환경㈜</t>
  </si>
  <si>
    <t xml:space="preserve"> 고척로22길 74</t>
  </si>
  <si>
    <t>2614-3100</t>
  </si>
  <si>
    <t>강대철</t>
  </si>
  <si>
    <t xml:space="preserve"> 구로동로50길 10</t>
  </si>
  <si>
    <t>2636-8986</t>
  </si>
  <si>
    <t>원진환경㈜</t>
  </si>
  <si>
    <t xml:space="preserve"> 개봉로20길 54</t>
  </si>
  <si>
    <t>2688-6301</t>
  </si>
  <si>
    <t>경청용역</t>
  </si>
  <si>
    <t>2005-00010
(2005.9.21)</t>
  </si>
  <si>
    <t>김현중</t>
  </si>
  <si>
    <t>노량진로8길 72 2층(노량진동)</t>
  </si>
  <si>
    <t>기성환경</t>
  </si>
  <si>
    <t>2005-00009
(2005.7.26)</t>
  </si>
  <si>
    <t>박월청</t>
  </si>
  <si>
    <t>상도동201-73</t>
  </si>
  <si>
    <t>남지환경</t>
  </si>
  <si>
    <t>2004-00001
(2004.1.4)</t>
  </si>
  <si>
    <t>이용규</t>
  </si>
  <si>
    <t>늘푸른환경</t>
  </si>
  <si>
    <t>2005-00011
(2010.6.15)</t>
  </si>
  <si>
    <t>송용호</t>
  </si>
  <si>
    <t>신세계환경</t>
  </si>
  <si>
    <t>2005-00012
(2009.12.30)</t>
  </si>
  <si>
    <t>윤영표</t>
  </si>
  <si>
    <t>관일환경(주)</t>
  </si>
  <si>
    <t>양한채</t>
  </si>
  <si>
    <t xml:space="preserve"> 남부순환로143나길 34</t>
  </si>
  <si>
    <t>(주)수정환경</t>
  </si>
  <si>
    <t xml:space="preserve"> 행운9길 7, 1층</t>
  </si>
  <si>
    <t>(주)삼지크린</t>
  </si>
  <si>
    <t>강준철</t>
  </si>
  <si>
    <t xml:space="preserve"> 봉천로 380</t>
  </si>
  <si>
    <t>(주)삼일미화</t>
  </si>
  <si>
    <t>김용석</t>
  </si>
  <si>
    <t xml:space="preserve"> 남부순환로 1964 </t>
  </si>
  <si>
    <t>신봉그린(주)</t>
  </si>
  <si>
    <t>양해인</t>
  </si>
  <si>
    <t xml:space="preserve"> 남부순환로143나길 34, 2층</t>
  </si>
  <si>
    <t>관일산업(주)</t>
  </si>
  <si>
    <t xml:space="preserve"> 신림로 247</t>
  </si>
  <si>
    <t>평아건업(주)</t>
  </si>
  <si>
    <t>김서남</t>
  </si>
  <si>
    <t>클린환경(주)</t>
  </si>
  <si>
    <t>백흥순</t>
  </si>
  <si>
    <t xml:space="preserve"> 난곡로 107-1 2층</t>
  </si>
  <si>
    <t>하동기업</t>
  </si>
  <si>
    <t>99-1
92.10.29</t>
  </si>
  <si>
    <t>사평대로 106(반포동)</t>
  </si>
  <si>
    <t>고려이엔알</t>
  </si>
  <si>
    <t>99-2
93.2.10</t>
  </si>
  <si>
    <t xml:space="preserve"> 효령로 431(서초동)</t>
  </si>
  <si>
    <t>99-3
92.10.19</t>
  </si>
  <si>
    <t xml:space="preserve"> 바우뫼로41길38-3,401호(양재동)</t>
  </si>
  <si>
    <t>성광환경</t>
  </si>
  <si>
    <t>99-4
93.1.15</t>
  </si>
  <si>
    <t>김종봉</t>
  </si>
  <si>
    <t xml:space="preserve"> 강남대로25길23(양재동)</t>
  </si>
  <si>
    <t>성진환경</t>
  </si>
  <si>
    <t>99-5
93.2.10</t>
  </si>
  <si>
    <t>박종기</t>
  </si>
  <si>
    <t xml:space="preserve"> 효령로52길42(서초동)</t>
  </si>
  <si>
    <t>학동로 503, 402호(청담동)</t>
  </si>
  <si>
    <t xml:space="preserve"> 도산대로6길 12, 3층(논현동)</t>
  </si>
  <si>
    <t xml:space="preserve"> 역삼로 409, 302호(대치동)</t>
  </si>
  <si>
    <t xml:space="preserve"> 개포로 140길 12, 403호(일원동)</t>
  </si>
  <si>
    <t xml:space="preserve"> 삼성로 349, 202호(대치동)</t>
  </si>
  <si>
    <t xml:space="preserve"> 논현로 16길 20-10, 3층(개포동)</t>
  </si>
  <si>
    <t xml:space="preserve"> 테헤란로25길 20(역삼동)</t>
  </si>
  <si>
    <t xml:space="preserve"> 역삼로 409, 210호(대치동)</t>
  </si>
  <si>
    <t xml:space="preserve"> 개포로 28길 12, 3층(개포동)</t>
  </si>
  <si>
    <t xml:space="preserve"> 영동대로138길 9, 405호(청담동)</t>
  </si>
  <si>
    <t>10-00006
81.1.1</t>
  </si>
  <si>
    <t>삼전동 181-6</t>
  </si>
  <si>
    <t>평아기업㈜</t>
  </si>
  <si>
    <t>10-00007
96.12.30</t>
  </si>
  <si>
    <t>송파동 143-3</t>
  </si>
  <si>
    <t>방산산업㈜</t>
  </si>
  <si>
    <t>10-00008
96.12.30</t>
  </si>
  <si>
    <t>정광일</t>
  </si>
  <si>
    <t>가락동 137-2</t>
  </si>
  <si>
    <t>원창산업㈜</t>
  </si>
  <si>
    <t>10-00009
88.9.1</t>
  </si>
  <si>
    <t>신천동 17-6</t>
  </si>
  <si>
    <t>㈜크린써비스</t>
  </si>
  <si>
    <t>10-00010
96.12.30</t>
  </si>
  <si>
    <t>박점현</t>
  </si>
  <si>
    <t>가락동 79-4</t>
  </si>
  <si>
    <t>서울녹색산업㈜</t>
  </si>
  <si>
    <t>10-00011
96.12.30</t>
  </si>
  <si>
    <t>가락동 600 수산물시장 3층</t>
  </si>
  <si>
    <t>미도정업㈜</t>
  </si>
  <si>
    <t>10-00012
96.12.30</t>
  </si>
  <si>
    <t>전형규</t>
  </si>
  <si>
    <t>문정동 69 칠보빌딩</t>
  </si>
  <si>
    <t>오투환경㈜</t>
  </si>
  <si>
    <t>08-0002
08.12.19</t>
  </si>
  <si>
    <t>편찬철</t>
  </si>
  <si>
    <t>문정동 68-12 2층</t>
  </si>
  <si>
    <t>(주)초록숲</t>
  </si>
  <si>
    <t>09-00002
09.4.30</t>
  </si>
  <si>
    <t>최민승</t>
  </si>
  <si>
    <t>문정동 516 가든파이브 라이프동 10층</t>
  </si>
  <si>
    <t>업체명</t>
    <phoneticPr fontId="4" type="noConversion"/>
  </si>
  <si>
    <t>대표자</t>
    <phoneticPr fontId="4" type="noConversion"/>
  </si>
  <si>
    <t>전화번호</t>
    <phoneticPr fontId="4" type="noConversion"/>
  </si>
  <si>
    <t>소재지</t>
    <phoneticPr fontId="4" type="noConversion"/>
  </si>
  <si>
    <t>허가대상
폐기물</t>
    <phoneticPr fontId="4" type="noConversion"/>
  </si>
  <si>
    <t>등록·관리번호
(승인·허가일)</t>
    <phoneticPr fontId="4" type="noConversion"/>
  </si>
  <si>
    <t>2015년
처리량
(톤/년)</t>
    <phoneticPr fontId="4" type="noConversion"/>
  </si>
  <si>
    <t>수집·운반 차량 현황</t>
    <phoneticPr fontId="4" type="noConversion"/>
  </si>
  <si>
    <t>시도</t>
    <phoneticPr fontId="4" type="noConversion"/>
  </si>
  <si>
    <t>시군구</t>
    <phoneticPr fontId="4" type="noConversion"/>
  </si>
  <si>
    <t>총계 (대)</t>
    <phoneticPr fontId="4" type="noConversion"/>
  </si>
  <si>
    <t>밀폐식
차량 (대)</t>
    <phoneticPr fontId="4" type="noConversion"/>
  </si>
  <si>
    <t>운반용 
압착·압축차량(대)</t>
    <phoneticPr fontId="4" type="noConversion"/>
  </si>
  <si>
    <t>기계식상차장치부착차량(대)</t>
    <phoneticPr fontId="4" type="noConversion"/>
  </si>
  <si>
    <t>수거·교반차량(대)</t>
    <phoneticPr fontId="4" type="noConversion"/>
  </si>
  <si>
    <t>발효
차량(대)</t>
    <phoneticPr fontId="4" type="noConversion"/>
  </si>
  <si>
    <t>탱크
로리(대)</t>
    <phoneticPr fontId="4" type="noConversion"/>
  </si>
  <si>
    <t>카고
트럭(대)</t>
    <phoneticPr fontId="4" type="noConversion"/>
  </si>
  <si>
    <t>암롤
트럭(대)</t>
    <phoneticPr fontId="4" type="noConversion"/>
  </si>
  <si>
    <t>컨테이너트럭(대)</t>
    <phoneticPr fontId="4" type="noConversion"/>
  </si>
  <si>
    <t>버켓
로더(대)</t>
    <phoneticPr fontId="4" type="noConversion"/>
  </si>
  <si>
    <t>덤프
트럭(대)</t>
    <phoneticPr fontId="4" type="noConversion"/>
  </si>
  <si>
    <t>기타(대)</t>
    <phoneticPr fontId="4" type="noConversion"/>
  </si>
  <si>
    <t>중구계</t>
    <phoneticPr fontId="4" type="noConversion"/>
  </si>
  <si>
    <t xml:space="preserve">중구 </t>
    <phoneticPr fontId="4" type="noConversion"/>
  </si>
  <si>
    <t>거구실업</t>
    <phoneticPr fontId="4" type="noConversion"/>
  </si>
  <si>
    <t>이융대</t>
    <phoneticPr fontId="4" type="noConversion"/>
  </si>
  <si>
    <t>소공로6길 32-4</t>
    <phoneticPr fontId="4" type="noConversion"/>
  </si>
  <si>
    <t>용도</t>
    <phoneticPr fontId="4" type="noConversion"/>
  </si>
  <si>
    <t>생활폐기물</t>
    <phoneticPr fontId="4" type="noConversion"/>
  </si>
  <si>
    <t>음식물류폐기물</t>
    <phoneticPr fontId="4" type="noConversion"/>
  </si>
  <si>
    <t>사업장배출계</t>
    <phoneticPr fontId="4" type="noConversion"/>
  </si>
  <si>
    <t>동보환경</t>
    <phoneticPr fontId="4" type="noConversion"/>
  </si>
  <si>
    <t>송용호</t>
    <phoneticPr fontId="4" type="noConversion"/>
  </si>
  <si>
    <t>다산로 32, 207호 (신당동, 남산타운아파트2상가)</t>
    <phoneticPr fontId="4" type="noConversion"/>
  </si>
  <si>
    <t>용도</t>
    <phoneticPr fontId="4" type="noConversion"/>
  </si>
  <si>
    <t>생활폐기물</t>
    <phoneticPr fontId="4" type="noConversion"/>
  </si>
  <si>
    <t>음식물류폐기물</t>
    <phoneticPr fontId="4" type="noConversion"/>
  </si>
  <si>
    <t>사업장배출계</t>
    <phoneticPr fontId="4" type="noConversion"/>
  </si>
  <si>
    <t>무한기업</t>
    <phoneticPr fontId="4" type="noConversion"/>
  </si>
  <si>
    <t>이병권</t>
    <phoneticPr fontId="4" type="noConversion"/>
  </si>
  <si>
    <t>을지로20길 12, 501호 (인현동1가, 대성빌딩)</t>
    <phoneticPr fontId="4" type="noConversion"/>
  </si>
  <si>
    <t>용도</t>
    <phoneticPr fontId="4" type="noConversion"/>
  </si>
  <si>
    <t>생활폐기물</t>
    <phoneticPr fontId="4" type="noConversion"/>
  </si>
  <si>
    <t>음식물류폐기물</t>
    <phoneticPr fontId="4" type="noConversion"/>
  </si>
  <si>
    <t>사업장배출계</t>
    <phoneticPr fontId="4" type="noConversion"/>
  </si>
  <si>
    <t>민영주택</t>
    <phoneticPr fontId="4" type="noConversion"/>
  </si>
  <si>
    <t>양종원</t>
    <phoneticPr fontId="4" type="noConversion"/>
  </si>
  <si>
    <t>퇴계로 354, 301호 (신당동, 대승빌딩)</t>
    <phoneticPr fontId="4" type="noConversion"/>
  </si>
  <si>
    <t>용도</t>
    <phoneticPr fontId="4" type="noConversion"/>
  </si>
  <si>
    <t>생활폐기물</t>
    <phoneticPr fontId="4" type="noConversion"/>
  </si>
  <si>
    <t>음식물류폐기물</t>
    <phoneticPr fontId="4" type="noConversion"/>
  </si>
  <si>
    <t>사업장배출계</t>
    <phoneticPr fontId="4" type="noConversion"/>
  </si>
  <si>
    <t>수도환경</t>
    <phoneticPr fontId="4" type="noConversion"/>
  </si>
  <si>
    <t>황계민</t>
    <phoneticPr fontId="4" type="noConversion"/>
  </si>
  <si>
    <t>퇴계로 264, 301호 (묵정동, 보림빌딩)</t>
    <phoneticPr fontId="4" type="noConversion"/>
  </si>
  <si>
    <t>하경기업</t>
    <phoneticPr fontId="4" type="noConversion"/>
  </si>
  <si>
    <t>김우진</t>
    <phoneticPr fontId="4" type="noConversion"/>
  </si>
  <si>
    <t>만리재로 185, 101동 907호 (만리동2가, KCC파크타운)</t>
    <phoneticPr fontId="4" type="noConversion"/>
  </si>
  <si>
    <t>02-365-0097</t>
    <phoneticPr fontId="4" type="noConversion"/>
  </si>
  <si>
    <t>용도</t>
    <phoneticPr fontId="4" type="noConversion"/>
  </si>
  <si>
    <t>생활폐기물</t>
    <phoneticPr fontId="4" type="noConversion"/>
  </si>
  <si>
    <t>음식물류폐기물</t>
    <phoneticPr fontId="4" type="noConversion"/>
  </si>
  <si>
    <t>사업장배출계</t>
    <phoneticPr fontId="4" type="noConversion"/>
  </si>
  <si>
    <t>용산구계</t>
    <phoneticPr fontId="4" type="noConversion"/>
  </si>
  <si>
    <t xml:space="preserve">용산구 </t>
    <phoneticPr fontId="4" type="noConversion"/>
  </si>
  <si>
    <t>02-3272-4613</t>
    <phoneticPr fontId="4" type="noConversion"/>
  </si>
  <si>
    <t>02-712-5630</t>
    <phoneticPr fontId="4" type="noConversion"/>
  </si>
  <si>
    <t>02-793-2944</t>
    <phoneticPr fontId="4" type="noConversion"/>
  </si>
  <si>
    <t>나선기업</t>
    <phoneticPr fontId="4" type="noConversion"/>
  </si>
  <si>
    <t>02-3272-8982</t>
    <phoneticPr fontId="4" type="noConversion"/>
  </si>
  <si>
    <t>㈜더새론환경</t>
    <phoneticPr fontId="4" type="noConversion"/>
  </si>
  <si>
    <t>2000-7
(84.9.18.)</t>
    <phoneticPr fontId="4" type="noConversion"/>
  </si>
  <si>
    <t>송정환</t>
    <phoneticPr fontId="4" type="noConversion"/>
  </si>
  <si>
    <t>한강대로54길7, 3층302호(한강로1가)</t>
    <phoneticPr fontId="4" type="noConversion"/>
  </si>
  <si>
    <t>02-796-4574</t>
    <phoneticPr fontId="4" type="noConversion"/>
  </si>
  <si>
    <t>용도</t>
    <phoneticPr fontId="4" type="noConversion"/>
  </si>
  <si>
    <t>생활폐기물</t>
    <phoneticPr fontId="4" type="noConversion"/>
  </si>
  <si>
    <t>음식물류폐기물</t>
    <phoneticPr fontId="4" type="noConversion"/>
  </si>
  <si>
    <t>사업장배출계</t>
    <phoneticPr fontId="4" type="noConversion"/>
  </si>
  <si>
    <t>생활</t>
    <phoneticPr fontId="4" type="noConversion"/>
  </si>
  <si>
    <t>삼성환경</t>
    <phoneticPr fontId="4" type="noConversion"/>
  </si>
  <si>
    <t>양경희</t>
    <phoneticPr fontId="4" type="noConversion"/>
  </si>
  <si>
    <t>한강로3가 16-91</t>
    <phoneticPr fontId="4" type="noConversion"/>
  </si>
  <si>
    <t>02-718-5630</t>
    <phoneticPr fontId="4" type="noConversion"/>
  </si>
  <si>
    <t>성동구계</t>
    <phoneticPr fontId="4" type="noConversion"/>
  </si>
  <si>
    <t xml:space="preserve">성동구 </t>
    <phoneticPr fontId="4" type="noConversion"/>
  </si>
  <si>
    <t>성수1가2동 656-766</t>
    <phoneticPr fontId="4" type="noConversion"/>
  </si>
  <si>
    <t>02-463-4300</t>
    <phoneticPr fontId="4" type="noConversion"/>
  </si>
  <si>
    <t>용도</t>
    <phoneticPr fontId="4" type="noConversion"/>
  </si>
  <si>
    <t>생활폐기물</t>
    <phoneticPr fontId="4" type="noConversion"/>
  </si>
  <si>
    <t>음식물류폐기물</t>
    <phoneticPr fontId="4" type="noConversion"/>
  </si>
  <si>
    <t>사업장배출계</t>
    <phoneticPr fontId="4" type="noConversion"/>
  </si>
  <si>
    <t>이군복</t>
    <phoneticPr fontId="4" type="noConversion"/>
  </si>
  <si>
    <t>마장동 782-6</t>
    <phoneticPr fontId="4" type="noConversion"/>
  </si>
  <si>
    <t>02-2294-6300</t>
    <phoneticPr fontId="4" type="noConversion"/>
  </si>
  <si>
    <t>용도</t>
    <phoneticPr fontId="4" type="noConversion"/>
  </si>
  <si>
    <t>생활폐기물</t>
    <phoneticPr fontId="4" type="noConversion"/>
  </si>
  <si>
    <t>음식물류폐기물</t>
    <phoneticPr fontId="4" type="noConversion"/>
  </si>
  <si>
    <t>사업장배출계</t>
    <phoneticPr fontId="4" type="noConversion"/>
  </si>
  <si>
    <t>김장미, 심재경</t>
    <phoneticPr fontId="4" type="noConversion"/>
  </si>
  <si>
    <t>성수2가3동 299-238</t>
    <phoneticPr fontId="4" type="noConversion"/>
  </si>
  <si>
    <t>02-2214-0075</t>
    <phoneticPr fontId="4" type="noConversion"/>
  </si>
  <si>
    <t>금호2가동 489</t>
    <phoneticPr fontId="4" type="noConversion"/>
  </si>
  <si>
    <t>02-2231-4426</t>
    <phoneticPr fontId="4" type="noConversion"/>
  </si>
  <si>
    <t>생활</t>
    <phoneticPr fontId="4" type="noConversion"/>
  </si>
  <si>
    <t>사업장</t>
    <phoneticPr fontId="4" type="noConversion"/>
  </si>
  <si>
    <t>광진구계</t>
    <phoneticPr fontId="4" type="noConversion"/>
  </si>
  <si>
    <t>생활/사업장</t>
    <phoneticPr fontId="4" type="noConversion"/>
  </si>
  <si>
    <t xml:space="preserve">광진구 </t>
    <phoneticPr fontId="4" type="noConversion"/>
  </si>
  <si>
    <t>로칼크린</t>
    <phoneticPr fontId="4" type="noConversion"/>
  </si>
  <si>
    <t>2001.3.7</t>
    <phoneticPr fontId="4" type="noConversion"/>
  </si>
  <si>
    <t>이영곤</t>
    <phoneticPr fontId="4" type="noConversion"/>
  </si>
  <si>
    <t>광장동530-1</t>
    <phoneticPr fontId="4" type="noConversion"/>
  </si>
  <si>
    <t>02-452-5611</t>
    <phoneticPr fontId="4" type="noConversion"/>
  </si>
  <si>
    <t>용도</t>
    <phoneticPr fontId="4" type="noConversion"/>
  </si>
  <si>
    <t>생활폐기물</t>
    <phoneticPr fontId="4" type="noConversion"/>
  </si>
  <si>
    <t>음식물류폐기물</t>
    <phoneticPr fontId="4" type="noConversion"/>
  </si>
  <si>
    <t>사업장배출계</t>
    <phoneticPr fontId="4" type="noConversion"/>
  </si>
  <si>
    <t>경동사</t>
    <phoneticPr fontId="4" type="noConversion"/>
  </si>
  <si>
    <t>2002.12.23</t>
    <phoneticPr fontId="4" type="noConversion"/>
  </si>
  <si>
    <t>구직회</t>
    <phoneticPr fontId="4" type="noConversion"/>
  </si>
  <si>
    <t>능동237-5</t>
    <phoneticPr fontId="4" type="noConversion"/>
  </si>
  <si>
    <t>02-447-9152</t>
    <phoneticPr fontId="4" type="noConversion"/>
  </si>
  <si>
    <t>용도</t>
    <phoneticPr fontId="4" type="noConversion"/>
  </si>
  <si>
    <t>생활폐기물</t>
    <phoneticPr fontId="4" type="noConversion"/>
  </si>
  <si>
    <t>음식물류폐기물</t>
    <phoneticPr fontId="4" type="noConversion"/>
  </si>
  <si>
    <t>사업장배출계</t>
    <phoneticPr fontId="4" type="noConversion"/>
  </si>
  <si>
    <t>장수환경</t>
    <phoneticPr fontId="4" type="noConversion"/>
  </si>
  <si>
    <t>2003.11.26</t>
    <phoneticPr fontId="4" type="noConversion"/>
  </si>
  <si>
    <t>이종</t>
    <phoneticPr fontId="4" type="noConversion"/>
  </si>
  <si>
    <t>자양동655-15</t>
    <phoneticPr fontId="4" type="noConversion"/>
  </si>
  <si>
    <t>02-452-6933</t>
    <phoneticPr fontId="4" type="noConversion"/>
  </si>
  <si>
    <t>용도</t>
    <phoneticPr fontId="4" type="noConversion"/>
  </si>
  <si>
    <t>생활폐기물</t>
    <phoneticPr fontId="4" type="noConversion"/>
  </si>
  <si>
    <t>음식물류폐기물</t>
    <phoneticPr fontId="4" type="noConversion"/>
  </si>
  <si>
    <t>사업장배출계</t>
    <phoneticPr fontId="4" type="noConversion"/>
  </si>
  <si>
    <t>대아</t>
    <phoneticPr fontId="4" type="noConversion"/>
  </si>
  <si>
    <t>2008.8.1</t>
    <phoneticPr fontId="4" type="noConversion"/>
  </si>
  <si>
    <t>신은식</t>
    <phoneticPr fontId="4" type="noConversion"/>
  </si>
  <si>
    <t>중곡동80-8</t>
    <phoneticPr fontId="4" type="noConversion"/>
  </si>
  <si>
    <t>02-2201-2005</t>
    <phoneticPr fontId="4" type="noConversion"/>
  </si>
  <si>
    <t>용도</t>
    <phoneticPr fontId="4" type="noConversion"/>
  </si>
  <si>
    <t>생활폐기물</t>
    <phoneticPr fontId="4" type="noConversion"/>
  </si>
  <si>
    <t>음식물류폐기물</t>
    <phoneticPr fontId="4" type="noConversion"/>
  </si>
  <si>
    <t>사업장배출계</t>
    <phoneticPr fontId="4" type="noConversion"/>
  </si>
  <si>
    <t>동대문구계</t>
    <phoneticPr fontId="4" type="noConversion"/>
  </si>
  <si>
    <t xml:space="preserve">동대문구 </t>
    <phoneticPr fontId="4" type="noConversion"/>
  </si>
  <si>
    <t>제일환경㈜</t>
    <phoneticPr fontId="4" type="noConversion"/>
  </si>
  <si>
    <t>제1996-3호
(79.12.18)</t>
    <phoneticPr fontId="4" type="noConversion"/>
  </si>
  <si>
    <t>한기성</t>
    <phoneticPr fontId="4" type="noConversion"/>
  </si>
  <si>
    <t>약령중앙로 5</t>
    <phoneticPr fontId="4" type="noConversion"/>
  </si>
  <si>
    <t>02-963-3795</t>
    <phoneticPr fontId="4" type="noConversion"/>
  </si>
  <si>
    <t>용도</t>
    <phoneticPr fontId="4" type="noConversion"/>
  </si>
  <si>
    <t>생활폐기물</t>
    <phoneticPr fontId="4" type="noConversion"/>
  </si>
  <si>
    <t>음식물류폐기물</t>
    <phoneticPr fontId="4" type="noConversion"/>
  </si>
  <si>
    <t>사업장배출계</t>
    <phoneticPr fontId="4" type="noConversion"/>
  </si>
  <si>
    <t>용마산업㈜</t>
    <phoneticPr fontId="4" type="noConversion"/>
  </si>
  <si>
    <t>제2009-1호
(1978.11.01)</t>
    <phoneticPr fontId="4" type="noConversion"/>
  </si>
  <si>
    <t>권한준</t>
    <phoneticPr fontId="4" type="noConversion"/>
  </si>
  <si>
    <t>답십리로304</t>
    <phoneticPr fontId="4" type="noConversion"/>
  </si>
  <si>
    <t>02-368-1966</t>
    <phoneticPr fontId="4" type="noConversion"/>
  </si>
  <si>
    <t>동양용역㈜</t>
    <phoneticPr fontId="4" type="noConversion"/>
  </si>
  <si>
    <t>제2009-2호
(2013.02.07)</t>
    <phoneticPr fontId="4" type="noConversion"/>
  </si>
  <si>
    <t>조용준</t>
    <phoneticPr fontId="4" type="noConversion"/>
  </si>
  <si>
    <t>한천로58길 139</t>
    <phoneticPr fontId="4" type="noConversion"/>
  </si>
  <si>
    <t>02-2242-0807</t>
    <phoneticPr fontId="4" type="noConversion"/>
  </si>
  <si>
    <t>중랑구계</t>
    <phoneticPr fontId="4" type="noConversion"/>
  </si>
  <si>
    <t xml:space="preserve">중랑구 </t>
    <phoneticPr fontId="4" type="noConversion"/>
  </si>
  <si>
    <t>중랑환경</t>
    <phoneticPr fontId="4" type="noConversion"/>
  </si>
  <si>
    <t>1998-1
(1998-06-01)</t>
    <phoneticPr fontId="4" type="noConversion"/>
  </si>
  <si>
    <t>박영춘</t>
    <phoneticPr fontId="4" type="noConversion"/>
  </si>
  <si>
    <t>망우2동 495</t>
    <phoneticPr fontId="4" type="noConversion"/>
  </si>
  <si>
    <t>02-491-1714</t>
    <phoneticPr fontId="4" type="noConversion"/>
  </si>
  <si>
    <t>우리환경</t>
    <phoneticPr fontId="4" type="noConversion"/>
  </si>
  <si>
    <t>2001-6
(2001-12-10)</t>
    <phoneticPr fontId="4" type="noConversion"/>
  </si>
  <si>
    <t>정광일,김향균</t>
    <phoneticPr fontId="4" type="noConversion"/>
  </si>
  <si>
    <t>망우3동 407-1</t>
    <phoneticPr fontId="4" type="noConversion"/>
  </si>
  <si>
    <t>02-435-4424</t>
    <phoneticPr fontId="4" type="noConversion"/>
  </si>
  <si>
    <t>용마용역</t>
    <phoneticPr fontId="4" type="noConversion"/>
  </si>
  <si>
    <t>1998-2
(1998-06-01)</t>
    <phoneticPr fontId="4" type="noConversion"/>
  </si>
  <si>
    <t>심순애</t>
    <phoneticPr fontId="4" type="noConversion"/>
  </si>
  <si>
    <t>신내1동 121</t>
    <phoneticPr fontId="4" type="noConversion"/>
  </si>
  <si>
    <t>02-434-2214</t>
    <phoneticPr fontId="4" type="noConversion"/>
  </si>
  <si>
    <t>용도</t>
    <phoneticPr fontId="4" type="noConversion"/>
  </si>
  <si>
    <t>생활폐기물</t>
    <phoneticPr fontId="4" type="noConversion"/>
  </si>
  <si>
    <t>음식물류폐기물</t>
    <phoneticPr fontId="4" type="noConversion"/>
  </si>
  <si>
    <t>사업장배출계</t>
    <phoneticPr fontId="4" type="noConversion"/>
  </si>
  <si>
    <t>클린중랑</t>
    <phoneticPr fontId="4" type="noConversion"/>
  </si>
  <si>
    <t>2005-5
(2005-12-29)</t>
    <phoneticPr fontId="4" type="noConversion"/>
  </si>
  <si>
    <t>최장옥</t>
    <phoneticPr fontId="4" type="noConversion"/>
  </si>
  <si>
    <t>상봉동 113-3</t>
    <phoneticPr fontId="4" type="noConversion"/>
  </si>
  <si>
    <t>02-492-1144</t>
    <phoneticPr fontId="4" type="noConversion"/>
  </si>
  <si>
    <t>성북구계</t>
    <phoneticPr fontId="4" type="noConversion"/>
  </si>
  <si>
    <t>성북구</t>
    <phoneticPr fontId="4" type="noConversion"/>
  </si>
  <si>
    <t>생활</t>
    <phoneticPr fontId="4" type="noConversion"/>
  </si>
  <si>
    <t>2009-1 (2006.03.06)</t>
    <phoneticPr fontId="4" type="noConversion"/>
  </si>
  <si>
    <t>한천로 594, 2층</t>
    <phoneticPr fontId="4" type="noConversion"/>
  </si>
  <si>
    <t>2009-2 (2009.04.13)</t>
    <phoneticPr fontId="4" type="noConversion"/>
  </si>
  <si>
    <t>2009-3 (2006.09.20)</t>
    <phoneticPr fontId="4" type="noConversion"/>
  </si>
  <si>
    <t>2011-1 (2011.10.05)</t>
    <phoneticPr fontId="4" type="noConversion"/>
  </si>
  <si>
    <t>강북구계</t>
    <phoneticPr fontId="4" type="noConversion"/>
  </si>
  <si>
    <t>강북구</t>
    <phoneticPr fontId="4" type="noConversion"/>
  </si>
  <si>
    <t>생활/사업장</t>
    <phoneticPr fontId="4" type="noConversion"/>
  </si>
  <si>
    <t>백우기업</t>
    <phoneticPr fontId="4" type="noConversion"/>
  </si>
  <si>
    <t>2007.02.01</t>
    <phoneticPr fontId="4" type="noConversion"/>
  </si>
  <si>
    <t>양승우, 정정심</t>
    <phoneticPr fontId="4" type="noConversion"/>
  </si>
  <si>
    <t>도봉로 328</t>
    <phoneticPr fontId="4" type="noConversion"/>
  </si>
  <si>
    <t>02-991-2816</t>
    <phoneticPr fontId="4" type="noConversion"/>
  </si>
  <si>
    <t>청원환경</t>
    <phoneticPr fontId="4" type="noConversion"/>
  </si>
  <si>
    <t>1995.09.15</t>
    <phoneticPr fontId="4" type="noConversion"/>
  </si>
  <si>
    <t>김창제</t>
    <phoneticPr fontId="4" type="noConversion"/>
  </si>
  <si>
    <t>노해로 90</t>
    <phoneticPr fontId="4" type="noConversion"/>
  </si>
  <si>
    <t>02-900-3294</t>
    <phoneticPr fontId="4" type="noConversion"/>
  </si>
  <si>
    <t>용도</t>
    <phoneticPr fontId="4" type="noConversion"/>
  </si>
  <si>
    <t>생활폐기물</t>
    <phoneticPr fontId="4" type="noConversion"/>
  </si>
  <si>
    <t>음식물류폐기물</t>
    <phoneticPr fontId="4" type="noConversion"/>
  </si>
  <si>
    <t>사업장배출계</t>
    <phoneticPr fontId="4" type="noConversion"/>
  </si>
  <si>
    <t>생활/사업장</t>
    <phoneticPr fontId="4" type="noConversion"/>
  </si>
  <si>
    <t>유공클린환경</t>
    <phoneticPr fontId="4" type="noConversion"/>
  </si>
  <si>
    <t>2015.11.11</t>
    <phoneticPr fontId="4" type="noConversion"/>
  </si>
  <si>
    <t>최하진</t>
    <phoneticPr fontId="4" type="noConversion"/>
  </si>
  <si>
    <t>한천로129길 36</t>
    <phoneticPr fontId="4" type="noConversion"/>
  </si>
  <si>
    <t>02-902-0055</t>
    <phoneticPr fontId="4" type="noConversion"/>
  </si>
  <si>
    <t>도봉구계</t>
    <phoneticPr fontId="4" type="noConversion"/>
  </si>
  <si>
    <t xml:space="preserve">도봉구 </t>
    <phoneticPr fontId="4" type="noConversion"/>
  </si>
  <si>
    <t>217-81-02551
1993.10.15
제1993-17호</t>
    <phoneticPr fontId="4" type="noConversion"/>
  </si>
  <si>
    <t>02-991-2817</t>
    <phoneticPr fontId="4" type="noConversion"/>
  </si>
  <si>
    <t>210-81-19352
1992.10.15
제1992-13호</t>
    <phoneticPr fontId="4" type="noConversion"/>
  </si>
  <si>
    <t>양병렬, 박춘식</t>
    <phoneticPr fontId="4" type="noConversion"/>
  </si>
  <si>
    <t>02-993-4839</t>
    <phoneticPr fontId="4" type="noConversion"/>
  </si>
  <si>
    <t>허가번호
제1994-001호
1994년12월06일</t>
    <phoneticPr fontId="4" type="noConversion"/>
  </si>
  <si>
    <t>진영수, 김준범</t>
    <phoneticPr fontId="4" type="noConversion"/>
  </si>
  <si>
    <t>02-3493-6675</t>
    <phoneticPr fontId="4" type="noConversion"/>
  </si>
  <si>
    <t>마들로28길 63(도봉동)</t>
    <phoneticPr fontId="4" type="noConversion"/>
  </si>
  <si>
    <t>02-3491-0160</t>
    <phoneticPr fontId="4" type="noConversion"/>
  </si>
  <si>
    <t>도봉로152길 16(방학동) 북한산현대렉시온928호</t>
    <phoneticPr fontId="4" type="noConversion"/>
  </si>
  <si>
    <t>노해로 341(창동) 신원리베르텔1101호</t>
    <phoneticPr fontId="4" type="noConversion"/>
  </si>
  <si>
    <t>창동 797</t>
    <phoneticPr fontId="4" type="noConversion"/>
  </si>
  <si>
    <t>마들로 735-33(도봉동)</t>
    <phoneticPr fontId="4" type="noConversion"/>
  </si>
  <si>
    <t>시헌개발㈜</t>
    <phoneticPr fontId="4" type="noConversion"/>
  </si>
  <si>
    <t>2013-0001
(2013.05.13</t>
    <phoneticPr fontId="4" type="noConversion"/>
  </si>
  <si>
    <t>이혜숙</t>
    <phoneticPr fontId="4" type="noConversion"/>
  </si>
  <si>
    <t>02-3491-8288</t>
    <phoneticPr fontId="4" type="noConversion"/>
  </si>
  <si>
    <t>㈜미림이엔씨</t>
    <phoneticPr fontId="4" type="noConversion"/>
  </si>
  <si>
    <t>2015-0001
(2015.02.23)</t>
    <phoneticPr fontId="4" type="noConversion"/>
  </si>
  <si>
    <t>박준성</t>
    <phoneticPr fontId="4" type="noConversion"/>
  </si>
  <si>
    <t>070-8267-4366</t>
    <phoneticPr fontId="4" type="noConversion"/>
  </si>
  <si>
    <t>㈜우미이앤씨</t>
    <phoneticPr fontId="4" type="noConversion"/>
  </si>
  <si>
    <t>2015-0002
(2015.7.22)</t>
    <phoneticPr fontId="4" type="noConversion"/>
  </si>
  <si>
    <t>이연화</t>
    <phoneticPr fontId="4" type="noConversion"/>
  </si>
  <si>
    <t>070-4070-4080</t>
    <phoneticPr fontId="4" type="noConversion"/>
  </si>
  <si>
    <t>노원구계</t>
    <phoneticPr fontId="4" type="noConversion"/>
  </si>
  <si>
    <t xml:space="preserve">노원구 </t>
    <phoneticPr fontId="4" type="noConversion"/>
  </si>
  <si>
    <t>한국진개</t>
    <phoneticPr fontId="4" type="noConversion"/>
  </si>
  <si>
    <t>제94-1
(2003.3.21)</t>
    <phoneticPr fontId="4" type="noConversion"/>
  </si>
  <si>
    <t>양승우</t>
    <phoneticPr fontId="4" type="noConversion"/>
  </si>
  <si>
    <t>월계동556</t>
    <phoneticPr fontId="4" type="noConversion"/>
  </si>
  <si>
    <t>02-994-3440</t>
    <phoneticPr fontId="4" type="noConversion"/>
  </si>
  <si>
    <t>토재기업</t>
    <phoneticPr fontId="4" type="noConversion"/>
  </si>
  <si>
    <t>제94-2
(2003.3.21)</t>
    <phoneticPr fontId="4" type="noConversion"/>
  </si>
  <si>
    <t>이종명</t>
    <phoneticPr fontId="4" type="noConversion"/>
  </si>
  <si>
    <t>상계동459</t>
    <phoneticPr fontId="4" type="noConversion"/>
  </si>
  <si>
    <t>02-937-7500</t>
    <phoneticPr fontId="4" type="noConversion"/>
  </si>
  <si>
    <t>용도</t>
    <phoneticPr fontId="4" type="noConversion"/>
  </si>
  <si>
    <t>생활폐기물</t>
    <phoneticPr fontId="4" type="noConversion"/>
  </si>
  <si>
    <t>음식물류폐기물</t>
    <phoneticPr fontId="4" type="noConversion"/>
  </si>
  <si>
    <t>사업장배출계</t>
    <phoneticPr fontId="4" type="noConversion"/>
  </si>
  <si>
    <t>철한기업</t>
    <phoneticPr fontId="4" type="noConversion"/>
  </si>
  <si>
    <t>제94-3
(2003.3.21)</t>
    <phoneticPr fontId="4" type="noConversion"/>
  </si>
  <si>
    <t>윤근순</t>
    <phoneticPr fontId="4" type="noConversion"/>
  </si>
  <si>
    <t>공릉동366-2</t>
    <phoneticPr fontId="4" type="noConversion"/>
  </si>
  <si>
    <t>02-974-0352</t>
    <phoneticPr fontId="4" type="noConversion"/>
  </si>
  <si>
    <t>용도</t>
    <phoneticPr fontId="4" type="noConversion"/>
  </si>
  <si>
    <t>생활폐기물</t>
    <phoneticPr fontId="4" type="noConversion"/>
  </si>
  <si>
    <t>음식물류폐기물</t>
    <phoneticPr fontId="4" type="noConversion"/>
  </si>
  <si>
    <t>사업장배출계</t>
    <phoneticPr fontId="4" type="noConversion"/>
  </si>
  <si>
    <t>영명환경</t>
    <phoneticPr fontId="4" type="noConversion"/>
  </si>
  <si>
    <t>제94-4
(2003.3.21)</t>
    <phoneticPr fontId="4" type="noConversion"/>
  </si>
  <si>
    <t>김성욱</t>
    <phoneticPr fontId="4" type="noConversion"/>
  </si>
  <si>
    <t>상계동673</t>
    <phoneticPr fontId="4" type="noConversion"/>
  </si>
  <si>
    <t>02-933-2729</t>
    <phoneticPr fontId="4" type="noConversion"/>
  </si>
  <si>
    <t>용도</t>
    <phoneticPr fontId="4" type="noConversion"/>
  </si>
  <si>
    <t>생활폐기물</t>
    <phoneticPr fontId="4" type="noConversion"/>
  </si>
  <si>
    <t>음식물류폐기물</t>
    <phoneticPr fontId="4" type="noConversion"/>
  </si>
  <si>
    <t>사업장배출계</t>
    <phoneticPr fontId="4" type="noConversion"/>
  </si>
  <si>
    <t>(주)대효환경</t>
    <phoneticPr fontId="4" type="noConversion"/>
  </si>
  <si>
    <t>제2010-01
(2010.2.25)</t>
    <phoneticPr fontId="4" type="noConversion"/>
  </si>
  <si>
    <t>강남열</t>
    <phoneticPr fontId="4" type="noConversion"/>
  </si>
  <si>
    <t>한글비석로 46가길 42</t>
    <phoneticPr fontId="4" type="noConversion"/>
  </si>
  <si>
    <t>02-916-5444</t>
    <phoneticPr fontId="4" type="noConversion"/>
  </si>
  <si>
    <t>상지환경</t>
    <phoneticPr fontId="4" type="noConversion"/>
  </si>
  <si>
    <t>제2006-3
(2006.11.14)</t>
    <phoneticPr fontId="4" type="noConversion"/>
  </si>
  <si>
    <t>박을규</t>
    <phoneticPr fontId="4" type="noConversion"/>
  </si>
  <si>
    <t>상계2동 366-1</t>
    <phoneticPr fontId="4" type="noConversion"/>
  </si>
  <si>
    <t>02-930-1559</t>
    <phoneticPr fontId="4" type="noConversion"/>
  </si>
  <si>
    <t>노원환경개발㈜</t>
    <phoneticPr fontId="4" type="noConversion"/>
  </si>
  <si>
    <t>제97-1
(1997.10.8)</t>
    <phoneticPr fontId="4" type="noConversion"/>
  </si>
  <si>
    <t>이금숙</t>
    <phoneticPr fontId="4" type="noConversion"/>
  </si>
  <si>
    <t>상계동 670</t>
    <phoneticPr fontId="4" type="noConversion"/>
  </si>
  <si>
    <t>02-938-5193</t>
    <phoneticPr fontId="4" type="noConversion"/>
  </si>
  <si>
    <t>용도</t>
    <phoneticPr fontId="4" type="noConversion"/>
  </si>
  <si>
    <t>생활폐기물</t>
    <phoneticPr fontId="4" type="noConversion"/>
  </si>
  <si>
    <t>음식물류폐기물</t>
    <phoneticPr fontId="4" type="noConversion"/>
  </si>
  <si>
    <t>사업장배출계</t>
    <phoneticPr fontId="4" type="noConversion"/>
  </si>
  <si>
    <t>상우이디아이</t>
    <phoneticPr fontId="4" type="noConversion"/>
  </si>
  <si>
    <t>제06-0001
(2012.2.27)</t>
    <phoneticPr fontId="4" type="noConversion"/>
  </si>
  <si>
    <t>최영희</t>
    <phoneticPr fontId="4" type="noConversion"/>
  </si>
  <si>
    <t>동일로 243길 49</t>
    <phoneticPr fontId="4" type="noConversion"/>
  </si>
  <si>
    <t>02-3401-0404</t>
    <phoneticPr fontId="4" type="noConversion"/>
  </si>
  <si>
    <t>국토환경</t>
    <phoneticPr fontId="4" type="noConversion"/>
  </si>
  <si>
    <t>제2010-3
(2010.6.28)</t>
    <phoneticPr fontId="4" type="noConversion"/>
  </si>
  <si>
    <t>김준태</t>
    <phoneticPr fontId="4" type="noConversion"/>
  </si>
  <si>
    <t>상계동 450</t>
    <phoneticPr fontId="4" type="noConversion"/>
  </si>
  <si>
    <t>070-7514-1443</t>
    <phoneticPr fontId="4" type="noConversion"/>
  </si>
  <si>
    <t>은평구계</t>
    <phoneticPr fontId="4" type="noConversion"/>
  </si>
  <si>
    <t xml:space="preserve">은평구 </t>
    <phoneticPr fontId="4" type="noConversion"/>
  </si>
  <si>
    <t>02-2693-3844</t>
    <phoneticPr fontId="4" type="noConversion"/>
  </si>
  <si>
    <t>용도</t>
    <phoneticPr fontId="4" type="noConversion"/>
  </si>
  <si>
    <t>생활폐기물</t>
    <phoneticPr fontId="4" type="noConversion"/>
  </si>
  <si>
    <t>음식물류폐기물</t>
    <phoneticPr fontId="4" type="noConversion"/>
  </si>
  <si>
    <t>사업장배출계</t>
    <phoneticPr fontId="4" type="noConversion"/>
  </si>
  <si>
    <t>윤석호</t>
    <phoneticPr fontId="4" type="noConversion"/>
  </si>
  <si>
    <t>02-2646-8618</t>
    <phoneticPr fontId="4" type="noConversion"/>
  </si>
  <si>
    <t>02-2644-2744</t>
    <phoneticPr fontId="4" type="noConversion"/>
  </si>
  <si>
    <t>02-2644-39574</t>
    <phoneticPr fontId="4" type="noConversion"/>
  </si>
  <si>
    <t>삼희환경</t>
    <phoneticPr fontId="2" type="Hiragana"/>
  </si>
  <si>
    <t>2004-3(2004.05.19.)</t>
    <phoneticPr fontId="2" type="Hiragana"/>
  </si>
  <si>
    <t>우영희</t>
    <phoneticPr fontId="2" type="Hiragana"/>
  </si>
  <si>
    <t>응암동 112-21</t>
    <phoneticPr fontId="2" type="Hiragana"/>
  </si>
  <si>
    <t>02-356-6037</t>
    <phoneticPr fontId="2" type="Hiragana"/>
  </si>
  <si>
    <t>대한민국특수임무유공자회</t>
    <phoneticPr fontId="2" type="Hiragana"/>
  </si>
  <si>
    <t>2011-09(2011.06.02.)</t>
    <phoneticPr fontId="2" type="Hiragana"/>
  </si>
  <si>
    <t>김희수</t>
    <phoneticPr fontId="2" type="Hiragana"/>
  </si>
  <si>
    <t>녹번동 5번지 20동</t>
    <phoneticPr fontId="2" type="Hiragana"/>
  </si>
  <si>
    <t>070-8740-1637</t>
    <phoneticPr fontId="2" type="Hiragana"/>
  </si>
  <si>
    <t>용도</t>
    <phoneticPr fontId="4" type="noConversion"/>
  </si>
  <si>
    <t>생활폐기물</t>
    <phoneticPr fontId="4" type="noConversion"/>
  </si>
  <si>
    <t>음식물류폐기물</t>
    <phoneticPr fontId="4" type="noConversion"/>
  </si>
  <si>
    <t>사업장배출계</t>
    <phoneticPr fontId="4" type="noConversion"/>
  </si>
  <si>
    <t>생활</t>
    <phoneticPr fontId="4" type="noConversion"/>
  </si>
  <si>
    <t>세명실업</t>
    <phoneticPr fontId="2" type="Hiragana"/>
  </si>
  <si>
    <t>2000-1(1994.10.20.)</t>
    <phoneticPr fontId="2" type="Hiragana"/>
  </si>
  <si>
    <t>김성종</t>
    <phoneticPr fontId="2" type="Hiragana"/>
  </si>
  <si>
    <t>증산로17길39(신사동)</t>
    <phoneticPr fontId="2" type="Hiragana"/>
  </si>
  <si>
    <t>02-305-3311</t>
    <phoneticPr fontId="2" type="Hiragana"/>
  </si>
  <si>
    <t>용도</t>
    <phoneticPr fontId="4" type="noConversion"/>
  </si>
  <si>
    <t>생활폐기물</t>
    <phoneticPr fontId="4" type="noConversion"/>
  </si>
  <si>
    <t>음식물류폐기물</t>
    <phoneticPr fontId="4" type="noConversion"/>
  </si>
  <si>
    <t>사업장배출계</t>
    <phoneticPr fontId="4" type="noConversion"/>
  </si>
  <si>
    <t>생활</t>
    <phoneticPr fontId="4" type="noConversion"/>
  </si>
  <si>
    <t>세림용역</t>
    <phoneticPr fontId="2" type="Hiragana"/>
  </si>
  <si>
    <t>2000-2(1994.10.20.)</t>
    <phoneticPr fontId="2" type="Hiragana"/>
  </si>
  <si>
    <t>윤영철</t>
    <phoneticPr fontId="2" type="Hiragana"/>
  </si>
  <si>
    <t>갈현로35길 12-17(갈현동)</t>
    <phoneticPr fontId="2" type="Hiragana"/>
  </si>
  <si>
    <t>02-306-8811</t>
    <phoneticPr fontId="2" type="Hiragana"/>
  </si>
  <si>
    <t>태정기업</t>
    <phoneticPr fontId="2" type="Hiragana"/>
  </si>
  <si>
    <t>2000-3(1994.10.20.)</t>
    <phoneticPr fontId="2" type="Hiragana"/>
  </si>
  <si>
    <t>변웅룡</t>
    <phoneticPr fontId="2" type="Hiragana"/>
  </si>
  <si>
    <t>진관1로77-8 404-106(진관동)</t>
    <phoneticPr fontId="2" type="Hiragana"/>
  </si>
  <si>
    <t>02-356-2213</t>
    <phoneticPr fontId="2" type="Hiragana"/>
  </si>
  <si>
    <t>서대문구계</t>
    <phoneticPr fontId="4" type="noConversion"/>
  </si>
  <si>
    <t xml:space="preserve">서대문구 </t>
    <phoneticPr fontId="4" type="noConversion"/>
  </si>
  <si>
    <t>2002-1
(2002.8.8)</t>
    <phoneticPr fontId="4" type="noConversion"/>
  </si>
  <si>
    <t>남가좌동381 센트레빌@205-103</t>
    <phoneticPr fontId="4" type="noConversion"/>
  </si>
  <si>
    <t>02-372-3022</t>
    <phoneticPr fontId="4" type="noConversion"/>
  </si>
  <si>
    <t>용도</t>
    <phoneticPr fontId="4" type="noConversion"/>
  </si>
  <si>
    <t>생활폐기물</t>
    <phoneticPr fontId="4" type="noConversion"/>
  </si>
  <si>
    <t>음식물류폐기물</t>
    <phoneticPr fontId="4" type="noConversion"/>
  </si>
  <si>
    <t>사업장배출계</t>
    <phoneticPr fontId="4" type="noConversion"/>
  </si>
  <si>
    <t>2003-2
(2003.3.3)</t>
    <phoneticPr fontId="4" type="noConversion"/>
  </si>
  <si>
    <t>02-302-5573</t>
    <phoneticPr fontId="4" type="noConversion"/>
  </si>
  <si>
    <t>2005-1
(2005.8.1)</t>
    <phoneticPr fontId="4" type="noConversion"/>
  </si>
  <si>
    <t>02-303-8215</t>
    <phoneticPr fontId="4" type="noConversion"/>
  </si>
  <si>
    <t>마포구계</t>
    <phoneticPr fontId="4" type="noConversion"/>
  </si>
  <si>
    <t xml:space="preserve">마포구 </t>
    <phoneticPr fontId="4" type="noConversion"/>
  </si>
  <si>
    <t>평화환경㈜</t>
    <phoneticPr fontId="4" type="noConversion"/>
  </si>
  <si>
    <t>1992-1
(1992.9.1)</t>
    <phoneticPr fontId="4" type="noConversion"/>
  </si>
  <si>
    <t>김영준</t>
    <phoneticPr fontId="4" type="noConversion"/>
  </si>
  <si>
    <t>02-3142-6411</t>
    <phoneticPr fontId="4" type="noConversion"/>
  </si>
  <si>
    <t>용도</t>
    <phoneticPr fontId="4" type="noConversion"/>
  </si>
  <si>
    <t>생활폐기물</t>
    <phoneticPr fontId="4" type="noConversion"/>
  </si>
  <si>
    <t>음식물류폐기물</t>
    <phoneticPr fontId="4" type="noConversion"/>
  </si>
  <si>
    <t>사업장배출계</t>
    <phoneticPr fontId="4" type="noConversion"/>
  </si>
  <si>
    <t>대경환경㈜</t>
    <phoneticPr fontId="4" type="noConversion"/>
  </si>
  <si>
    <t>1996-1
(1996.5.16)</t>
    <phoneticPr fontId="4" type="noConversion"/>
  </si>
  <si>
    <t>김행순</t>
    <phoneticPr fontId="4" type="noConversion"/>
  </si>
  <si>
    <t>02-336-1351</t>
    <phoneticPr fontId="4" type="noConversion"/>
  </si>
  <si>
    <t>용도</t>
    <phoneticPr fontId="4" type="noConversion"/>
  </si>
  <si>
    <t>생활폐기물</t>
    <phoneticPr fontId="4" type="noConversion"/>
  </si>
  <si>
    <t>음식물류폐기물</t>
    <phoneticPr fontId="4" type="noConversion"/>
  </si>
  <si>
    <t>사업장배출계</t>
    <phoneticPr fontId="4" type="noConversion"/>
  </si>
  <si>
    <t>㈜효성환경</t>
    <phoneticPr fontId="4" type="noConversion"/>
  </si>
  <si>
    <t>2001-22
(2001.11.7)</t>
    <phoneticPr fontId="4" type="noConversion"/>
  </si>
  <si>
    <t>최승호</t>
    <phoneticPr fontId="4" type="noConversion"/>
  </si>
  <si>
    <t>02-322-3780</t>
    <phoneticPr fontId="4" type="noConversion"/>
  </si>
  <si>
    <t>㈜고려리사이클링</t>
    <phoneticPr fontId="4" type="noConversion"/>
  </si>
  <si>
    <t>2007-3
(2007.9.20)</t>
    <phoneticPr fontId="4" type="noConversion"/>
  </si>
  <si>
    <t>장오식</t>
    <phoneticPr fontId="4" type="noConversion"/>
  </si>
  <si>
    <t>02-337-1464</t>
    <phoneticPr fontId="4" type="noConversion"/>
  </si>
  <si>
    <t>양천구계</t>
    <phoneticPr fontId="4" type="noConversion"/>
  </si>
  <si>
    <t xml:space="preserve">양천구 </t>
    <phoneticPr fontId="4" type="noConversion"/>
  </si>
  <si>
    <t>02-2644-8488</t>
    <phoneticPr fontId="4" type="noConversion"/>
  </si>
  <si>
    <t>02-2693-6348</t>
    <phoneticPr fontId="4" type="noConversion"/>
  </si>
  <si>
    <t>강서구계</t>
    <phoneticPr fontId="4" type="noConversion"/>
  </si>
  <si>
    <t xml:space="preserve">강서구 </t>
    <phoneticPr fontId="4" type="noConversion"/>
  </si>
  <si>
    <t>발산산업㈜</t>
    <phoneticPr fontId="4" type="noConversion"/>
  </si>
  <si>
    <t>2006-1
2006.4.6</t>
    <phoneticPr fontId="4" type="noConversion"/>
  </si>
  <si>
    <t>이상현</t>
    <phoneticPr fontId="4" type="noConversion"/>
  </si>
  <si>
    <t>방화대로7길 43</t>
    <phoneticPr fontId="4" type="noConversion"/>
  </si>
  <si>
    <t>02-2662-9781</t>
    <phoneticPr fontId="4" type="noConversion"/>
  </si>
  <si>
    <t>용도</t>
    <phoneticPr fontId="4" type="noConversion"/>
  </si>
  <si>
    <t>생활폐기물</t>
    <phoneticPr fontId="4" type="noConversion"/>
  </si>
  <si>
    <t>음식물류폐기물</t>
    <phoneticPr fontId="4" type="noConversion"/>
  </si>
  <si>
    <t>사업장배출계</t>
    <phoneticPr fontId="4" type="noConversion"/>
  </si>
  <si>
    <t>일류개발㈜</t>
    <phoneticPr fontId="4" type="noConversion"/>
  </si>
  <si>
    <t>2007-3
2007.9.7</t>
    <phoneticPr fontId="4" type="noConversion"/>
  </si>
  <si>
    <t>정영조</t>
    <phoneticPr fontId="4" type="noConversion"/>
  </si>
  <si>
    <t>양천로30길 32</t>
    <phoneticPr fontId="4" type="noConversion"/>
  </si>
  <si>
    <t>02-3159-8744</t>
    <phoneticPr fontId="4" type="noConversion"/>
  </si>
  <si>
    <t>용도</t>
    <phoneticPr fontId="4" type="noConversion"/>
  </si>
  <si>
    <t>생활폐기물</t>
    <phoneticPr fontId="4" type="noConversion"/>
  </si>
  <si>
    <t>음식물류폐기물</t>
    <phoneticPr fontId="4" type="noConversion"/>
  </si>
  <si>
    <t>사업장배출계</t>
    <phoneticPr fontId="4" type="noConversion"/>
  </si>
  <si>
    <t>제이에이치서비스㈜</t>
    <phoneticPr fontId="4" type="noConversion"/>
  </si>
  <si>
    <t>2012-1
2012.1.26</t>
    <phoneticPr fontId="4" type="noConversion"/>
  </si>
  <si>
    <t>02-2640-7979</t>
    <phoneticPr fontId="4" type="noConversion"/>
  </si>
  <si>
    <t>용도</t>
    <phoneticPr fontId="4" type="noConversion"/>
  </si>
  <si>
    <t>생활폐기물</t>
    <phoneticPr fontId="4" type="noConversion"/>
  </si>
  <si>
    <t>음식물류폐기물</t>
    <phoneticPr fontId="4" type="noConversion"/>
  </si>
  <si>
    <t>사업장배출계</t>
    <phoneticPr fontId="4" type="noConversion"/>
  </si>
  <si>
    <t>임송농산㈜</t>
    <phoneticPr fontId="4" type="noConversion"/>
  </si>
  <si>
    <t>1997-1
1997-2-22</t>
    <phoneticPr fontId="4" type="noConversion"/>
  </si>
  <si>
    <t>02-2659-1061</t>
    <phoneticPr fontId="4" type="noConversion"/>
  </si>
  <si>
    <t>리사이클링파워㈜</t>
    <phoneticPr fontId="4" type="noConversion"/>
  </si>
  <si>
    <t>2002-4
2000.4.18</t>
    <phoneticPr fontId="4" type="noConversion"/>
  </si>
  <si>
    <t>02-3661-3144</t>
    <phoneticPr fontId="4" type="noConversion"/>
  </si>
  <si>
    <t>㈜대흥에코</t>
    <phoneticPr fontId="4" type="noConversion"/>
  </si>
  <si>
    <t>2012-3
2012.12.3</t>
    <phoneticPr fontId="4" type="noConversion"/>
  </si>
  <si>
    <t>금낭화로26가길 152-126</t>
    <phoneticPr fontId="4" type="noConversion"/>
  </si>
  <si>
    <t>02-974-1861</t>
    <phoneticPr fontId="4" type="noConversion"/>
  </si>
  <si>
    <t>용도</t>
    <phoneticPr fontId="4" type="noConversion"/>
  </si>
  <si>
    <t>생활폐기물</t>
    <phoneticPr fontId="4" type="noConversion"/>
  </si>
  <si>
    <t>음식물류폐기물</t>
    <phoneticPr fontId="4" type="noConversion"/>
  </si>
  <si>
    <t>사업장배출계</t>
    <phoneticPr fontId="4" type="noConversion"/>
  </si>
  <si>
    <t>한길자원환경</t>
    <phoneticPr fontId="4" type="noConversion"/>
  </si>
  <si>
    <t>2013-1
2013.8.27</t>
    <phoneticPr fontId="4" type="noConversion"/>
  </si>
  <si>
    <t>02-2658-0995</t>
    <phoneticPr fontId="4" type="noConversion"/>
  </si>
  <si>
    <t>용도</t>
    <phoneticPr fontId="4" type="noConversion"/>
  </si>
  <si>
    <t>생활폐기물</t>
    <phoneticPr fontId="4" type="noConversion"/>
  </si>
  <si>
    <t>음식물류폐기물</t>
    <phoneticPr fontId="4" type="noConversion"/>
  </si>
  <si>
    <t>사업장배출계</t>
    <phoneticPr fontId="4" type="noConversion"/>
  </si>
  <si>
    <t>구로구계</t>
    <phoneticPr fontId="4" type="noConversion"/>
  </si>
  <si>
    <t>구로구</t>
    <phoneticPr fontId="4" type="noConversion"/>
  </si>
  <si>
    <t>제2007-1호
(2007.10.08)</t>
    <phoneticPr fontId="4" type="noConversion"/>
  </si>
  <si>
    <t>1994-2
(1992.10.19)</t>
    <phoneticPr fontId="4" type="noConversion"/>
  </si>
  <si>
    <t>용도</t>
    <phoneticPr fontId="4" type="noConversion"/>
  </si>
  <si>
    <t>생활폐기물</t>
    <phoneticPr fontId="4" type="noConversion"/>
  </si>
  <si>
    <t>음식물류폐기물</t>
    <phoneticPr fontId="4" type="noConversion"/>
  </si>
  <si>
    <t>사업장배출계</t>
    <phoneticPr fontId="4" type="noConversion"/>
  </si>
  <si>
    <t>1994-5
(1992.10.19)</t>
    <phoneticPr fontId="4" type="noConversion"/>
  </si>
  <si>
    <t>㈜신영환경</t>
    <phoneticPr fontId="4" type="noConversion"/>
  </si>
  <si>
    <t>1994-6
(1992.10.19)</t>
    <phoneticPr fontId="4" type="noConversion"/>
  </si>
  <si>
    <t>1994-1
(1992.10.19)</t>
    <phoneticPr fontId="4" type="noConversion"/>
  </si>
  <si>
    <t>금천구계</t>
    <phoneticPr fontId="4" type="noConversion"/>
  </si>
  <si>
    <t xml:space="preserve">금천구 </t>
    <phoneticPr fontId="4" type="noConversion"/>
  </si>
  <si>
    <t>한일환경㈜</t>
    <phoneticPr fontId="4" type="noConversion"/>
  </si>
  <si>
    <t>1998-02-01
2000.6.10</t>
    <phoneticPr fontId="4" type="noConversion"/>
  </si>
  <si>
    <t>김중엽</t>
    <phoneticPr fontId="4" type="noConversion"/>
  </si>
  <si>
    <t>시흥대로128길 16 대성빌딩 201호</t>
    <phoneticPr fontId="4" type="noConversion"/>
  </si>
  <si>
    <t>02-839-2141</t>
    <phoneticPr fontId="4" type="noConversion"/>
  </si>
  <si>
    <t>한일크린㈜</t>
    <phoneticPr fontId="4" type="noConversion"/>
  </si>
  <si>
    <t>1999-01-01
1999.11.26</t>
    <phoneticPr fontId="4" type="noConversion"/>
  </si>
  <si>
    <t>김용성</t>
    <phoneticPr fontId="4" type="noConversion"/>
  </si>
  <si>
    <t>시흥대로128길 24 2층 202호</t>
    <phoneticPr fontId="4" type="noConversion"/>
  </si>
  <si>
    <t>02-839-9744</t>
    <phoneticPr fontId="4" type="noConversion"/>
  </si>
  <si>
    <t>남부환경㈜</t>
    <phoneticPr fontId="4" type="noConversion"/>
  </si>
  <si>
    <t>2000-01-01
2000.9.1</t>
    <phoneticPr fontId="4" type="noConversion"/>
  </si>
  <si>
    <t>장동균</t>
    <phoneticPr fontId="4" type="noConversion"/>
  </si>
  <si>
    <t>시흥대로59길 35 건영상가 402호</t>
    <phoneticPr fontId="4" type="noConversion"/>
  </si>
  <si>
    <t>02-804-5295</t>
    <phoneticPr fontId="4" type="noConversion"/>
  </si>
  <si>
    <t>금천환경㈜</t>
    <phoneticPr fontId="4" type="noConversion"/>
  </si>
  <si>
    <t>2002-08-01
2002.8.17</t>
    <phoneticPr fontId="4" type="noConversion"/>
  </si>
  <si>
    <t>김재식</t>
    <phoneticPr fontId="4" type="noConversion"/>
  </si>
  <si>
    <t>시흥대로97 유통상가 11-219</t>
    <phoneticPr fontId="4" type="noConversion"/>
  </si>
  <si>
    <t>02-851-7357</t>
    <phoneticPr fontId="4" type="noConversion"/>
  </si>
  <si>
    <t>영등포구계</t>
    <phoneticPr fontId="4" type="noConversion"/>
  </si>
  <si>
    <t xml:space="preserve">영등포구 </t>
    <phoneticPr fontId="4" type="noConversion"/>
  </si>
  <si>
    <t>주선기업</t>
    <phoneticPr fontId="4" type="noConversion"/>
  </si>
  <si>
    <t>93-23호
1993.2.10</t>
    <phoneticPr fontId="4" type="noConversion"/>
  </si>
  <si>
    <t>이근생</t>
    <phoneticPr fontId="4" type="noConversion"/>
  </si>
  <si>
    <t>양평동4가213번지</t>
    <phoneticPr fontId="4" type="noConversion"/>
  </si>
  <si>
    <t>02-2676-9341</t>
    <phoneticPr fontId="4" type="noConversion"/>
  </si>
  <si>
    <t>경청산업</t>
    <phoneticPr fontId="4" type="noConversion"/>
  </si>
  <si>
    <t>92-35
1997.5.21</t>
    <phoneticPr fontId="4" type="noConversion"/>
  </si>
  <si>
    <t>김종철</t>
    <phoneticPr fontId="4" type="noConversion"/>
  </si>
  <si>
    <t>여의도동43-3홍우빌딩701호</t>
    <phoneticPr fontId="4" type="noConversion"/>
  </si>
  <si>
    <t>02-2675-8697</t>
    <phoneticPr fontId="4" type="noConversion"/>
  </si>
  <si>
    <t>한양환경</t>
    <phoneticPr fontId="4" type="noConversion"/>
  </si>
  <si>
    <t>92-33
1997.5.21</t>
    <phoneticPr fontId="4" type="noConversion"/>
  </si>
  <si>
    <t>이형국</t>
    <phoneticPr fontId="4" type="noConversion"/>
  </si>
  <si>
    <t>여의도동43-3홍우빌딩704호</t>
    <phoneticPr fontId="4" type="noConversion"/>
  </si>
  <si>
    <t>02-782-1509</t>
    <phoneticPr fontId="4" type="noConversion"/>
  </si>
  <si>
    <t>우성환경</t>
    <phoneticPr fontId="4" type="noConversion"/>
  </si>
  <si>
    <t>93-22호
1993.2.10</t>
    <phoneticPr fontId="4" type="noConversion"/>
  </si>
  <si>
    <t>김상기</t>
    <phoneticPr fontId="4" type="noConversion"/>
  </si>
  <si>
    <t>여의도동43-3홍우빌딩1002호</t>
    <phoneticPr fontId="4" type="noConversion"/>
  </si>
  <si>
    <t>02-783-8927</t>
    <phoneticPr fontId="4" type="noConversion"/>
  </si>
  <si>
    <t>삼원환경</t>
    <phoneticPr fontId="4" type="noConversion"/>
  </si>
  <si>
    <t>2003-5호
1979.4.1</t>
    <phoneticPr fontId="4" type="noConversion"/>
  </si>
  <si>
    <t>이종만</t>
    <phoneticPr fontId="4" type="noConversion"/>
  </si>
  <si>
    <t>문래1가2-4</t>
    <phoneticPr fontId="4" type="noConversion"/>
  </si>
  <si>
    <t>02-2678-4328</t>
    <phoneticPr fontId="4" type="noConversion"/>
  </si>
  <si>
    <t>남서울환경</t>
    <phoneticPr fontId="4" type="noConversion"/>
  </si>
  <si>
    <t>92-36호
1997.5.21</t>
    <phoneticPr fontId="4" type="noConversion"/>
  </si>
  <si>
    <t>원정순</t>
    <phoneticPr fontId="4" type="noConversion"/>
  </si>
  <si>
    <t>영등포동592-2 크리스챤하우스301호</t>
    <phoneticPr fontId="4" type="noConversion"/>
  </si>
  <si>
    <t>02-843-9218</t>
    <phoneticPr fontId="4" type="noConversion"/>
  </si>
  <si>
    <t>용도</t>
    <phoneticPr fontId="4" type="noConversion"/>
  </si>
  <si>
    <t>생활폐기물</t>
    <phoneticPr fontId="4" type="noConversion"/>
  </si>
  <si>
    <t>음식물류폐기물</t>
    <phoneticPr fontId="4" type="noConversion"/>
  </si>
  <si>
    <t>사업장배출계</t>
    <phoneticPr fontId="4" type="noConversion"/>
  </si>
  <si>
    <t>동진환경</t>
    <phoneticPr fontId="4" type="noConversion"/>
  </si>
  <si>
    <t>93-21호
1997.5.21</t>
    <phoneticPr fontId="4" type="noConversion"/>
  </si>
  <si>
    <t>최명수</t>
    <phoneticPr fontId="4" type="noConversion"/>
  </si>
  <si>
    <t>영등포3가8 남서울빌딩 519</t>
    <phoneticPr fontId="4" type="noConversion"/>
  </si>
  <si>
    <t>02-2678-3005</t>
    <phoneticPr fontId="4" type="noConversion"/>
  </si>
  <si>
    <t>동일환경</t>
    <phoneticPr fontId="4" type="noConversion"/>
  </si>
  <si>
    <t>92-33
1997.5.21</t>
    <phoneticPr fontId="4" type="noConversion"/>
  </si>
  <si>
    <t>양승익</t>
    <phoneticPr fontId="4" type="noConversion"/>
  </si>
  <si>
    <t>02-2633-8359</t>
    <phoneticPr fontId="4" type="noConversion"/>
  </si>
  <si>
    <t>동작구계</t>
    <phoneticPr fontId="4" type="noConversion"/>
  </si>
  <si>
    <t xml:space="preserve">동작구 </t>
    <phoneticPr fontId="4" type="noConversion"/>
  </si>
  <si>
    <t>02-812-5143</t>
    <phoneticPr fontId="4" type="noConversion"/>
  </si>
  <si>
    <t>용도</t>
    <phoneticPr fontId="4" type="noConversion"/>
  </si>
  <si>
    <t>생활폐기물</t>
    <phoneticPr fontId="4" type="noConversion"/>
  </si>
  <si>
    <t>음식물류폐기물</t>
    <phoneticPr fontId="4" type="noConversion"/>
  </si>
  <si>
    <t>사업장배출계</t>
    <phoneticPr fontId="4" type="noConversion"/>
  </si>
  <si>
    <t>02-812-7565</t>
    <phoneticPr fontId="4" type="noConversion"/>
  </si>
  <si>
    <t>흑석동1-3 원불교서울회관 319호</t>
    <phoneticPr fontId="4" type="noConversion"/>
  </si>
  <si>
    <t>02-826-6776</t>
    <phoneticPr fontId="4" type="noConversion"/>
  </si>
  <si>
    <t>솔밭로101-1(사당동)</t>
    <phoneticPr fontId="4" type="noConversion"/>
  </si>
  <si>
    <t>02-525-4145</t>
    <phoneticPr fontId="4" type="noConversion"/>
  </si>
  <si>
    <t>여의대방로 22길 68</t>
    <phoneticPr fontId="4" type="noConversion"/>
  </si>
  <si>
    <t>02-835-9933</t>
    <phoneticPr fontId="4" type="noConversion"/>
  </si>
  <si>
    <t>관악구계</t>
    <phoneticPr fontId="4" type="noConversion"/>
  </si>
  <si>
    <t xml:space="preserve">관악구 </t>
    <phoneticPr fontId="4" type="noConversion"/>
  </si>
  <si>
    <t>㈜녹색사람들</t>
    <phoneticPr fontId="4" type="noConversion"/>
  </si>
  <si>
    <t>2008.3.3</t>
    <phoneticPr fontId="4" type="noConversion"/>
  </si>
  <si>
    <t>채복희</t>
    <phoneticPr fontId="4" type="noConversion"/>
  </si>
  <si>
    <t>관악로 105</t>
    <phoneticPr fontId="4" type="noConversion"/>
  </si>
  <si>
    <t>02-857-5100</t>
    <phoneticPr fontId="4" type="noConversion"/>
  </si>
  <si>
    <t>96-11
(96.03.26)</t>
    <phoneticPr fontId="4" type="noConversion"/>
  </si>
  <si>
    <t>02-887-0131</t>
    <phoneticPr fontId="4" type="noConversion"/>
  </si>
  <si>
    <t>용도</t>
    <phoneticPr fontId="4" type="noConversion"/>
  </si>
  <si>
    <t>생활폐기물</t>
    <phoneticPr fontId="4" type="noConversion"/>
  </si>
  <si>
    <t>음식물류폐기물</t>
    <phoneticPr fontId="4" type="noConversion"/>
  </si>
  <si>
    <t>사업장배출계</t>
    <phoneticPr fontId="4" type="noConversion"/>
  </si>
  <si>
    <t>96-2
(96.04.01)</t>
    <phoneticPr fontId="4" type="noConversion"/>
  </si>
  <si>
    <t>02-879-0902</t>
    <phoneticPr fontId="4" type="noConversion"/>
  </si>
  <si>
    <t>2006-1
(96.04.16)</t>
    <phoneticPr fontId="4" type="noConversion"/>
  </si>
  <si>
    <t>02-876-5771~2</t>
    <phoneticPr fontId="4" type="noConversion"/>
  </si>
  <si>
    <t>96-1
(96.05.01)</t>
    <phoneticPr fontId="4" type="noConversion"/>
  </si>
  <si>
    <t>02-876-6477</t>
    <phoneticPr fontId="4" type="noConversion"/>
  </si>
  <si>
    <t>96-5
(96.04.16)</t>
    <phoneticPr fontId="4" type="noConversion"/>
  </si>
  <si>
    <t>02-867-3193</t>
    <phoneticPr fontId="4" type="noConversion"/>
  </si>
  <si>
    <t>96-12
(96.12.10)</t>
    <phoneticPr fontId="4" type="noConversion"/>
  </si>
  <si>
    <t>02-882-1212</t>
    <phoneticPr fontId="4" type="noConversion"/>
  </si>
  <si>
    <t>96-8
(96.05.01)</t>
    <phoneticPr fontId="4" type="noConversion"/>
  </si>
  <si>
    <t>02-889-8105</t>
    <phoneticPr fontId="4" type="noConversion"/>
  </si>
  <si>
    <t>96-6
(96.05.01)</t>
    <phoneticPr fontId="4" type="noConversion"/>
  </si>
  <si>
    <t>02-861-2056</t>
    <phoneticPr fontId="4" type="noConversion"/>
  </si>
  <si>
    <t>서초구계</t>
    <phoneticPr fontId="4" type="noConversion"/>
  </si>
  <si>
    <t xml:space="preserve">서초구 </t>
    <phoneticPr fontId="4" type="noConversion"/>
  </si>
  <si>
    <t>진낙차, 윤춘기</t>
    <phoneticPr fontId="4" type="noConversion"/>
  </si>
  <si>
    <t>02-535-3411</t>
    <phoneticPr fontId="4" type="noConversion"/>
  </si>
  <si>
    <t>정노환</t>
    <phoneticPr fontId="4" type="noConversion"/>
  </si>
  <si>
    <t>02-3462-1464</t>
    <phoneticPr fontId="4" type="noConversion"/>
  </si>
  <si>
    <t>대승에코그린</t>
    <phoneticPr fontId="4" type="noConversion"/>
  </si>
  <si>
    <t>이광해, 김순만</t>
    <phoneticPr fontId="4" type="noConversion"/>
  </si>
  <si>
    <t>02-578-6675</t>
    <phoneticPr fontId="4" type="noConversion"/>
  </si>
  <si>
    <t>02-3461-1613</t>
    <phoneticPr fontId="4" type="noConversion"/>
  </si>
  <si>
    <t>02-3474-9384</t>
    <phoneticPr fontId="4" type="noConversion"/>
  </si>
  <si>
    <t>강남구계</t>
    <phoneticPr fontId="4" type="noConversion"/>
  </si>
  <si>
    <t>강남구</t>
    <phoneticPr fontId="4" type="noConversion"/>
  </si>
  <si>
    <t>생활</t>
    <phoneticPr fontId="4" type="noConversion"/>
  </si>
  <si>
    <t>하남기업㈜</t>
    <phoneticPr fontId="4" type="noConversion"/>
  </si>
  <si>
    <t>1994-8
(1982.6.1.)</t>
    <phoneticPr fontId="4" type="noConversion"/>
  </si>
  <si>
    <t>전길수</t>
    <phoneticPr fontId="4" type="noConversion"/>
  </si>
  <si>
    <t>02-546-1911</t>
    <phoneticPr fontId="4" type="noConversion"/>
  </si>
  <si>
    <t>생활</t>
    <phoneticPr fontId="4" type="noConversion"/>
  </si>
  <si>
    <t>하진기업㈜</t>
    <phoneticPr fontId="4" type="noConversion"/>
  </si>
  <si>
    <t>1996-9
(1983.2.1.)</t>
    <phoneticPr fontId="4" type="noConversion"/>
  </si>
  <si>
    <t>김준용</t>
    <phoneticPr fontId="4" type="noConversion"/>
  </si>
  <si>
    <t>02-3442-6507</t>
    <phoneticPr fontId="4" type="noConversion"/>
  </si>
  <si>
    <t>생활</t>
    <phoneticPr fontId="4" type="noConversion"/>
  </si>
  <si>
    <t>평아용역㈜</t>
    <phoneticPr fontId="4" type="noConversion"/>
  </si>
  <si>
    <t>1996-5
(1982.6.1.)</t>
    <phoneticPr fontId="4" type="noConversion"/>
  </si>
  <si>
    <t>정은예</t>
    <phoneticPr fontId="4" type="noConversion"/>
  </si>
  <si>
    <t>02-568-6705</t>
    <phoneticPr fontId="4" type="noConversion"/>
  </si>
  <si>
    <t>생활</t>
    <phoneticPr fontId="4" type="noConversion"/>
  </si>
  <si>
    <t>고려환경㈜</t>
    <phoneticPr fontId="4" type="noConversion"/>
  </si>
  <si>
    <t>1994-10
(1991.1.1.)</t>
    <phoneticPr fontId="4" type="noConversion"/>
  </si>
  <si>
    <t>서치원</t>
    <phoneticPr fontId="4" type="noConversion"/>
  </si>
  <si>
    <t>02-3411-1086</t>
    <phoneticPr fontId="4" type="noConversion"/>
  </si>
  <si>
    <t>생활</t>
    <phoneticPr fontId="4" type="noConversion"/>
  </si>
  <si>
    <t>로얄환경㈜</t>
    <phoneticPr fontId="4" type="noConversion"/>
  </si>
  <si>
    <t>1995-6
(1982.6.1.)</t>
    <phoneticPr fontId="4" type="noConversion"/>
  </si>
  <si>
    <t>박영실,박신재</t>
    <phoneticPr fontId="4" type="noConversion"/>
  </si>
  <si>
    <t>02-567-2240</t>
    <phoneticPr fontId="4" type="noConversion"/>
  </si>
  <si>
    <t>(주)평원기업</t>
    <phoneticPr fontId="4" type="noConversion"/>
  </si>
  <si>
    <t>1995-7
(1988.5.1.)</t>
    <phoneticPr fontId="4" type="noConversion"/>
  </si>
  <si>
    <t>유대웅</t>
    <phoneticPr fontId="4" type="noConversion"/>
  </si>
  <si>
    <t>02-579-3930</t>
    <phoneticPr fontId="4" type="noConversion"/>
  </si>
  <si>
    <t>(주)태화용역</t>
    <phoneticPr fontId="4" type="noConversion"/>
  </si>
  <si>
    <t>2001-3
(1998.1.1.)</t>
    <phoneticPr fontId="4" type="noConversion"/>
  </si>
  <si>
    <t>임형만</t>
    <phoneticPr fontId="4" type="noConversion"/>
  </si>
  <si>
    <t>02-553-6186</t>
    <phoneticPr fontId="4" type="noConversion"/>
  </si>
  <si>
    <t>(주)성진미화</t>
    <phoneticPr fontId="4" type="noConversion"/>
  </si>
  <si>
    <t>1994-4
(1989.12.1.)</t>
    <phoneticPr fontId="4" type="noConversion"/>
  </si>
  <si>
    <t>윤윤구</t>
    <phoneticPr fontId="4" type="noConversion"/>
  </si>
  <si>
    <t>02-563-8297</t>
    <phoneticPr fontId="4" type="noConversion"/>
  </si>
  <si>
    <t>(주)상록수기업</t>
    <phoneticPr fontId="4" type="noConversion"/>
  </si>
  <si>
    <t>2001-1
(2001.1.1.)</t>
    <phoneticPr fontId="4" type="noConversion"/>
  </si>
  <si>
    <t>정우상</t>
    <phoneticPr fontId="4" type="noConversion"/>
  </si>
  <si>
    <t>02-576-6652</t>
    <phoneticPr fontId="4" type="noConversion"/>
  </si>
  <si>
    <t>생활</t>
    <phoneticPr fontId="4" type="noConversion"/>
  </si>
  <si>
    <t>웅비환경㈜</t>
    <phoneticPr fontId="4" type="noConversion"/>
  </si>
  <si>
    <t>2001-1
(2001.1.1.)</t>
    <phoneticPr fontId="4" type="noConversion"/>
  </si>
  <si>
    <t>김성우</t>
    <phoneticPr fontId="4" type="noConversion"/>
  </si>
  <si>
    <t>02-546-2004</t>
    <phoneticPr fontId="4" type="noConversion"/>
  </si>
  <si>
    <t>송파구계</t>
    <phoneticPr fontId="4" type="noConversion"/>
  </si>
  <si>
    <t xml:space="preserve">송파구 </t>
    <phoneticPr fontId="4" type="noConversion"/>
  </si>
  <si>
    <t>본에코㈜</t>
    <phoneticPr fontId="4" type="noConversion"/>
  </si>
  <si>
    <t>권태경외1</t>
    <phoneticPr fontId="4" type="noConversion"/>
  </si>
  <si>
    <t>02-414-6221</t>
    <phoneticPr fontId="4" type="noConversion"/>
  </si>
  <si>
    <t>구진회</t>
    <phoneticPr fontId="4" type="noConversion"/>
  </si>
  <si>
    <t>02-415-3234</t>
    <phoneticPr fontId="4" type="noConversion"/>
  </si>
  <si>
    <t>02-404-3274</t>
    <phoneticPr fontId="4" type="noConversion"/>
  </si>
  <si>
    <t>정향기</t>
    <phoneticPr fontId="4" type="noConversion"/>
  </si>
  <si>
    <t>02-418-8334</t>
    <phoneticPr fontId="4" type="noConversion"/>
  </si>
  <si>
    <t>02-443-2292</t>
    <phoneticPr fontId="4" type="noConversion"/>
  </si>
  <si>
    <t>신경수</t>
    <phoneticPr fontId="4" type="noConversion"/>
  </si>
  <si>
    <t>02-418-8333</t>
    <phoneticPr fontId="4" type="noConversion"/>
  </si>
  <si>
    <t>02-448-1316</t>
    <phoneticPr fontId="4" type="noConversion"/>
  </si>
  <si>
    <t>02-409-7778</t>
    <phoneticPr fontId="4" type="noConversion"/>
  </si>
  <si>
    <t>02-403-3003</t>
    <phoneticPr fontId="4" type="noConversion"/>
  </si>
  <si>
    <t>강동구계</t>
    <phoneticPr fontId="4" type="noConversion"/>
  </si>
  <si>
    <t xml:space="preserve">강동구 </t>
    <phoneticPr fontId="4" type="noConversion"/>
  </si>
  <si>
    <t>(유)그린물류</t>
    <phoneticPr fontId="4" type="noConversion"/>
  </si>
  <si>
    <t>김순재</t>
    <phoneticPr fontId="4" type="noConversion"/>
  </si>
  <si>
    <t>명일로165,203호(둔촌동,창원빌딩)</t>
    <phoneticPr fontId="4" type="noConversion"/>
  </si>
  <si>
    <t>02-479-2210</t>
    <phoneticPr fontId="4" type="noConversion"/>
  </si>
  <si>
    <t xml:space="preserve">㈜한차연  </t>
    <phoneticPr fontId="4" type="noConversion"/>
  </si>
  <si>
    <t>전응준</t>
    <phoneticPr fontId="4" type="noConversion"/>
  </si>
  <si>
    <t>상일동 284-7 2층</t>
    <phoneticPr fontId="4" type="noConversion"/>
  </si>
  <si>
    <t>02-427-8870</t>
    <phoneticPr fontId="4" type="noConversion"/>
  </si>
  <si>
    <t>중구</t>
    <phoneticPr fontId="4" type="noConversion"/>
  </si>
  <si>
    <t>용산구</t>
    <phoneticPr fontId="4" type="noConversion"/>
  </si>
  <si>
    <t>성동구</t>
    <phoneticPr fontId="3" type="noConversion"/>
  </si>
  <si>
    <t>성북구</t>
    <phoneticPr fontId="3" type="noConversion"/>
  </si>
  <si>
    <t>강북구</t>
    <phoneticPr fontId="3" type="noConversion"/>
  </si>
  <si>
    <t>도봉구</t>
    <phoneticPr fontId="4" type="noConversion"/>
  </si>
  <si>
    <t>서대문구</t>
    <phoneticPr fontId="4" type="noConversion"/>
  </si>
  <si>
    <t>마포구</t>
    <phoneticPr fontId="4" type="noConversion"/>
  </si>
  <si>
    <t>시</t>
    <phoneticPr fontId="3" type="noConversion"/>
  </si>
  <si>
    <t>구</t>
    <phoneticPr fontId="4" type="noConversion"/>
  </si>
  <si>
    <t>구분</t>
    <phoneticPr fontId="3" type="noConversion"/>
  </si>
  <si>
    <t>상호명</t>
    <phoneticPr fontId="3" type="noConversion"/>
  </si>
  <si>
    <t>연락처</t>
    <phoneticPr fontId="3" type="noConversion"/>
  </si>
  <si>
    <t>강동구</t>
    <phoneticPr fontId="4" type="noConversion"/>
  </si>
  <si>
    <t>강동구</t>
    <phoneticPr fontId="4" type="noConversion"/>
  </si>
  <si>
    <t>송파구</t>
    <phoneticPr fontId="4" type="noConversion"/>
  </si>
  <si>
    <t>송파구</t>
    <phoneticPr fontId="4" type="noConversion"/>
  </si>
  <si>
    <t>송파구</t>
    <phoneticPr fontId="4" type="noConversion"/>
  </si>
  <si>
    <t>송파구</t>
    <phoneticPr fontId="4" type="noConversion"/>
  </si>
  <si>
    <t>송파구</t>
    <phoneticPr fontId="4" type="noConversion"/>
  </si>
  <si>
    <t>서초구</t>
    <phoneticPr fontId="4" type="noConversion"/>
  </si>
  <si>
    <t>서초구</t>
    <phoneticPr fontId="4" type="noConversion"/>
  </si>
  <si>
    <t>서초구</t>
    <phoneticPr fontId="4" type="noConversion"/>
  </si>
  <si>
    <t>서초구</t>
    <phoneticPr fontId="4" type="noConversion"/>
  </si>
  <si>
    <t>관악구</t>
    <phoneticPr fontId="4" type="noConversion"/>
  </si>
  <si>
    <t>관악구</t>
    <phoneticPr fontId="4" type="noConversion"/>
  </si>
  <si>
    <t>동작구</t>
    <phoneticPr fontId="4" type="noConversion"/>
  </si>
  <si>
    <t>동작구</t>
    <phoneticPr fontId="4" type="noConversion"/>
  </si>
  <si>
    <t>동작구</t>
    <phoneticPr fontId="4" type="noConversion"/>
  </si>
  <si>
    <t>영등포구</t>
    <phoneticPr fontId="4" type="noConversion"/>
  </si>
  <si>
    <t>영등포구</t>
    <phoneticPr fontId="4" type="noConversion"/>
  </si>
  <si>
    <t>영등포구</t>
    <phoneticPr fontId="4" type="noConversion"/>
  </si>
  <si>
    <t>영등포구</t>
    <phoneticPr fontId="4" type="noConversion"/>
  </si>
  <si>
    <t>금천구</t>
    <phoneticPr fontId="4" type="noConversion"/>
  </si>
  <si>
    <t>금천구</t>
    <phoneticPr fontId="4" type="noConversion"/>
  </si>
  <si>
    <t>강서구</t>
    <phoneticPr fontId="4" type="noConversion"/>
  </si>
  <si>
    <t>강서구</t>
    <phoneticPr fontId="4" type="noConversion"/>
  </si>
  <si>
    <t>양천구</t>
    <phoneticPr fontId="4" type="noConversion"/>
  </si>
  <si>
    <t>노원구</t>
    <phoneticPr fontId="4" type="noConversion"/>
  </si>
  <si>
    <t>노원구</t>
    <phoneticPr fontId="4" type="noConversion"/>
  </si>
  <si>
    <t>노원구</t>
    <phoneticPr fontId="4" type="noConversion"/>
  </si>
  <si>
    <t>노원구</t>
    <phoneticPr fontId="4" type="noConversion"/>
  </si>
  <si>
    <t>은평구</t>
    <phoneticPr fontId="4" type="noConversion"/>
  </si>
  <si>
    <t>은평구</t>
    <phoneticPr fontId="4" type="noConversion"/>
  </si>
  <si>
    <t>은평구</t>
    <phoneticPr fontId="4" type="noConversion"/>
  </si>
  <si>
    <t>은평구</t>
    <phoneticPr fontId="4" type="noConversion"/>
  </si>
  <si>
    <t>은평구</t>
    <phoneticPr fontId="4" type="noConversion"/>
  </si>
  <si>
    <t>성북구</t>
    <phoneticPr fontId="3" type="noConversion"/>
  </si>
  <si>
    <t>중랑구</t>
    <phoneticPr fontId="4" type="noConversion"/>
  </si>
  <si>
    <t>중랑구</t>
    <phoneticPr fontId="4" type="noConversion"/>
  </si>
  <si>
    <t>중랑구</t>
    <phoneticPr fontId="4" type="noConversion"/>
  </si>
  <si>
    <t>동대문구</t>
    <phoneticPr fontId="4" type="noConversion"/>
  </si>
  <si>
    <t>광진구</t>
    <phoneticPr fontId="4" type="noConversion"/>
  </si>
  <si>
    <t>광진구</t>
    <phoneticPr fontId="4" type="noConversion"/>
  </si>
  <si>
    <t>Full Address</t>
    <phoneticPr fontId="3" type="noConversion"/>
  </si>
  <si>
    <t>Longitude</t>
    <phoneticPr fontId="3" type="noConversion"/>
  </si>
  <si>
    <t>Latitude</t>
    <phoneticPr fontId="3" type="noConversion"/>
  </si>
  <si>
    <t xml:space="preserve"> </t>
    <phoneticPr fontId="4" type="noConversion"/>
  </si>
  <si>
    <t>서울특별시 중구 소공로6길 32-4</t>
  </si>
  <si>
    <t>서울특별시 중구 다산로 32, 207호 (신당동, 남산타운아파트2상가)</t>
  </si>
  <si>
    <t>서울특별시 중구 을지로20길 12, 501호 (인현동1가, 대성빌딩)</t>
  </si>
  <si>
    <t>서울특별시 중구 퇴계로 354, 301호 (신당동, 대승빌딩)</t>
  </si>
  <si>
    <t>서울특별시 중구 퇴계로 264, 301호 (묵정동, 보림빌딩)</t>
  </si>
  <si>
    <t>서울특별시 중구 만리재로 185, 101동 907호 (만리동2가, KCC파크타운)</t>
  </si>
  <si>
    <t>서울특별시 용산구 원효4가 12-1</t>
  </si>
  <si>
    <t>서울특별시 용산구 원효4가 117-7</t>
  </si>
  <si>
    <t>서울특별시 용산구 한강로2가 314-1</t>
  </si>
  <si>
    <t>서울특별시 용산구 한강로2가 89 다리빌딩 303</t>
  </si>
  <si>
    <t>서울특별시 용산구 한강대로54길7, 3층302호(한강로1가)</t>
  </si>
  <si>
    <t>서울특별시 용산구 한강로3가 16-91</t>
  </si>
  <si>
    <t>서울특별시 성동구 성수1가2동 656-766</t>
  </si>
  <si>
    <t>서울특별시 성동구 마장동 782-6</t>
  </si>
  <si>
    <t>서울특별시 성동구 성수2가3동 299-238</t>
  </si>
  <si>
    <t>서울특별시 성동구 금호2가동 489</t>
  </si>
  <si>
    <t>서울특별시 광진구 광장동530-1</t>
  </si>
  <si>
    <t>서울특별시 광진구 능동237-5</t>
  </si>
  <si>
    <t>서울특별시 광진구 자양동655-15</t>
  </si>
  <si>
    <t>서울특별시 광진구 중곡동80-8</t>
  </si>
  <si>
    <t>서울특별시 동대문구 약령중앙로 5</t>
  </si>
  <si>
    <t>서울특별시 동대문구 답십리로304</t>
  </si>
  <si>
    <t>서울특별시 동대문구 한천로58길 139</t>
  </si>
  <si>
    <t>서울특별시 중랑구 망우2동 495</t>
  </si>
  <si>
    <t>서울특별시 중랑구 망우3동 407-1</t>
  </si>
  <si>
    <t>서울특별시 중랑구 신내1동 121</t>
  </si>
  <si>
    <t>서울특별시 중랑구 상봉동 113-3</t>
  </si>
  <si>
    <t>서울특별시 성북구 한천로 594, 2층</t>
  </si>
  <si>
    <t>서울특별시 성북구  한천로80길 19</t>
  </si>
  <si>
    <t>서울특별시 성북구  오패산로 23, 4층</t>
  </si>
  <si>
    <t>서울특별시 성북구  화랑로 112, 605호</t>
  </si>
  <si>
    <t>서울특별시 강북구 도봉로 328</t>
  </si>
  <si>
    <t>서울특별시 강북구 노해로 90</t>
  </si>
  <si>
    <t>서울특별시 강북구 한천로129길 36</t>
  </si>
  <si>
    <t>서울특별시 도봉구 쌍문동 85-26</t>
  </si>
  <si>
    <t>서울특별시 도봉구  도봉1동613-14 숙진빌딩 3층</t>
  </si>
  <si>
    <t>서울특별시 도봉구 방학동 719-2</t>
  </si>
  <si>
    <t>서울특별시 도봉구 마들로28길 63(도봉동)</t>
  </si>
  <si>
    <t>서울특별시 도봉구 도봉로152길 16(방학동) 북한산현대렉시온928호</t>
  </si>
  <si>
    <t>서울특별시 도봉구 노해로 341(창동) 신원리베르텔1101호</t>
  </si>
  <si>
    <t>서울특별시 도봉구 창동 797</t>
  </si>
  <si>
    <t>서울특별시 도봉구 마들로 735-33(도봉동)</t>
  </si>
  <si>
    <t>서울특별시 도봉구  도당로 76(방학동) 방학프라자 205-2</t>
  </si>
  <si>
    <t>서울특별시 도봉구 도봉로 170길 8(도봉동,주원빌딩)</t>
  </si>
  <si>
    <t>서울특별시 도봉구 도봉로169나길 6,405호(도봉동, 예손빌딩)</t>
  </si>
  <si>
    <t xml:space="preserve">서울특별시 도봉구 도봉로 851,106동 307-1(도봉동, 럭키아파트상가) </t>
  </si>
  <si>
    <t>서울특별시 노원구 월계동556</t>
  </si>
  <si>
    <t>서울특별시 노원구 상계동459</t>
  </si>
  <si>
    <t>서울특별시 노원구 공릉동366-2</t>
  </si>
  <si>
    <t>서울특별시 노원구 상계동673</t>
  </si>
  <si>
    <t>서울특별시 노원구 한글비석로 46가길 42</t>
  </si>
  <si>
    <t>서울특별시 노원구 상계2동 366-1</t>
  </si>
  <si>
    <t>서울특별시 노원구 상계동 670</t>
  </si>
  <si>
    <t>서울특별시 노원구 동일로 243길 49</t>
  </si>
  <si>
    <t>서울특별시 노원구 상계동 450</t>
  </si>
  <si>
    <t>서울특별시 은평구 신정4동1013-6</t>
  </si>
  <si>
    <t>서울특별시 은평구 신정3동1183-7</t>
  </si>
  <si>
    <t>서울특별시 은평구 목4동802-1</t>
  </si>
  <si>
    <t>서울특별시 은평구 목1동404-108</t>
  </si>
  <si>
    <t>서울특별시 은평구 응암동 112-21</t>
  </si>
  <si>
    <t>서울특별시 은평구 녹번동 5번지 20동</t>
  </si>
  <si>
    <t>서울특별시 은평구 증산로17길39(신사동)</t>
  </si>
  <si>
    <t>서울특별시 은평구 갈현로35길 12-17(갈현동)</t>
  </si>
  <si>
    <t>서울특별시 은평구 진관1로77-8 404-106(진관동)</t>
  </si>
  <si>
    <t>서울특별시 서대문구 남가좌동381 센트레빌@205-103</t>
  </si>
  <si>
    <t>서울특별시 서대문구 북가좌동313-17</t>
  </si>
  <si>
    <t>서울특별시 서대문구 북가좌동313-17(지층)</t>
  </si>
  <si>
    <t>서울특별시 마포구 와우산로29길 48-9(서교동)</t>
  </si>
  <si>
    <t>서울특별시 마포구 월드컵로43(합정동)</t>
  </si>
  <si>
    <t>서울특별시 마포구 월드컵북로 104(성산동)</t>
  </si>
  <si>
    <t>서울특별시 마포구 성산로4길 59(성산동)</t>
  </si>
  <si>
    <t>서울특별시 양천구 목4동802-1</t>
  </si>
  <si>
    <t>서울특별시 양천구 신월6동1002-4</t>
  </si>
  <si>
    <t>서울특별시 강서구 방화대로7길 43</t>
  </si>
  <si>
    <t>서울특별시 강서구 양천로30길 32</t>
  </si>
  <si>
    <t>서울특별시 강서구 발산로 40</t>
  </si>
  <si>
    <t>서울특별시 강서구 화곡로 346</t>
  </si>
  <si>
    <t>서울특별시 강서구 양천로47길 40</t>
  </si>
  <si>
    <t>서울특별시 강서구 금낭화로26가길 152-126</t>
  </si>
  <si>
    <t xml:space="preserve">서울특별시 강서구 방화대로34길 135 </t>
  </si>
  <si>
    <t>서울특별시 구로구 고척동 159-7</t>
  </si>
  <si>
    <t>서울특별시 구로구 오류동 136-45</t>
  </si>
  <si>
    <t>서울특별시 구로구 가마산로 148-1</t>
  </si>
  <si>
    <t>서울특별시 구로구 고척로22길 74</t>
  </si>
  <si>
    <t>서울특별시 구로구 구로동로50길 10</t>
  </si>
  <si>
    <t>서울특별시 구로구 개봉로20길 54</t>
  </si>
  <si>
    <t>서울특별시 금천구 시흥대로 128길 16 대성빌딩 201호</t>
  </si>
  <si>
    <t>서울특별시 금천구 시흥대로 128길 24 2층 202호</t>
  </si>
  <si>
    <t>서울특별시 금천구 시흥대로 59길 35 건영상가 402호</t>
  </si>
  <si>
    <t>서울특별시 금천구 시흥대로 97 유통상가 11-219</t>
  </si>
  <si>
    <t>서울특별시 영등포구 양평동4가 213번지</t>
  </si>
  <si>
    <t>서울특별시 영등포구 여의도동 43-3 홍우빌딩 701호</t>
  </si>
  <si>
    <t>서울특별시 영등포구 여의도동 43-3 홍우빌딩 704호</t>
  </si>
  <si>
    <t>서울특별시 영등포구 여의도동 43-3 홍우빌딩 1002호</t>
  </si>
  <si>
    <t>서울특별시 영등포구 문래1가 2-4</t>
  </si>
  <si>
    <t xml:space="preserve">서울특별시 영등포구 영등포동 592-2 </t>
  </si>
  <si>
    <t>서울특별시 영등포구 영등포3가 8 남서울빌딩 519</t>
  </si>
  <si>
    <t>서울특별시 영등포구 양평동3가 32-14</t>
  </si>
  <si>
    <t>서울특별시 동작구 노량진로8길 72 2층</t>
  </si>
  <si>
    <t>서울특별시 동작구 상도동 201-73</t>
  </si>
  <si>
    <t>서울특별시 동작구 흑석동 1-3 원불교서울회관 319호</t>
  </si>
  <si>
    <t>서울특별시 동작구 솔밭로 101-1</t>
  </si>
  <si>
    <t>서울특별시 동작구 여의대방로 22길 68</t>
  </si>
  <si>
    <t>서울특별시 관악구 관악로 105</t>
  </si>
  <si>
    <t>서울특별시 관악구 남부순환로143나길 34</t>
  </si>
  <si>
    <t>서울특별시 관악구 행운9길 7, 1층</t>
  </si>
  <si>
    <t>서울특별시 관악구 봉천로 380</t>
  </si>
  <si>
    <t xml:space="preserve">서울특별시 관악구 남부순환로 1964 </t>
  </si>
  <si>
    <t>서울특별시 관악구 남부순환로143나길 34, 2층</t>
  </si>
  <si>
    <t>서울특별시 관악구 신림로 247</t>
  </si>
  <si>
    <t>서울특별시 관악구 난곡로 107-1 2층</t>
  </si>
  <si>
    <t>서울특별시 서초구 사평대로 106(반포동)</t>
  </si>
  <si>
    <t>서울특별시 서초구 효령로 431(서초동)</t>
  </si>
  <si>
    <t>서울특별시 서초구 바우뫼로41길38-3,401호(양재동)</t>
  </si>
  <si>
    <t>서울특별시 서초구 강남대로25길23(양재동)</t>
  </si>
  <si>
    <t>서울특별시 서초구 효령로52길42(서초동)</t>
  </si>
  <si>
    <t>서울특별시 강남구 학동로 503, 402호(청담동)</t>
  </si>
  <si>
    <t>서울특별시 강남구 도산대로6길 12, 3층(논현동)</t>
  </si>
  <si>
    <t>서울특별시 강남구 역삼로 409, 302호(대치동)</t>
  </si>
  <si>
    <t>서울특별시 강남구 개포로 140길 12, 403호(일원동)</t>
  </si>
  <si>
    <t>서울특별시 강남구 삼성로 349, 202호(대치동)</t>
  </si>
  <si>
    <t>서울특별시 강남구 논현로 16길 20-10, 3층(개포동)</t>
  </si>
  <si>
    <t>서울특별시 강남구 테헤란로25길 20(역삼동)</t>
  </si>
  <si>
    <t>서울특별시 강남구 역삼로 409, 210호(대치동)</t>
  </si>
  <si>
    <t>서울특별시 강남구 개포로 28길 12, 3층(개포동)</t>
  </si>
  <si>
    <t>서울특별시 강남구 영동대로138길 9, 405호(청담동)</t>
  </si>
  <si>
    <t>서울특별시 송파구 삼전동 181-6</t>
  </si>
  <si>
    <t>서울특별시 송파구 송파동 143-3</t>
  </si>
  <si>
    <t>서울특별시 송파구 가락동 137-2</t>
  </si>
  <si>
    <t>서울특별시 송파구 신천동 17-6</t>
  </si>
  <si>
    <t>서울특별시 송파구 가락동 79-4</t>
  </si>
  <si>
    <t>서울특별시 송파구 가락동 600 수산물시장 3층</t>
  </si>
  <si>
    <t>서울특별시 송파구 문정동 69 칠보빌딩</t>
  </si>
  <si>
    <t>서울특별시 송파구 문정동 68-12 2층</t>
  </si>
  <si>
    <t>서울특별시 송파구 문정동 516 가든파이브 라이프동 10층</t>
  </si>
  <si>
    <t>서울특별시 강동구 명일로165,203호(둔촌동,창원빌딩)</t>
  </si>
  <si>
    <t>서울특별시 강동구 상일동 284-7 2층</t>
  </si>
  <si>
    <t>역량</t>
    <phoneticPr fontId="3" type="noConversion"/>
  </si>
  <si>
    <t>변수11</t>
  </si>
  <si>
    <t>변수2</t>
    <phoneticPr fontId="3" type="noConversion"/>
  </si>
  <si>
    <t>변수1</t>
    <phoneticPr fontId="3" type="noConversion"/>
  </si>
  <si>
    <t>변수3</t>
  </si>
  <si>
    <t>변수4</t>
  </si>
  <si>
    <t>변수5</t>
  </si>
  <si>
    <t>변수6</t>
  </si>
  <si>
    <t>변수7</t>
  </si>
  <si>
    <t>변수8</t>
  </si>
  <si>
    <t>변수9</t>
  </si>
  <si>
    <t>변수10</t>
  </si>
  <si>
    <t>Capacity(톤/회)</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</si>
</sst>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42" formatCode="_-&quot;₩&quot;* #,##0_-;\-&quot;₩&quot;* #,##0_-;_-&quot;₩&quot;* &quot;-&quot;_-;_-@_-"/>
    <numFmt numFmtId="41" formatCode="_-* #,##0_-;\-* #,##0_-;_-* &quot;-&quot;_-;_-@_-"/>
    <numFmt numFmtId="176" formatCode="#,##0_ "/>
    <numFmt numFmtId="177" formatCode="#,##0_);[Red]\(#,##0\)"/>
    <numFmt numFmtId="178" formatCode="_ * #,##0_ ;_ * \-#,##0_ ;_ * &quot;-&quot;_ ;_ @_ "/>
    <numFmt numFmtId="179" formatCode="&quot;₩&quot;#,##0.00;&quot;₩&quot;&quot;₩&quot;&quot;₩&quot;&quot;₩&quot;&quot;₩&quot;&quot;₩&quot;\-#,##0.00"/>
    <numFmt numFmtId="180" formatCode="_ * #,##0.00_ ;_ * \-#,##0.00_ ;_ * &quot;-&quot;??_ ;_ @_ "/>
    <numFmt numFmtId="181" formatCode="#,##0;[Red]#,##0"/>
    <numFmt numFmtId="182" formatCode="yyyy\.mm\.dd"/>
    <numFmt numFmtId="183" formatCode="_ * #,##0.0_ ;_ * \-#,##0.0_ ;_ * &quot;-&quot;_ ;_ @_ "/>
    <numFmt numFmtId="184" formatCode="_ * #,##0.00_ ;_ * \-#,##0.00_ ;_ * &quot;-&quot;_ ;_ @_ "/>
    <numFmt numFmtId="185" formatCode="_(* #,##0.00_);_(* &quot;₩&quot;&quot;₩&quot;&quot;₩&quot;&quot;₩&quot;\(#,##0.00&quot;₩&quot;&quot;₩&quot;&quot;₩&quot;&quot;₩&quot;\);_(* &quot;-&quot;??_);_(@_)"/>
    <numFmt numFmtId="186" formatCode="_ * #,##0.000_ ;_ * \-#,##0.000_ ;_ * &quot;-&quot;_ ;_ @_ "/>
    <numFmt numFmtId="187" formatCode=".000"/>
    <numFmt numFmtId="188" formatCode="&quot;₩&quot;#,##0;[Red]&quot;₩&quot;&quot;₩&quot;\-#,##0"/>
    <numFmt numFmtId="189" formatCode="General\ &quot;업체&quot;"/>
    <numFmt numFmtId="190" formatCode="#,###\ &quot;업체&quot;"/>
  </numFmts>
  <fonts count="37">
    <font>
      <sz val="11"/>
      <color theme="1"/>
      <name val="맑은 고딕"/>
      <family val="2"/>
      <charset val="129"/>
      <scheme val="minor"/>
    </font>
    <font>
      <sz val="11"/>
      <color theme="1"/>
      <name val="맑은 고딕"/>
      <family val="2"/>
      <charset val="129"/>
      <scheme val="minor"/>
    </font>
    <font>
      <sz val="11"/>
      <name val="돋움"/>
      <family val="3"/>
      <charset val="129"/>
    </font>
    <font>
      <sz val="8"/>
      <name val="맑은 고딕"/>
      <family val="2"/>
      <charset val="129"/>
      <scheme val="minor"/>
    </font>
    <font>
      <sz val="8"/>
      <name val="돋움"/>
      <family val="3"/>
      <charset val="129"/>
    </font>
    <font>
      <sz val="10"/>
      <name val="돋움"/>
      <family val="3"/>
      <charset val="129"/>
    </font>
    <font>
      <sz val="12"/>
      <name val="돋움"/>
      <family val="3"/>
      <charset val="129"/>
    </font>
    <font>
      <sz val="11"/>
      <color indexed="8"/>
      <name val="맑은 고딕"/>
      <family val="3"/>
      <charset val="129"/>
    </font>
    <font>
      <sz val="11"/>
      <color theme="1"/>
      <name val="맑은 고딕"/>
      <family val="3"/>
      <charset val="129"/>
      <scheme val="minor"/>
    </font>
    <font>
      <sz val="10"/>
      <name val="MS Sans Serif"/>
      <family val="2"/>
    </font>
    <font>
      <sz val="10"/>
      <name val="Arial"/>
      <family val="2"/>
    </font>
    <font>
      <sz val="8"/>
      <name val="Arial"/>
      <family val="2"/>
    </font>
    <font>
      <b/>
      <sz val="12"/>
      <name val="Arial"/>
      <family val="2"/>
    </font>
    <font>
      <sz val="12"/>
      <name val="바탕체"/>
      <family val="1"/>
      <charset val="129"/>
    </font>
    <font>
      <sz val="11"/>
      <color rgb="FF000000"/>
      <name val="돋움"/>
      <family val="3"/>
      <charset val="129"/>
    </font>
    <font>
      <sz val="11"/>
      <name val="굴림"/>
      <family val="3"/>
      <charset val="129"/>
    </font>
    <font>
      <b/>
      <sz val="22"/>
      <name val="돋움"/>
      <family val="3"/>
      <charset val="129"/>
    </font>
    <font>
      <sz val="20"/>
      <name val="돋움"/>
      <family val="3"/>
      <charset val="129"/>
    </font>
    <font>
      <sz val="11.5"/>
      <color theme="1"/>
      <name val="맑은 고딕"/>
      <family val="3"/>
      <charset val="129"/>
      <scheme val="major"/>
    </font>
    <font>
      <sz val="11"/>
      <color theme="1"/>
      <name val="돋움"/>
      <family val="2"/>
      <charset val="129"/>
    </font>
    <font>
      <sz val="11"/>
      <color rgb="FF9C6500"/>
      <name val="돋움"/>
      <family val="2"/>
      <charset val="129"/>
    </font>
    <font>
      <sz val="11"/>
      <color theme="1"/>
      <name val="굴림"/>
      <family val="3"/>
      <charset val="129"/>
    </font>
    <font>
      <sz val="12"/>
      <color rgb="FF000000"/>
      <name val="바탕체"/>
      <family val="1"/>
      <charset val="129"/>
    </font>
    <font>
      <sz val="11"/>
      <color rgb="FF000000"/>
      <name val="맑은 고딕"/>
      <family val="3"/>
      <charset val="129"/>
    </font>
    <font>
      <sz val="12"/>
      <color rgb="FF000000"/>
      <name val="한컴바탕"/>
      <family val="1"/>
      <charset val="129"/>
    </font>
    <font>
      <sz val="10"/>
      <color rgb="FF000000"/>
      <name val="Arial"/>
      <family val="2"/>
    </font>
    <font>
      <sz val="10"/>
      <color rgb="FF0000FF"/>
      <name val="굴림체"/>
      <family val="3"/>
      <charset val="129"/>
    </font>
    <font>
      <sz val="12"/>
      <color rgb="FF9999FF"/>
      <name val="바탕체"/>
      <family val="1"/>
      <charset val="129"/>
    </font>
    <font>
      <sz val="12"/>
      <color rgb="FF000000"/>
      <name val="굴림"/>
      <family val="3"/>
      <charset val="129"/>
    </font>
    <font>
      <u/>
      <sz val="11"/>
      <color rgb="FF0000FF"/>
      <name val="돋움"/>
      <family val="3"/>
      <charset val="129"/>
    </font>
    <font>
      <sz val="11"/>
      <name val="맑은고딕"/>
      <family val="3"/>
      <charset val="129"/>
    </font>
    <font>
      <sz val="12"/>
      <name val="굴림"/>
      <family val="3"/>
      <charset val="129"/>
    </font>
    <font>
      <sz val="13"/>
      <name val="돋움"/>
      <family val="3"/>
      <charset val="129"/>
    </font>
    <font>
      <sz val="16"/>
      <name val="굴림"/>
      <family val="3"/>
      <charset val="129"/>
    </font>
    <font>
      <sz val="10"/>
      <name val="맑은 고딕"/>
      <family val="3"/>
      <charset val="129"/>
      <scheme val="major"/>
    </font>
    <font>
      <sz val="11"/>
      <name val="맑은 고딕"/>
      <family val="3"/>
      <charset val="129"/>
      <scheme val="major"/>
    </font>
    <font>
      <sz val="11"/>
      <color rgb="FF000000"/>
      <name val="Arial"/>
      <family val="2"/>
    </font>
  </fonts>
  <fills count="11">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rgb="FFFFEB9C"/>
      </patternFill>
    </fill>
    <fill>
      <patternFill patternType="solid">
        <fgColor theme="4" tint="0.59999389629810485"/>
        <bgColor indexed="65"/>
      </patternFill>
    </fill>
    <fill>
      <patternFill patternType="solid">
        <fgColor rgb="FFFFCC00"/>
        <bgColor indexed="64"/>
      </patternFill>
    </fill>
    <fill>
      <patternFill patternType="solid">
        <fgColor theme="0"/>
        <bgColor indexed="64"/>
      </patternFill>
    </fill>
    <fill>
      <patternFill patternType="solid">
        <fgColor rgb="FF99CCFF"/>
        <bgColor indexed="64"/>
      </patternFill>
    </fill>
    <fill>
      <patternFill patternType="solid">
        <fgColor theme="9" tint="0.79998168889431442"/>
        <bgColor indexed="64"/>
      </patternFill>
    </fill>
    <fill>
      <patternFill patternType="solid">
        <fgColor theme="8"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bottom/>
      <diagonal/>
    </border>
  </borders>
  <cellStyleXfs count="171">
    <xf numFmtId="0" fontId="0" fillId="0" borderId="0">
      <alignment vertical="center"/>
    </xf>
    <xf numFmtId="0" fontId="2" fillId="0" borderId="0"/>
    <xf numFmtId="41" fontId="2" fillId="0" borderId="0" applyFont="0" applyFill="0" applyBorder="0" applyAlignment="0" applyProtection="0">
      <alignment vertical="center"/>
    </xf>
    <xf numFmtId="41" fontId="7" fillId="0" borderId="0" applyFont="0" applyFill="0" applyBorder="0" applyAlignment="0" applyProtection="0">
      <alignment vertical="center"/>
    </xf>
    <xf numFmtId="0" fontId="2" fillId="0" borderId="0"/>
    <xf numFmtId="0" fontId="2" fillId="0" borderId="0">
      <alignment vertical="center"/>
    </xf>
    <xf numFmtId="0" fontId="8" fillId="0" borderId="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xf numFmtId="0" fontId="9" fillId="0" borderId="0"/>
    <xf numFmtId="38" fontId="11" fillId="2" borderId="0" applyNumberFormat="0" applyBorder="0" applyAlignment="0" applyProtection="0"/>
    <xf numFmtId="0" fontId="12" fillId="0" borderId="6" applyNumberFormat="0" applyAlignment="0" applyProtection="0">
      <alignment horizontal="left" vertical="center"/>
    </xf>
    <xf numFmtId="0" fontId="12" fillId="0" borderId="5">
      <alignment horizontal="left" vertical="center"/>
    </xf>
    <xf numFmtId="10" fontId="11" fillId="3" borderId="1" applyNumberFormat="0" applyBorder="0" applyAlignment="0" applyProtection="0"/>
    <xf numFmtId="179" fontId="13" fillId="0" borderId="0"/>
    <xf numFmtId="10" fontId="10" fillId="0" borderId="0" applyFont="0" applyFill="0" applyBorder="0" applyAlignment="0" applyProtection="0"/>
    <xf numFmtId="0" fontId="10" fillId="0" borderId="0"/>
    <xf numFmtId="0" fontId="8" fillId="0" borderId="0">
      <alignment vertical="center"/>
    </xf>
    <xf numFmtId="0" fontId="2" fillId="0" borderId="0">
      <alignment vertical="center"/>
    </xf>
    <xf numFmtId="0" fontId="2" fillId="0" borderId="0"/>
    <xf numFmtId="0" fontId="2" fillId="0" borderId="0">
      <alignment vertical="center"/>
    </xf>
    <xf numFmtId="41" fontId="2" fillId="0" borderId="0" applyFont="0" applyFill="0" applyBorder="0" applyAlignment="0" applyProtection="0">
      <alignment vertical="center"/>
    </xf>
    <xf numFmtId="0" fontId="2" fillId="0" borderId="0">
      <alignment vertical="center"/>
    </xf>
    <xf numFmtId="41" fontId="2" fillId="0" borderId="0" applyFont="0" applyFill="0" applyBorder="0" applyAlignment="0" applyProtection="0">
      <alignment vertical="center"/>
    </xf>
    <xf numFmtId="0" fontId="8" fillId="0" borderId="0">
      <alignment vertical="center"/>
    </xf>
    <xf numFmtId="41" fontId="7" fillId="0" borderId="0" applyFont="0" applyFill="0" applyBorder="0" applyAlignment="0" applyProtection="0">
      <alignment vertical="center"/>
    </xf>
    <xf numFmtId="41" fontId="2" fillId="0" borderId="0" applyFont="0" applyFill="0" applyBorder="0" applyAlignment="0" applyProtection="0"/>
    <xf numFmtId="0" fontId="14" fillId="0" borderId="0"/>
    <xf numFmtId="41" fontId="2" fillId="0" borderId="0" applyFont="0" applyFill="0" applyBorder="0" applyAlignment="0" applyProtection="0"/>
    <xf numFmtId="41" fontId="14" fillId="0" borderId="0">
      <alignment vertical="center"/>
    </xf>
    <xf numFmtId="41" fontId="2" fillId="0" borderId="0" applyFont="0" applyFill="0" applyBorder="0" applyAlignment="0" applyProtection="0">
      <alignment vertical="center"/>
    </xf>
    <xf numFmtId="41" fontId="7" fillId="0" borderId="0" applyFont="0" applyFill="0" applyBorder="0" applyAlignment="0" applyProtection="0">
      <alignment vertical="center"/>
    </xf>
    <xf numFmtId="41" fontId="7" fillId="0" borderId="0" applyFont="0" applyFill="0" applyBorder="0" applyAlignment="0" applyProtection="0">
      <alignment vertical="center"/>
    </xf>
    <xf numFmtId="41" fontId="2" fillId="0" borderId="0" applyFont="0" applyFill="0" applyBorder="0" applyAlignment="0" applyProtection="0">
      <alignment vertical="center"/>
    </xf>
    <xf numFmtId="41" fontId="7" fillId="0" borderId="0" applyFont="0" applyFill="0" applyBorder="0" applyAlignment="0" applyProtection="0">
      <alignment vertical="center"/>
    </xf>
    <xf numFmtId="0" fontId="2" fillId="0" borderId="0"/>
    <xf numFmtId="0" fontId="2" fillId="0" borderId="0"/>
    <xf numFmtId="0" fontId="2" fillId="0" borderId="0"/>
    <xf numFmtId="0" fontId="2" fillId="0" borderId="0"/>
    <xf numFmtId="182" fontId="2" fillId="0" borderId="0" applyFill="0" applyBorder="0" applyProtection="0">
      <alignment vertical="center"/>
    </xf>
    <xf numFmtId="182" fontId="2" fillId="0" borderId="0" applyFill="0" applyBorder="0" applyProtection="0">
      <alignment vertical="center"/>
    </xf>
    <xf numFmtId="182" fontId="2" fillId="0" borderId="0" applyFill="0" applyBorder="0" applyProtection="0">
      <alignment vertical="center"/>
    </xf>
    <xf numFmtId="182" fontId="2" fillId="0" borderId="0" applyFill="0" applyBorder="0" applyProtection="0">
      <alignment vertical="center"/>
    </xf>
    <xf numFmtId="182" fontId="2" fillId="0" borderId="0" applyFill="0" applyBorder="0" applyProtection="0">
      <alignment vertical="center"/>
    </xf>
    <xf numFmtId="182" fontId="2" fillId="0" borderId="0" applyFill="0" applyBorder="0" applyProtection="0">
      <alignment vertical="center"/>
    </xf>
    <xf numFmtId="182" fontId="2" fillId="0" borderId="0" applyFill="0" applyBorder="0" applyProtection="0">
      <alignment vertical="center"/>
    </xf>
    <xf numFmtId="182" fontId="2" fillId="0" borderId="0" applyFill="0" applyBorder="0" applyProtection="0">
      <alignment vertical="center"/>
    </xf>
    <xf numFmtId="182" fontId="2" fillId="0" borderId="0" applyFill="0" applyBorder="0" applyProtection="0">
      <alignment vertical="center"/>
    </xf>
    <xf numFmtId="182" fontId="2" fillId="0" borderId="0" applyFill="0" applyBorder="0" applyProtection="0">
      <alignment vertical="center"/>
    </xf>
    <xf numFmtId="182" fontId="2" fillId="0" borderId="0" applyFill="0" applyBorder="0" applyProtection="0">
      <alignment vertical="center"/>
    </xf>
    <xf numFmtId="182" fontId="2" fillId="0" borderId="0" applyFill="0" applyBorder="0" applyProtection="0">
      <alignment vertical="center"/>
    </xf>
    <xf numFmtId="182" fontId="2" fillId="0" borderId="0" applyFill="0" applyBorder="0" applyProtection="0">
      <alignment vertical="center"/>
    </xf>
    <xf numFmtId="182" fontId="2" fillId="0" borderId="0" applyFill="0" applyBorder="0" applyProtection="0">
      <alignment vertical="center"/>
    </xf>
    <xf numFmtId="182" fontId="2" fillId="0" borderId="0" applyFill="0" applyBorder="0" applyProtection="0">
      <alignment vertical="center"/>
    </xf>
    <xf numFmtId="182" fontId="2" fillId="0" borderId="0" applyFill="0" applyBorder="0" applyProtection="0">
      <alignment vertical="center"/>
    </xf>
    <xf numFmtId="182" fontId="2" fillId="0" borderId="0" applyFill="0" applyBorder="0" applyProtection="0">
      <alignment vertical="center"/>
    </xf>
    <xf numFmtId="182" fontId="2" fillId="0" borderId="0" applyFill="0" applyBorder="0" applyProtection="0">
      <alignment vertical="center"/>
    </xf>
    <xf numFmtId="182" fontId="2" fillId="0" borderId="0" applyFill="0" applyBorder="0" applyProtection="0">
      <alignment vertical="center"/>
    </xf>
    <xf numFmtId="182" fontId="2" fillId="0" borderId="0" applyFill="0" applyBorder="0" applyProtection="0">
      <alignment vertical="center"/>
    </xf>
    <xf numFmtId="182" fontId="2" fillId="0" borderId="0" applyFill="0" applyBorder="0" applyProtection="0">
      <alignment vertical="center"/>
    </xf>
    <xf numFmtId="182" fontId="2" fillId="0" borderId="0" applyFill="0" applyBorder="0" applyProtection="0">
      <alignment vertical="center"/>
    </xf>
    <xf numFmtId="182" fontId="2" fillId="0" borderId="0" applyFill="0" applyBorder="0" applyProtection="0">
      <alignment vertical="center"/>
    </xf>
    <xf numFmtId="182" fontId="2" fillId="0" borderId="0" applyFill="0" applyBorder="0" applyProtection="0">
      <alignment vertical="center"/>
    </xf>
    <xf numFmtId="41" fontId="14" fillId="0" borderId="0">
      <alignment vertical="center"/>
    </xf>
    <xf numFmtId="41" fontId="2" fillId="0" borderId="0" applyFont="0" applyFill="0" applyBorder="0" applyAlignment="0" applyProtection="0">
      <alignment vertical="center"/>
    </xf>
    <xf numFmtId="0" fontId="19" fillId="5" borderId="0" applyNumberFormat="0" applyBorder="0" applyAlignment="0" applyProtection="0">
      <alignment vertical="center"/>
    </xf>
    <xf numFmtId="41" fontId="14" fillId="0" borderId="0">
      <alignment vertical="center"/>
    </xf>
    <xf numFmtId="0" fontId="14" fillId="0" borderId="0">
      <alignment vertical="center"/>
    </xf>
    <xf numFmtId="42" fontId="7" fillId="0" borderId="0" applyFont="0" applyFill="0" applyBorder="0" applyAlignment="0" applyProtection="0">
      <alignment vertical="center"/>
    </xf>
    <xf numFmtId="0" fontId="14" fillId="0" borderId="0">
      <alignment vertical="center"/>
    </xf>
    <xf numFmtId="0" fontId="20" fillId="4" borderId="0" applyNumberFormat="0" applyBorder="0" applyAlignment="0" applyProtection="0">
      <alignment vertical="center"/>
    </xf>
    <xf numFmtId="0" fontId="14" fillId="0" borderId="0">
      <alignment vertical="center"/>
    </xf>
    <xf numFmtId="0" fontId="2" fillId="0" borderId="0"/>
    <xf numFmtId="0" fontId="21" fillId="0" borderId="0">
      <alignment vertical="center"/>
    </xf>
    <xf numFmtId="0" fontId="8" fillId="0" borderId="0">
      <alignment vertical="center"/>
    </xf>
    <xf numFmtId="41" fontId="2" fillId="0" borderId="0" applyFont="0" applyFill="0" applyBorder="0" applyAlignment="0" applyProtection="0"/>
    <xf numFmtId="42" fontId="7" fillId="0" borderId="0" applyFont="0" applyFill="0" applyBorder="0" applyAlignment="0" applyProtection="0">
      <alignment vertical="center"/>
    </xf>
    <xf numFmtId="0" fontId="8" fillId="0" borderId="0">
      <alignment vertical="center"/>
    </xf>
    <xf numFmtId="0" fontId="2" fillId="0" borderId="0"/>
    <xf numFmtId="0" fontId="2" fillId="0" borderId="0"/>
    <xf numFmtId="0" fontId="2" fillId="0" borderId="0">
      <alignment vertical="center"/>
    </xf>
    <xf numFmtId="0" fontId="14" fillId="0" borderId="0">
      <alignment vertical="center"/>
    </xf>
    <xf numFmtId="0" fontId="2" fillId="0" borderId="0"/>
    <xf numFmtId="0" fontId="2" fillId="0" borderId="0"/>
    <xf numFmtId="0" fontId="2" fillId="0" borderId="0"/>
    <xf numFmtId="0" fontId="2" fillId="0" borderId="0"/>
    <xf numFmtId="9" fontId="8" fillId="0" borderId="0" applyFont="0" applyFill="0" applyBorder="0" applyAlignment="0" applyProtection="0">
      <alignment vertical="center"/>
    </xf>
    <xf numFmtId="38" fontId="22" fillId="0" borderId="8">
      <alignment horizontal="right"/>
    </xf>
    <xf numFmtId="0" fontId="23" fillId="6" borderId="0">
      <alignment vertical="center"/>
    </xf>
    <xf numFmtId="0" fontId="24" fillId="0" borderId="0"/>
    <xf numFmtId="0" fontId="24" fillId="0" borderId="0"/>
    <xf numFmtId="0" fontId="24" fillId="0" borderId="0"/>
    <xf numFmtId="0" fontId="24" fillId="0" borderId="0"/>
    <xf numFmtId="0" fontId="24" fillId="0" borderId="0"/>
    <xf numFmtId="178" fontId="25" fillId="0" borderId="0"/>
    <xf numFmtId="185" fontId="14" fillId="0" borderId="0"/>
    <xf numFmtId="185" fontId="14" fillId="0" borderId="0"/>
    <xf numFmtId="185" fontId="14" fillId="0" borderId="0"/>
    <xf numFmtId="180" fontId="25" fillId="0" borderId="0"/>
    <xf numFmtId="184" fontId="14" fillId="0" borderId="0"/>
    <xf numFmtId="186" fontId="14" fillId="0" borderId="0"/>
    <xf numFmtId="185" fontId="14" fillId="0" borderId="0"/>
    <xf numFmtId="185" fontId="14" fillId="0" borderId="0"/>
    <xf numFmtId="185" fontId="14" fillId="0" borderId="0"/>
    <xf numFmtId="187" fontId="14" fillId="0" borderId="0"/>
    <xf numFmtId="187" fontId="14" fillId="0" borderId="0"/>
    <xf numFmtId="187" fontId="14" fillId="0" borderId="0"/>
    <xf numFmtId="178" fontId="25" fillId="0" borderId="0"/>
    <xf numFmtId="180" fontId="25" fillId="0" borderId="0"/>
    <xf numFmtId="0" fontId="25" fillId="0" borderId="0"/>
    <xf numFmtId="0" fontId="25" fillId="0" borderId="0"/>
    <xf numFmtId="0" fontId="25" fillId="0" borderId="0"/>
    <xf numFmtId="0" fontId="24" fillId="0" borderId="0"/>
    <xf numFmtId="41" fontId="14" fillId="0" borderId="0">
      <alignment vertical="center"/>
    </xf>
    <xf numFmtId="41" fontId="23" fillId="0" borderId="0">
      <alignment vertical="center"/>
    </xf>
    <xf numFmtId="41" fontId="23" fillId="0" borderId="0">
      <alignment vertical="center"/>
    </xf>
    <xf numFmtId="41" fontId="23" fillId="0" borderId="0">
      <alignment vertical="center"/>
    </xf>
    <xf numFmtId="41" fontId="23" fillId="0" borderId="0">
      <alignment vertical="center"/>
    </xf>
    <xf numFmtId="41" fontId="14" fillId="0" borderId="0">
      <alignment vertical="center"/>
    </xf>
    <xf numFmtId="0" fontId="25" fillId="0" borderId="0"/>
    <xf numFmtId="0" fontId="26" fillId="0" borderId="0">
      <alignment vertical="center"/>
    </xf>
    <xf numFmtId="3" fontId="27" fillId="0" borderId="0"/>
    <xf numFmtId="188" fontId="25" fillId="0" borderId="0"/>
    <xf numFmtId="183"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28" fillId="0" borderId="0"/>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1" fillId="0" borderId="0">
      <alignment vertical="center"/>
    </xf>
    <xf numFmtId="0" fontId="14" fillId="0" borderId="0">
      <alignment vertical="center"/>
    </xf>
    <xf numFmtId="0" fontId="23" fillId="0" borderId="0">
      <alignment vertical="center"/>
    </xf>
    <xf numFmtId="0" fontId="14" fillId="0" borderId="0">
      <alignment vertical="center"/>
    </xf>
    <xf numFmtId="0" fontId="14" fillId="0" borderId="0">
      <alignment vertical="center"/>
    </xf>
    <xf numFmtId="0" fontId="14" fillId="0" borderId="0">
      <alignment vertical="center"/>
    </xf>
    <xf numFmtId="0" fontId="29" fillId="0" borderId="0">
      <alignment vertical="top"/>
      <protection locked="0"/>
    </xf>
    <xf numFmtId="0" fontId="8" fillId="0" borderId="0">
      <alignment vertical="center"/>
    </xf>
    <xf numFmtId="41" fontId="2" fillId="0" borderId="0" applyFont="0" applyFill="0" applyBorder="0" applyAlignment="0" applyProtection="0">
      <alignment vertical="center"/>
    </xf>
    <xf numFmtId="0" fontId="2" fillId="0" borderId="0">
      <alignment vertical="center"/>
    </xf>
    <xf numFmtId="0" fontId="2" fillId="0" borderId="0">
      <alignment vertical="center"/>
    </xf>
    <xf numFmtId="41" fontId="2" fillId="0" borderId="0" applyFont="0" applyFill="0" applyBorder="0" applyAlignment="0" applyProtection="0">
      <alignment vertical="center"/>
    </xf>
    <xf numFmtId="0" fontId="2" fillId="0" borderId="0">
      <alignment vertical="center"/>
    </xf>
  </cellStyleXfs>
  <cellXfs count="162">
    <xf numFmtId="0" fontId="0" fillId="0" borderId="0" xfId="0">
      <alignment vertical="center"/>
    </xf>
    <xf numFmtId="0" fontId="16" fillId="0" borderId="0" xfId="28" applyNumberFormat="1" applyFont="1" applyFill="1" applyBorder="1" applyAlignment="1">
      <alignment vertical="center"/>
    </xf>
    <xf numFmtId="0" fontId="32" fillId="0" borderId="0" xfId="28" applyNumberFormat="1" applyFont="1" applyFill="1" applyBorder="1" applyAlignment="1">
      <alignment horizontal="center" vertical="center"/>
    </xf>
    <xf numFmtId="0" fontId="32" fillId="0" borderId="0" xfId="28" applyNumberFormat="1" applyFont="1" applyAlignment="1">
      <alignment horizontal="center" vertical="center"/>
    </xf>
    <xf numFmtId="190" fontId="32" fillId="0" borderId="0" xfId="28" applyNumberFormat="1" applyFont="1" applyAlignment="1">
      <alignment horizontal="center" vertical="center"/>
    </xf>
    <xf numFmtId="0" fontId="32" fillId="0" borderId="0" xfId="28" applyNumberFormat="1" applyFont="1" applyAlignment="1">
      <alignment horizontal="center" vertical="center" wrapText="1"/>
    </xf>
    <xf numFmtId="177" fontId="32" fillId="0" borderId="0" xfId="28" applyNumberFormat="1" applyFont="1" applyAlignment="1">
      <alignment vertical="center"/>
    </xf>
    <xf numFmtId="0" fontId="15" fillId="0" borderId="0" xfId="28" applyNumberFormat="1" applyFont="1" applyAlignment="1">
      <alignment horizontal="center" vertical="center"/>
    </xf>
    <xf numFmtId="0" fontId="33" fillId="0" borderId="0" xfId="28" applyNumberFormat="1" applyFont="1" applyAlignment="1">
      <alignment vertical="center"/>
    </xf>
    <xf numFmtId="0" fontId="15" fillId="0" borderId="0" xfId="28" applyNumberFormat="1" applyFont="1" applyAlignment="1">
      <alignment vertical="center" wrapText="1"/>
    </xf>
    <xf numFmtId="0" fontId="15" fillId="0" borderId="0" xfId="28" applyNumberFormat="1" applyFont="1" applyAlignment="1">
      <alignment vertical="center"/>
    </xf>
    <xf numFmtId="0" fontId="17" fillId="0" borderId="0" xfId="28" applyNumberFormat="1" applyFont="1" applyFill="1" applyBorder="1" applyAlignment="1">
      <alignment vertical="center"/>
    </xf>
    <xf numFmtId="0" fontId="15" fillId="0" borderId="0" xfId="28" applyNumberFormat="1" applyFont="1" applyFill="1" applyBorder="1" applyAlignment="1">
      <alignment horizontal="center" vertical="center"/>
    </xf>
    <xf numFmtId="0" fontId="6" fillId="0" borderId="0" xfId="28" applyNumberFormat="1" applyFont="1" applyAlignment="1">
      <alignment horizontal="center" vertical="center"/>
    </xf>
    <xf numFmtId="190" fontId="6" fillId="0" borderId="0" xfId="28" applyNumberFormat="1" applyFont="1" applyAlignment="1">
      <alignment horizontal="center" vertical="center"/>
    </xf>
    <xf numFmtId="0" fontId="6" fillId="0" borderId="0" xfId="28" applyNumberFormat="1" applyFont="1" applyAlignment="1">
      <alignment horizontal="center" vertical="center" wrapText="1"/>
    </xf>
    <xf numFmtId="177" fontId="6" fillId="0" borderId="0" xfId="28" applyNumberFormat="1" applyFont="1" applyAlignment="1">
      <alignment vertical="center"/>
    </xf>
    <xf numFmtId="0" fontId="31" fillId="0" borderId="0" xfId="28" applyNumberFormat="1" applyFont="1" applyAlignment="1">
      <alignment vertical="center"/>
    </xf>
    <xf numFmtId="0" fontId="30" fillId="7" borderId="0" xfId="28" applyNumberFormat="1" applyFont="1" applyFill="1" applyAlignment="1">
      <alignment vertical="center"/>
    </xf>
    <xf numFmtId="0" fontId="30" fillId="7" borderId="0" xfId="1" applyFont="1" applyFill="1" applyAlignment="1">
      <alignment vertical="center"/>
    </xf>
    <xf numFmtId="0" fontId="30" fillId="7" borderId="1" xfId="1" applyFont="1" applyFill="1" applyBorder="1" applyAlignment="1">
      <alignment horizontal="center" vertical="center"/>
    </xf>
    <xf numFmtId="181" fontId="30" fillId="7" borderId="0" xfId="1" applyNumberFormat="1" applyFont="1" applyFill="1" applyAlignment="1">
      <alignment vertical="center"/>
    </xf>
    <xf numFmtId="0" fontId="15" fillId="7" borderId="0" xfId="28" applyNumberFormat="1" applyFont="1" applyFill="1" applyAlignment="1">
      <alignment vertical="center"/>
    </xf>
    <xf numFmtId="0" fontId="5" fillId="7" borderId="0" xfId="28" applyNumberFormat="1" applyFont="1" applyFill="1" applyBorder="1" applyAlignment="1">
      <alignment horizontal="center" vertical="center"/>
    </xf>
    <xf numFmtId="0" fontId="5" fillId="7" borderId="0" xfId="28" applyNumberFormat="1" applyFont="1" applyFill="1" applyAlignment="1">
      <alignment horizontal="center" vertical="center"/>
    </xf>
    <xf numFmtId="190" fontId="5" fillId="7" borderId="0" xfId="28" applyNumberFormat="1" applyFont="1" applyFill="1" applyAlignment="1">
      <alignment horizontal="center" vertical="center"/>
    </xf>
    <xf numFmtId="0" fontId="5" fillId="7" borderId="0" xfId="28" applyNumberFormat="1" applyFont="1" applyFill="1" applyAlignment="1">
      <alignment horizontal="center" vertical="center" wrapText="1"/>
    </xf>
    <xf numFmtId="177" fontId="5" fillId="7" borderId="0" xfId="28" applyNumberFormat="1" applyFont="1" applyFill="1" applyAlignment="1">
      <alignment vertical="center"/>
    </xf>
    <xf numFmtId="0" fontId="15" fillId="7" borderId="0" xfId="28" applyNumberFormat="1" applyFont="1" applyFill="1" applyAlignment="1">
      <alignment horizontal="center" vertical="center"/>
    </xf>
    <xf numFmtId="0" fontId="15" fillId="7" borderId="0" xfId="28" applyNumberFormat="1" applyFont="1" applyFill="1" applyAlignment="1">
      <alignment vertical="center" wrapText="1"/>
    </xf>
    <xf numFmtId="0" fontId="35" fillId="0" borderId="1" xfId="1" applyNumberFormat="1" applyFont="1" applyFill="1" applyBorder="1" applyAlignment="1">
      <alignment horizontal="center" vertical="center"/>
    </xf>
    <xf numFmtId="0" fontId="35" fillId="0" borderId="1" xfId="28" applyNumberFormat="1" applyFont="1" applyFill="1" applyBorder="1" applyAlignment="1">
      <alignment horizontal="center" vertical="center"/>
    </xf>
    <xf numFmtId="0" fontId="35" fillId="0" borderId="1" xfId="1" applyNumberFormat="1" applyFont="1" applyFill="1" applyBorder="1" applyAlignment="1">
      <alignment vertical="center"/>
    </xf>
    <xf numFmtId="176" fontId="35" fillId="0" borderId="1" xfId="1" applyNumberFormat="1" applyFont="1" applyFill="1" applyBorder="1" applyAlignment="1">
      <alignment vertical="center"/>
    </xf>
    <xf numFmtId="177" fontId="35" fillId="0" borderId="1" xfId="28" applyNumberFormat="1" applyFont="1" applyFill="1" applyBorder="1" applyAlignment="1">
      <alignment vertical="center"/>
    </xf>
    <xf numFmtId="177" fontId="35" fillId="0" borderId="1" xfId="1" applyNumberFormat="1" applyFont="1" applyFill="1" applyBorder="1" applyAlignment="1">
      <alignment vertical="center"/>
    </xf>
    <xf numFmtId="177" fontId="35" fillId="0" borderId="7" xfId="1" applyNumberFormat="1" applyFont="1" applyFill="1" applyBorder="1" applyAlignment="1">
      <alignment vertical="center"/>
    </xf>
    <xf numFmtId="177" fontId="35" fillId="0" borderId="7" xfId="28" applyNumberFormat="1" applyFont="1" applyFill="1" applyBorder="1" applyAlignment="1">
      <alignment vertical="center"/>
    </xf>
    <xf numFmtId="178" fontId="35" fillId="0" borderId="1" xfId="1" applyNumberFormat="1" applyFont="1" applyFill="1" applyBorder="1" applyAlignment="1">
      <alignment vertical="center"/>
    </xf>
    <xf numFmtId="177" fontId="35" fillId="0" borderId="1" xfId="0" applyNumberFormat="1" applyFont="1" applyFill="1" applyBorder="1" applyAlignment="1">
      <alignment vertical="center"/>
    </xf>
    <xf numFmtId="177" fontId="35" fillId="0" borderId="1" xfId="1" applyNumberFormat="1" applyFont="1" applyFill="1" applyBorder="1" applyAlignment="1" applyProtection="1">
      <alignment vertical="center"/>
    </xf>
    <xf numFmtId="177" fontId="35" fillId="0" borderId="1" xfId="4" applyNumberFormat="1" applyFont="1" applyFill="1" applyBorder="1" applyAlignment="1" applyProtection="1">
      <alignment vertical="center"/>
      <protection locked="0"/>
    </xf>
    <xf numFmtId="0" fontId="0" fillId="0" borderId="0" xfId="0" applyFill="1">
      <alignment vertical="center"/>
    </xf>
    <xf numFmtId="0" fontId="35" fillId="0" borderId="1" xfId="0" applyFont="1" applyFill="1" applyBorder="1" applyAlignment="1">
      <alignment horizontal="center" vertical="center"/>
    </xf>
    <xf numFmtId="0" fontId="35" fillId="0" borderId="1" xfId="0" applyFont="1" applyFill="1" applyBorder="1" applyAlignment="1">
      <alignment vertical="center"/>
    </xf>
    <xf numFmtId="0" fontId="35" fillId="0" borderId="1" xfId="1" applyNumberFormat="1" applyFont="1" applyFill="1" applyBorder="1" applyAlignment="1">
      <alignment vertical="center" wrapText="1"/>
    </xf>
    <xf numFmtId="49" fontId="35" fillId="0" borderId="1" xfId="1" applyNumberFormat="1" applyFont="1" applyFill="1" applyBorder="1" applyAlignment="1">
      <alignment vertical="center"/>
    </xf>
    <xf numFmtId="0" fontId="34" fillId="0" borderId="1" xfId="1" applyNumberFormat="1" applyFont="1" applyFill="1" applyBorder="1" applyAlignment="1">
      <alignment vertical="center"/>
    </xf>
    <xf numFmtId="0" fontId="35" fillId="0" borderId="1" xfId="1" applyNumberFormat="1" applyFont="1" applyFill="1" applyBorder="1" applyAlignment="1">
      <alignment vertical="center" shrinkToFit="1"/>
    </xf>
    <xf numFmtId="0" fontId="35" fillId="0" borderId="1" xfId="1" applyNumberFormat="1" applyFont="1" applyFill="1" applyBorder="1" applyAlignment="1">
      <alignment vertical="center" wrapText="1" shrinkToFit="1"/>
    </xf>
    <xf numFmtId="0" fontId="35" fillId="0" borderId="1" xfId="28" applyNumberFormat="1" applyFont="1" applyFill="1" applyBorder="1" applyAlignment="1">
      <alignment vertical="center"/>
    </xf>
    <xf numFmtId="49" fontId="35" fillId="0" borderId="1" xfId="1" applyNumberFormat="1" applyFont="1" applyFill="1" applyBorder="1" applyAlignment="1">
      <alignment vertical="center" wrapText="1"/>
    </xf>
    <xf numFmtId="14" fontId="35" fillId="0" borderId="1" xfId="1" applyNumberFormat="1" applyFont="1" applyFill="1" applyBorder="1" applyAlignment="1">
      <alignment vertical="center" wrapText="1"/>
    </xf>
    <xf numFmtId="0" fontId="35" fillId="0" borderId="1" xfId="28" applyNumberFormat="1" applyFont="1" applyFill="1" applyBorder="1" applyAlignment="1">
      <alignment vertical="center" wrapText="1"/>
    </xf>
    <xf numFmtId="17" fontId="35" fillId="0" borderId="1" xfId="28" applyNumberFormat="1" applyFont="1" applyFill="1" applyBorder="1" applyAlignment="1">
      <alignment vertical="center" wrapText="1"/>
    </xf>
    <xf numFmtId="17" fontId="35" fillId="0" borderId="1" xfId="1" applyNumberFormat="1" applyFont="1" applyFill="1" applyBorder="1" applyAlignment="1">
      <alignment vertical="center" wrapText="1"/>
    </xf>
    <xf numFmtId="17" fontId="35" fillId="0" borderId="1" xfId="1" quotePrefix="1" applyNumberFormat="1" applyFont="1" applyFill="1" applyBorder="1" applyAlignment="1">
      <alignment vertical="center" wrapText="1"/>
    </xf>
    <xf numFmtId="0" fontId="35" fillId="0" borderId="1" xfId="1" quotePrefix="1" applyNumberFormat="1" applyFont="1" applyFill="1" applyBorder="1" applyAlignment="1">
      <alignment vertical="center" wrapText="1"/>
    </xf>
    <xf numFmtId="0" fontId="0" fillId="0" borderId="0" xfId="0" applyFill="1" applyAlignment="1">
      <alignment vertical="center"/>
    </xf>
    <xf numFmtId="177" fontId="35" fillId="9" borderId="1" xfId="1" applyNumberFormat="1" applyFont="1" applyFill="1" applyBorder="1" applyAlignment="1">
      <alignment vertical="center"/>
    </xf>
    <xf numFmtId="177" fontId="35" fillId="9" borderId="1" xfId="28" applyNumberFormat="1" applyFont="1" applyFill="1" applyBorder="1" applyAlignment="1">
      <alignment vertical="center"/>
    </xf>
    <xf numFmtId="0" fontId="35" fillId="9" borderId="1" xfId="1" applyNumberFormat="1" applyFont="1" applyFill="1" applyBorder="1" applyAlignment="1">
      <alignment vertical="center"/>
    </xf>
    <xf numFmtId="178" fontId="35" fillId="9" borderId="1" xfId="1" applyNumberFormat="1" applyFont="1" applyFill="1" applyBorder="1" applyAlignment="1">
      <alignment vertical="center"/>
    </xf>
    <xf numFmtId="177" fontId="35" fillId="9" borderId="1" xfId="0" applyNumberFormat="1" applyFont="1" applyFill="1" applyBorder="1" applyAlignment="1">
      <alignment vertical="center"/>
    </xf>
    <xf numFmtId="177" fontId="35" fillId="9" borderId="1" xfId="1" applyNumberFormat="1" applyFont="1" applyFill="1" applyBorder="1" applyAlignment="1" applyProtection="1">
      <alignment vertical="center"/>
    </xf>
    <xf numFmtId="177" fontId="35" fillId="9" borderId="1" xfId="4" applyNumberFormat="1" applyFont="1" applyFill="1" applyBorder="1" applyAlignment="1" applyProtection="1">
      <alignment vertical="center"/>
      <protection locked="0"/>
    </xf>
    <xf numFmtId="177" fontId="35" fillId="0" borderId="1" xfId="65" applyNumberFormat="1" applyFont="1" applyFill="1" applyBorder="1" applyAlignment="1">
      <alignment vertical="center"/>
    </xf>
    <xf numFmtId="177" fontId="35" fillId="0" borderId="1" xfId="1" applyNumberFormat="1" applyFont="1" applyFill="1" applyBorder="1" applyAlignment="1">
      <alignment vertical="center" shrinkToFit="1"/>
    </xf>
    <xf numFmtId="177" fontId="35" fillId="0" borderId="1" xfId="2" applyNumberFormat="1" applyFont="1" applyFill="1" applyBorder="1" applyAlignment="1">
      <alignment vertical="center" shrinkToFit="1"/>
    </xf>
    <xf numFmtId="177" fontId="35" fillId="0" borderId="1" xfId="1" quotePrefix="1" applyNumberFormat="1" applyFont="1" applyFill="1" applyBorder="1" applyAlignment="1">
      <alignment vertical="center"/>
    </xf>
    <xf numFmtId="177" fontId="35" fillId="0" borderId="1" xfId="64" applyNumberFormat="1" applyFont="1" applyFill="1" applyBorder="1" applyAlignment="1" applyProtection="1">
      <alignmen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35" fillId="0" borderId="1" xfId="1" applyNumberFormat="1" applyFont="1" applyFill="1" applyBorder="1" applyAlignment="1">
      <alignment horizontal="center" vertical="center" shrinkToFit="1"/>
    </xf>
    <xf numFmtId="0" fontId="35" fillId="0" borderId="1" xfId="1" applyNumberFormat="1" applyFont="1" applyFill="1" applyBorder="1" applyAlignment="1">
      <alignment horizontal="center" vertical="center" wrapText="1" shrinkToFit="1"/>
    </xf>
    <xf numFmtId="0" fontId="0" fillId="10" borderId="1" xfId="0" applyFill="1" applyBorder="1" applyAlignment="1">
      <alignment horizontal="center" vertical="center"/>
    </xf>
    <xf numFmtId="0" fontId="36" fillId="10" borderId="1" xfId="0" applyFont="1" applyFill="1" applyBorder="1" applyAlignment="1">
      <alignment horizontal="center" wrapText="1"/>
    </xf>
    <xf numFmtId="0" fontId="35" fillId="10" borderId="1" xfId="1" applyNumberFormat="1" applyFont="1" applyFill="1" applyBorder="1" applyAlignment="1">
      <alignment horizontal="center" vertical="center"/>
    </xf>
    <xf numFmtId="0" fontId="35" fillId="10" borderId="1" xfId="28" applyNumberFormat="1" applyFont="1" applyFill="1" applyBorder="1" applyAlignment="1">
      <alignment horizontal="center" vertical="center"/>
    </xf>
    <xf numFmtId="0" fontId="35" fillId="0" borderId="1" xfId="0" applyFont="1" applyFill="1" applyBorder="1" applyAlignment="1">
      <alignment horizontal="center" vertical="center"/>
    </xf>
    <xf numFmtId="177" fontId="35" fillId="0" borderId="2" xfId="1" quotePrefix="1" applyNumberFormat="1" applyFont="1" applyFill="1" applyBorder="1" applyAlignment="1">
      <alignment horizontal="right" vertical="center"/>
    </xf>
    <xf numFmtId="177" fontId="35" fillId="0" borderId="3" xfId="1" applyNumberFormat="1" applyFont="1" applyFill="1" applyBorder="1" applyAlignment="1">
      <alignment horizontal="right" vertical="center"/>
    </xf>
    <xf numFmtId="177" fontId="35" fillId="0" borderId="4" xfId="1" applyNumberFormat="1" applyFont="1" applyFill="1" applyBorder="1" applyAlignment="1">
      <alignment horizontal="right" vertical="center"/>
    </xf>
    <xf numFmtId="0" fontId="35" fillId="0" borderId="2" xfId="1" applyNumberFormat="1" applyFont="1" applyFill="1" applyBorder="1" applyAlignment="1">
      <alignment horizontal="center" vertical="center"/>
    </xf>
    <xf numFmtId="0" fontId="35" fillId="0" borderId="3" xfId="0" applyFont="1" applyFill="1" applyBorder="1" applyAlignment="1">
      <alignment horizontal="center" vertical="center"/>
    </xf>
    <xf numFmtId="0" fontId="35" fillId="0" borderId="4" xfId="0" applyFont="1" applyFill="1" applyBorder="1" applyAlignment="1">
      <alignment horizontal="center" vertical="center"/>
    </xf>
    <xf numFmtId="14" fontId="35" fillId="0" borderId="2" xfId="1" applyNumberFormat="1" applyFont="1" applyFill="1" applyBorder="1" applyAlignment="1">
      <alignment horizontal="center" vertical="center" wrapText="1"/>
    </xf>
    <xf numFmtId="14" fontId="35" fillId="0" borderId="3" xfId="1" applyNumberFormat="1" applyFont="1" applyFill="1" applyBorder="1" applyAlignment="1">
      <alignment horizontal="center" vertical="center" wrapText="1"/>
    </xf>
    <xf numFmtId="14" fontId="35" fillId="0" borderId="4" xfId="1" applyNumberFormat="1" applyFont="1" applyFill="1" applyBorder="1" applyAlignment="1">
      <alignment horizontal="center" vertical="center" wrapText="1"/>
    </xf>
    <xf numFmtId="0" fontId="35" fillId="0" borderId="2" xfId="28" applyNumberFormat="1" applyFont="1" applyFill="1" applyBorder="1" applyAlignment="1">
      <alignment horizontal="center" vertical="center"/>
    </xf>
    <xf numFmtId="0" fontId="35" fillId="0" borderId="3" xfId="28" applyNumberFormat="1" applyFont="1" applyFill="1" applyBorder="1" applyAlignment="1">
      <alignment horizontal="center" vertical="center"/>
    </xf>
    <xf numFmtId="0" fontId="35" fillId="0" borderId="4" xfId="28" applyNumberFormat="1" applyFont="1" applyFill="1" applyBorder="1" applyAlignment="1">
      <alignment horizontal="center" vertical="center"/>
    </xf>
    <xf numFmtId="0" fontId="35" fillId="0" borderId="2" xfId="0" applyFont="1" applyFill="1" applyBorder="1" applyAlignment="1">
      <alignment horizontal="center" vertical="center"/>
    </xf>
    <xf numFmtId="0" fontId="35" fillId="0" borderId="10" xfId="0" applyFont="1" applyFill="1" applyBorder="1" applyAlignment="1">
      <alignment horizontal="center" vertical="center"/>
    </xf>
    <xf numFmtId="0" fontId="35" fillId="0" borderId="9" xfId="0" applyFont="1" applyFill="1" applyBorder="1" applyAlignment="1">
      <alignment horizontal="center" vertical="center"/>
    </xf>
    <xf numFmtId="0" fontId="35" fillId="0" borderId="2" xfId="28" applyNumberFormat="1" applyFont="1" applyFill="1" applyBorder="1" applyAlignment="1">
      <alignment horizontal="center" vertical="center" wrapText="1"/>
    </xf>
    <xf numFmtId="0" fontId="35" fillId="0" borderId="3" xfId="0" applyFont="1" applyFill="1" applyBorder="1" applyAlignment="1">
      <alignment horizontal="center" vertical="center" wrapText="1"/>
    </xf>
    <xf numFmtId="0" fontId="35" fillId="0" borderId="4" xfId="0" applyFont="1" applyFill="1" applyBorder="1" applyAlignment="1">
      <alignment horizontal="center" vertical="center" wrapText="1"/>
    </xf>
    <xf numFmtId="0" fontId="35" fillId="0" borderId="2" xfId="28" applyNumberFormat="1" applyFont="1" applyFill="1" applyBorder="1" applyAlignment="1" applyProtection="1">
      <alignment horizontal="center" vertical="center"/>
    </xf>
    <xf numFmtId="189" fontId="35" fillId="0" borderId="2" xfId="28" applyNumberFormat="1" applyFont="1" applyFill="1" applyBorder="1" applyAlignment="1">
      <alignment horizontal="center" vertical="center"/>
    </xf>
    <xf numFmtId="189" fontId="35" fillId="0" borderId="3" xfId="28" applyNumberFormat="1" applyFont="1" applyFill="1" applyBorder="1" applyAlignment="1">
      <alignment horizontal="center" vertical="center"/>
    </xf>
    <xf numFmtId="189" fontId="35" fillId="0" borderId="4" xfId="28" applyNumberFormat="1" applyFont="1" applyFill="1" applyBorder="1" applyAlignment="1">
      <alignment horizontal="center" vertical="center"/>
    </xf>
    <xf numFmtId="0" fontId="35" fillId="0" borderId="3" xfId="28" applyNumberFormat="1" applyFont="1" applyFill="1" applyBorder="1" applyAlignment="1">
      <alignment horizontal="center" vertical="center" wrapText="1"/>
    </xf>
    <xf numFmtId="0" fontId="35" fillId="0" borderId="4" xfId="28" applyNumberFormat="1" applyFont="1" applyFill="1" applyBorder="1" applyAlignment="1">
      <alignment horizontal="center" vertical="center" wrapText="1"/>
    </xf>
    <xf numFmtId="177" fontId="35" fillId="0" borderId="2" xfId="64" applyNumberFormat="1" applyFont="1" applyFill="1" applyBorder="1" applyAlignment="1" applyProtection="1">
      <alignment horizontal="right" vertical="center"/>
    </xf>
    <xf numFmtId="177" fontId="35" fillId="0" borderId="3" xfId="64" applyNumberFormat="1" applyFont="1" applyFill="1" applyBorder="1" applyAlignment="1" applyProtection="1">
      <alignment horizontal="right" vertical="center"/>
    </xf>
    <xf numFmtId="177" fontId="35" fillId="0" borderId="4" xfId="64" applyNumberFormat="1" applyFont="1" applyFill="1" applyBorder="1" applyAlignment="1" applyProtection="1">
      <alignment horizontal="right" vertical="center"/>
    </xf>
    <xf numFmtId="177" fontId="35" fillId="0" borderId="3" xfId="0" applyNumberFormat="1" applyFont="1" applyFill="1" applyBorder="1" applyAlignment="1">
      <alignment horizontal="right" vertical="center"/>
    </xf>
    <xf numFmtId="177" fontId="35" fillId="0" borderId="4" xfId="0" applyNumberFormat="1" applyFont="1" applyFill="1" applyBorder="1" applyAlignment="1">
      <alignment horizontal="right" vertical="center"/>
    </xf>
    <xf numFmtId="0" fontId="35" fillId="0" borderId="3" xfId="1" applyNumberFormat="1" applyFont="1" applyFill="1" applyBorder="1" applyAlignment="1">
      <alignment horizontal="center" vertical="center"/>
    </xf>
    <xf numFmtId="0" fontId="35" fillId="0" borderId="4" xfId="1" applyNumberFormat="1" applyFont="1" applyFill="1" applyBorder="1" applyAlignment="1">
      <alignment horizontal="center" vertical="center"/>
    </xf>
    <xf numFmtId="0" fontId="35" fillId="0" borderId="2" xfId="1" applyNumberFormat="1" applyFont="1" applyFill="1" applyBorder="1" applyAlignment="1">
      <alignment horizontal="center" vertical="center" wrapText="1"/>
    </xf>
    <xf numFmtId="0" fontId="35" fillId="0" borderId="3" xfId="1" applyNumberFormat="1" applyFont="1" applyFill="1" applyBorder="1" applyAlignment="1">
      <alignment horizontal="center" vertical="center" wrapText="1"/>
    </xf>
    <xf numFmtId="0" fontId="35" fillId="0" borderId="4" xfId="1" applyNumberFormat="1" applyFont="1" applyFill="1" applyBorder="1" applyAlignment="1">
      <alignment horizontal="center" vertical="center" wrapText="1"/>
    </xf>
    <xf numFmtId="17" fontId="35" fillId="0" borderId="2" xfId="1" applyNumberFormat="1" applyFont="1" applyFill="1" applyBorder="1" applyAlignment="1">
      <alignment horizontal="center" vertical="center" wrapText="1"/>
    </xf>
    <xf numFmtId="181" fontId="35" fillId="0" borderId="2" xfId="28" applyNumberFormat="1" applyFont="1" applyFill="1" applyBorder="1" applyAlignment="1">
      <alignment horizontal="right" vertical="center"/>
    </xf>
    <xf numFmtId="181" fontId="35" fillId="0" borderId="3" xfId="28" applyNumberFormat="1" applyFont="1" applyFill="1" applyBorder="1" applyAlignment="1">
      <alignment horizontal="right" vertical="center"/>
    </xf>
    <xf numFmtId="181" fontId="35" fillId="0" borderId="4" xfId="28" applyNumberFormat="1" applyFont="1" applyFill="1" applyBorder="1" applyAlignment="1">
      <alignment horizontal="right" vertical="center"/>
    </xf>
    <xf numFmtId="177" fontId="35" fillId="0" borderId="2" xfId="65" applyNumberFormat="1" applyFont="1" applyFill="1" applyBorder="1" applyAlignment="1">
      <alignment horizontal="right" vertical="center"/>
    </xf>
    <xf numFmtId="177" fontId="35" fillId="0" borderId="3" xfId="65" applyNumberFormat="1" applyFont="1" applyFill="1" applyBorder="1" applyAlignment="1">
      <alignment horizontal="right" vertical="center"/>
    </xf>
    <xf numFmtId="177" fontId="35" fillId="0" borderId="4" xfId="65" applyNumberFormat="1" applyFont="1" applyFill="1" applyBorder="1" applyAlignment="1">
      <alignment horizontal="right" vertical="center"/>
    </xf>
    <xf numFmtId="0" fontId="35" fillId="0" borderId="2" xfId="1" quotePrefix="1" applyNumberFormat="1" applyFont="1" applyFill="1" applyBorder="1" applyAlignment="1">
      <alignment horizontal="center" vertical="center" wrapText="1"/>
    </xf>
    <xf numFmtId="177" fontId="35" fillId="0" borderId="2" xfId="1" applyNumberFormat="1" applyFont="1" applyFill="1" applyBorder="1" applyAlignment="1" applyProtection="1">
      <alignment horizontal="right" vertical="center"/>
    </xf>
    <xf numFmtId="177" fontId="35" fillId="0" borderId="3" xfId="1" applyNumberFormat="1" applyFont="1" applyFill="1" applyBorder="1" applyAlignment="1" applyProtection="1">
      <alignment horizontal="right" vertical="center"/>
    </xf>
    <xf numFmtId="177" fontId="35" fillId="0" borderId="4" xfId="1" applyNumberFormat="1" applyFont="1" applyFill="1" applyBorder="1" applyAlignment="1" applyProtection="1">
      <alignment horizontal="right" vertical="center"/>
    </xf>
    <xf numFmtId="17" fontId="35" fillId="0" borderId="2" xfId="1" quotePrefix="1" applyNumberFormat="1" applyFont="1" applyFill="1" applyBorder="1" applyAlignment="1">
      <alignment horizontal="center" vertical="center" wrapText="1"/>
    </xf>
    <xf numFmtId="17" fontId="35" fillId="0" borderId="3" xfId="1" quotePrefix="1" applyNumberFormat="1" applyFont="1" applyFill="1" applyBorder="1" applyAlignment="1">
      <alignment horizontal="center" vertical="center" wrapText="1"/>
    </xf>
    <xf numFmtId="17" fontId="35" fillId="0" borderId="4" xfId="1" quotePrefix="1" applyNumberFormat="1" applyFont="1" applyFill="1" applyBorder="1" applyAlignment="1">
      <alignment horizontal="center" vertical="center" wrapText="1"/>
    </xf>
    <xf numFmtId="177" fontId="35" fillId="0" borderId="1" xfId="28" applyNumberFormat="1" applyFont="1" applyFill="1" applyBorder="1" applyAlignment="1">
      <alignment horizontal="right" vertical="center"/>
    </xf>
    <xf numFmtId="177" fontId="35" fillId="0" borderId="2" xfId="1" applyNumberFormat="1" applyFont="1" applyFill="1" applyBorder="1" applyAlignment="1">
      <alignment horizontal="right" vertical="center"/>
    </xf>
    <xf numFmtId="17" fontId="35" fillId="0" borderId="3" xfId="1" applyNumberFormat="1" applyFont="1" applyFill="1" applyBorder="1" applyAlignment="1">
      <alignment horizontal="center" vertical="center" wrapText="1"/>
    </xf>
    <xf numFmtId="17" fontId="35" fillId="0" borderId="4" xfId="1" applyNumberFormat="1" applyFont="1" applyFill="1" applyBorder="1" applyAlignment="1">
      <alignment horizontal="center" vertical="center" wrapText="1"/>
    </xf>
    <xf numFmtId="176" fontId="35" fillId="0" borderId="2" xfId="1" applyNumberFormat="1" applyFont="1" applyFill="1" applyBorder="1" applyAlignment="1">
      <alignment horizontal="right" vertical="center"/>
    </xf>
    <xf numFmtId="176" fontId="35" fillId="0" borderId="3" xfId="1" applyNumberFormat="1" applyFont="1" applyFill="1" applyBorder="1" applyAlignment="1">
      <alignment horizontal="right" vertical="center"/>
    </xf>
    <xf numFmtId="176" fontId="35" fillId="0" borderId="4" xfId="1" applyNumberFormat="1" applyFont="1" applyFill="1" applyBorder="1" applyAlignment="1">
      <alignment horizontal="right" vertical="center"/>
    </xf>
    <xf numFmtId="0" fontId="35" fillId="0" borderId="3" xfId="0" applyNumberFormat="1" applyFont="1" applyFill="1" applyBorder="1" applyAlignment="1">
      <alignment horizontal="right" vertical="center"/>
    </xf>
    <xf numFmtId="0" fontId="35" fillId="0" borderId="4" xfId="0" applyNumberFormat="1" applyFont="1" applyFill="1" applyBorder="1" applyAlignment="1">
      <alignment horizontal="right" vertical="center"/>
    </xf>
    <xf numFmtId="0" fontId="35" fillId="0" borderId="2" xfId="1" applyNumberFormat="1" applyFont="1" applyFill="1" applyBorder="1" applyAlignment="1">
      <alignment horizontal="center" vertical="center" shrinkToFit="1"/>
    </xf>
    <xf numFmtId="0" fontId="35" fillId="0" borderId="2" xfId="1" applyNumberFormat="1" applyFont="1" applyFill="1" applyBorder="1" applyAlignment="1">
      <alignment horizontal="center" vertical="center" wrapText="1" shrinkToFit="1"/>
    </xf>
    <xf numFmtId="177" fontId="35" fillId="0" borderId="2" xfId="2" applyNumberFormat="1" applyFont="1" applyFill="1" applyBorder="1" applyAlignment="1">
      <alignment horizontal="right" vertical="center" shrinkToFit="1"/>
    </xf>
    <xf numFmtId="0" fontId="35" fillId="0" borderId="3" xfId="1" quotePrefix="1" applyNumberFormat="1" applyFont="1" applyFill="1" applyBorder="1" applyAlignment="1">
      <alignment horizontal="center" vertical="center" wrapText="1"/>
    </xf>
    <xf numFmtId="0" fontId="35" fillId="0" borderId="4" xfId="1" quotePrefix="1" applyNumberFormat="1" applyFont="1" applyFill="1" applyBorder="1" applyAlignment="1">
      <alignment horizontal="center" vertical="center" wrapText="1"/>
    </xf>
    <xf numFmtId="177" fontId="35" fillId="0" borderId="2" xfId="1" applyNumberFormat="1" applyFont="1" applyFill="1" applyBorder="1" applyAlignment="1">
      <alignment horizontal="right" vertical="center" shrinkToFit="1"/>
    </xf>
    <xf numFmtId="17" fontId="35" fillId="0" borderId="2" xfId="28" applyNumberFormat="1" applyFont="1" applyFill="1" applyBorder="1" applyAlignment="1">
      <alignment horizontal="center" vertical="center" wrapText="1"/>
    </xf>
    <xf numFmtId="17" fontId="35" fillId="0" borderId="3" xfId="28" applyNumberFormat="1" applyFont="1" applyFill="1" applyBorder="1" applyAlignment="1">
      <alignment horizontal="center" vertical="center" wrapText="1"/>
    </xf>
    <xf numFmtId="17" fontId="35" fillId="0" borderId="4" xfId="28" applyNumberFormat="1" applyFont="1" applyFill="1" applyBorder="1" applyAlignment="1">
      <alignment horizontal="center" vertical="center" wrapText="1"/>
    </xf>
    <xf numFmtId="177" fontId="35" fillId="0" borderId="2" xfId="28" applyNumberFormat="1" applyFont="1" applyFill="1" applyBorder="1" applyAlignment="1">
      <alignment horizontal="right" vertical="center"/>
    </xf>
    <xf numFmtId="177" fontId="35" fillId="0" borderId="3" xfId="28" applyNumberFormat="1" applyFont="1" applyFill="1" applyBorder="1" applyAlignment="1">
      <alignment horizontal="right" vertical="center"/>
    </xf>
    <xf numFmtId="177" fontId="35" fillId="0" borderId="4" xfId="28" applyNumberFormat="1" applyFont="1" applyFill="1" applyBorder="1" applyAlignment="1">
      <alignment horizontal="right" vertical="center"/>
    </xf>
    <xf numFmtId="49" fontId="35" fillId="0" borderId="2" xfId="1" applyNumberFormat="1" applyFont="1" applyFill="1" applyBorder="1" applyAlignment="1">
      <alignment horizontal="center" vertical="center" wrapText="1"/>
    </xf>
    <xf numFmtId="49" fontId="35" fillId="0" borderId="3" xfId="1" applyNumberFormat="1" applyFont="1" applyFill="1" applyBorder="1" applyAlignment="1">
      <alignment horizontal="center" vertical="center" wrapText="1"/>
    </xf>
    <xf numFmtId="49" fontId="35" fillId="0" borderId="4" xfId="1" applyNumberFormat="1" applyFont="1" applyFill="1" applyBorder="1" applyAlignment="1">
      <alignment horizontal="center" vertical="center" wrapText="1"/>
    </xf>
    <xf numFmtId="0" fontId="34" fillId="0" borderId="2" xfId="1" applyNumberFormat="1" applyFont="1" applyFill="1" applyBorder="1" applyAlignment="1">
      <alignment horizontal="center" vertical="center"/>
    </xf>
    <xf numFmtId="0" fontId="34" fillId="0" borderId="3" xfId="1" applyNumberFormat="1" applyFont="1" applyFill="1" applyBorder="1" applyAlignment="1">
      <alignment horizontal="center" vertical="center"/>
    </xf>
    <xf numFmtId="0" fontId="34" fillId="0" borderId="4" xfId="1" applyNumberFormat="1" applyFont="1" applyFill="1" applyBorder="1" applyAlignment="1">
      <alignment horizontal="center" vertical="center"/>
    </xf>
    <xf numFmtId="49" fontId="35" fillId="0" borderId="2" xfId="1" applyNumberFormat="1" applyFont="1" applyFill="1" applyBorder="1" applyAlignment="1">
      <alignment horizontal="center" vertical="center"/>
    </xf>
    <xf numFmtId="49" fontId="35" fillId="0" borderId="3" xfId="1" applyNumberFormat="1" applyFont="1" applyFill="1" applyBorder="1" applyAlignment="1">
      <alignment horizontal="center" vertical="center"/>
    </xf>
    <xf numFmtId="49" fontId="35" fillId="0" borderId="4" xfId="1" applyNumberFormat="1" applyFont="1" applyFill="1" applyBorder="1" applyAlignment="1">
      <alignment horizontal="center" vertical="center"/>
    </xf>
    <xf numFmtId="177" fontId="35" fillId="8" borderId="1" xfId="1" applyNumberFormat="1" applyFont="1" applyFill="1" applyBorder="1" applyAlignment="1">
      <alignment horizontal="center" vertical="center" wrapText="1"/>
    </xf>
    <xf numFmtId="177" fontId="18" fillId="8" borderId="1" xfId="1" applyNumberFormat="1" applyFont="1" applyFill="1" applyBorder="1" applyAlignment="1">
      <alignment horizontal="center" vertical="center" wrapText="1"/>
    </xf>
    <xf numFmtId="177" fontId="18" fillId="8" borderId="1" xfId="1" applyNumberFormat="1" applyFont="1" applyFill="1" applyBorder="1" applyAlignment="1">
      <alignment horizontal="center" vertical="center"/>
    </xf>
    <xf numFmtId="190" fontId="18" fillId="8" borderId="1" xfId="1" applyNumberFormat="1" applyFont="1" applyFill="1" applyBorder="1" applyAlignment="1">
      <alignment horizontal="center" vertical="center" wrapText="1"/>
    </xf>
  </cellXfs>
  <cellStyles count="171">
    <cellStyle name="(표준)" xfId="88"/>
    <cellStyle name="40% - 강조색1 2" xfId="66"/>
    <cellStyle name="40% - 강조색6 2" xfId="89"/>
    <cellStyle name="AeE­ [0]_INQUIRY ¿μ¾÷AßAø " xfId="90"/>
    <cellStyle name="AeE­_INQUIRY ¿μ¾÷AßAø " xfId="91"/>
    <cellStyle name="ALIGNMENT" xfId="10"/>
    <cellStyle name="AÞ¸¶ [0]_INQUIRY ¿μ¾÷AßAø " xfId="92"/>
    <cellStyle name="AÞ¸¶_INQUIRY ¿μ¾÷AßAø " xfId="93"/>
    <cellStyle name="C￥AØ_¿μ¾÷CoE² " xfId="94"/>
    <cellStyle name="Comma [0]_ SG&amp;A Bridge " xfId="95"/>
    <cellStyle name="comma zerodec" xfId="96"/>
    <cellStyle name="comma zerodec 2" xfId="97"/>
    <cellStyle name="comma zerodec 2 2" xfId="98"/>
    <cellStyle name="Comma_ SG&amp;A Bridge " xfId="99"/>
    <cellStyle name="Currency [0]_ SG&amp;A Bridge " xfId="100"/>
    <cellStyle name="Currency_ SG&amp;A Bridge " xfId="101"/>
    <cellStyle name="Currency1" xfId="102"/>
    <cellStyle name="Currency1 2" xfId="103"/>
    <cellStyle name="Currency1 2 2" xfId="104"/>
    <cellStyle name="Dollar (zero dec)" xfId="105"/>
    <cellStyle name="Dollar (zero dec) 2" xfId="106"/>
    <cellStyle name="Dollar (zero dec) 2 2" xfId="107"/>
    <cellStyle name="Grey" xfId="11"/>
    <cellStyle name="Header1" xfId="12"/>
    <cellStyle name="Header2" xfId="13"/>
    <cellStyle name="Input [yellow]" xfId="14"/>
    <cellStyle name="Milliers [0]_Arabian Spec" xfId="108"/>
    <cellStyle name="Milliers_Arabian Spec" xfId="109"/>
    <cellStyle name="Mon?aire [0]_Arabian Spec" xfId="110"/>
    <cellStyle name="Mon?aire_Arabian Spec" xfId="111"/>
    <cellStyle name="Normal - Style1" xfId="15"/>
    <cellStyle name="Normal_ SG&amp;A Bridge " xfId="112"/>
    <cellStyle name="Percent [2]" xfId="16"/>
    <cellStyle name="백분율 2" xfId="87"/>
    <cellStyle name="보통 2" xfId="71"/>
    <cellStyle name="뷭?_BOOKSHIP" xfId="113"/>
    <cellStyle name="쉼표 [0] 10" xfId="65"/>
    <cellStyle name="쉼표 [0] 11" xfId="30"/>
    <cellStyle name="쉼표 [0] 12" xfId="40"/>
    <cellStyle name="쉼표 [0] 13" xfId="41"/>
    <cellStyle name="쉼표 [0] 14" xfId="42"/>
    <cellStyle name="쉼표 [0] 15" xfId="43"/>
    <cellStyle name="쉼표 [0] 16" xfId="44"/>
    <cellStyle name="쉼표 [0] 17" xfId="45"/>
    <cellStyle name="쉼표 [0] 18" xfId="46"/>
    <cellStyle name="쉼표 [0] 19" xfId="47"/>
    <cellStyle name="쉼표 [0] 2" xfId="2"/>
    <cellStyle name="쉼표 [0] 2 2" xfId="31"/>
    <cellStyle name="쉼표 [0] 2 2 2" xfId="8"/>
    <cellStyle name="쉼표 [0] 2 2 2 2" xfId="22"/>
    <cellStyle name="쉼표 [0] 2 2 2 2 2" xfId="64"/>
    <cellStyle name="쉼표 [0] 2 2 2 2 3" xfId="166"/>
    <cellStyle name="쉼표 [0] 2 3" xfId="114"/>
    <cellStyle name="쉼표 [0] 2 4" xfId="76"/>
    <cellStyle name="쉼표 [0] 20" xfId="48"/>
    <cellStyle name="쉼표 [0] 21" xfId="49"/>
    <cellStyle name="쉼표 [0] 22" xfId="50"/>
    <cellStyle name="쉼표 [0] 23" xfId="51"/>
    <cellStyle name="쉼표 [0] 24" xfId="52"/>
    <cellStyle name="쉼표 [0] 25" xfId="53"/>
    <cellStyle name="쉼표 [0] 26" xfId="54"/>
    <cellStyle name="쉼표 [0] 27" xfId="55"/>
    <cellStyle name="쉼표 [0] 28" xfId="56"/>
    <cellStyle name="쉼표 [0] 29" xfId="57"/>
    <cellStyle name="쉼표 [0] 3" xfId="3"/>
    <cellStyle name="쉼표 [0] 3 2" xfId="26"/>
    <cellStyle name="쉼표 [0] 3 2 2" xfId="32"/>
    <cellStyle name="쉼표 [0] 3 3" xfId="115"/>
    <cellStyle name="쉼표 [0] 3 4" xfId="116"/>
    <cellStyle name="쉼표 [0] 3 5" xfId="27"/>
    <cellStyle name="쉼표 [0] 30" xfId="58"/>
    <cellStyle name="쉼표 [0] 31" xfId="59"/>
    <cellStyle name="쉼표 [0] 32" xfId="60"/>
    <cellStyle name="쉼표 [0] 33" xfId="61"/>
    <cellStyle name="쉼표 [0] 34" xfId="62"/>
    <cellStyle name="쉼표 [0] 35" xfId="63"/>
    <cellStyle name="쉼표 [0] 4" xfId="9"/>
    <cellStyle name="쉼표 [0] 4 2" xfId="33"/>
    <cellStyle name="쉼표 [0] 4 3" xfId="117"/>
    <cellStyle name="쉼표 [0] 4 4" xfId="118"/>
    <cellStyle name="쉼표 [0] 4 5" xfId="29"/>
    <cellStyle name="쉼표 [0] 5" xfId="119"/>
    <cellStyle name="쉼표 [0] 5 2" xfId="7"/>
    <cellStyle name="쉼표 [0] 6" xfId="24"/>
    <cellStyle name="쉼표 [0] 7" xfId="34"/>
    <cellStyle name="쉼표 [0] 7 2" xfId="67"/>
    <cellStyle name="쉼표 [0] 8" xfId="35"/>
    <cellStyle name="쉼표 [0] 8 2" xfId="169"/>
    <cellStyle name="스타일 1" xfId="17"/>
    <cellStyle name="스타일 1 2" xfId="120"/>
    <cellStyle name="유1" xfId="121"/>
    <cellStyle name="자리수0" xfId="122"/>
    <cellStyle name="콤마 [0]_1202" xfId="123"/>
    <cellStyle name="콤마_1202" xfId="124"/>
    <cellStyle name="통화 [0] 2" xfId="69"/>
    <cellStyle name="통화 [0] 3" xfId="77"/>
    <cellStyle name="표준" xfId="0" builtinId="0"/>
    <cellStyle name="표준 10" xfId="18"/>
    <cellStyle name="표준 11" xfId="19"/>
    <cellStyle name="표준 11 2" xfId="125"/>
    <cellStyle name="표준 11 2 2" xfId="126"/>
    <cellStyle name="표준 11 2 2 2" xfId="21"/>
    <cellStyle name="표준 11 2 2 2 2" xfId="68"/>
    <cellStyle name="표준 12" xfId="72"/>
    <cellStyle name="표준 12 2" xfId="165"/>
    <cellStyle name="표준 12 3" xfId="79"/>
    <cellStyle name="표준 13" xfId="70"/>
    <cellStyle name="표준 13 3" xfId="25"/>
    <cellStyle name="표준 13 4" xfId="167"/>
    <cellStyle name="표준 14" xfId="36"/>
    <cellStyle name="표준 14 2" xfId="168"/>
    <cellStyle name="표준 15" xfId="83"/>
    <cellStyle name="표준 15 3" xfId="170"/>
    <cellStyle name="표준 16" xfId="127"/>
    <cellStyle name="표준 16 2" xfId="128"/>
    <cellStyle name="표준 16 2 2" xfId="129"/>
    <cellStyle name="표준 17" xfId="37"/>
    <cellStyle name="표준 18" xfId="86"/>
    <cellStyle name="표준 19" xfId="130"/>
    <cellStyle name="표준 19 2" xfId="131"/>
    <cellStyle name="표준 19 2 2" xfId="132"/>
    <cellStyle name="표준 2" xfId="6"/>
    <cellStyle name="표준 2 2" xfId="73"/>
    <cellStyle name="표준 2 2 2" xfId="133"/>
    <cellStyle name="표준 2 2 2 2" xfId="134"/>
    <cellStyle name="표준 2 3" xfId="135"/>
    <cellStyle name="표준 2 3 2" xfId="136"/>
    <cellStyle name="표준 2 4" xfId="74"/>
    <cellStyle name="표준 21" xfId="137"/>
    <cellStyle name="표준 22" xfId="84"/>
    <cellStyle name="표준 23" xfId="85"/>
    <cellStyle name="표준 26" xfId="38"/>
    <cellStyle name="표준 27" xfId="81"/>
    <cellStyle name="표준 28" xfId="39"/>
    <cellStyle name="표준 3" xfId="82"/>
    <cellStyle name="표준 3 2" xfId="138"/>
    <cellStyle name="표준 3_(2007)사업장지정폐기물(최종)" xfId="139"/>
    <cellStyle name="표준 30" xfId="80"/>
    <cellStyle name="표준 31" xfId="140"/>
    <cellStyle name="표준 31 2" xfId="141"/>
    <cellStyle name="표준 31 3" xfId="142"/>
    <cellStyle name="표준 31 4" xfId="143"/>
    <cellStyle name="표준 33" xfId="144"/>
    <cellStyle name="표준 33 2" xfId="145"/>
    <cellStyle name="표준 33 3" xfId="146"/>
    <cellStyle name="표준 33 4" xfId="147"/>
    <cellStyle name="표준 34" xfId="148"/>
    <cellStyle name="표준 34 2" xfId="149"/>
    <cellStyle name="표준 34 3" xfId="150"/>
    <cellStyle name="표준 34 4" xfId="151"/>
    <cellStyle name="표준 35" xfId="152"/>
    <cellStyle name="표준 35 2" xfId="153"/>
    <cellStyle name="표준 35 3" xfId="154"/>
    <cellStyle name="표준 35 4" xfId="155"/>
    <cellStyle name="표준 4" xfId="156"/>
    <cellStyle name="표준 4 2" xfId="78"/>
    <cellStyle name="표준 5" xfId="5"/>
    <cellStyle name="표준 5 2" xfId="157"/>
    <cellStyle name="표준 5 3" xfId="75"/>
    <cellStyle name="표준 6" xfId="20"/>
    <cellStyle name="표준 6 2" xfId="158"/>
    <cellStyle name="표준 7" xfId="23"/>
    <cellStyle name="표준 7 2" xfId="159"/>
    <cellStyle name="표준 8" xfId="160"/>
    <cellStyle name="표준 9" xfId="161"/>
    <cellStyle name="표준 9 2" xfId="162"/>
    <cellStyle name="표준 9 2 2" xfId="163"/>
    <cellStyle name="표준_2008년기준_전국" xfId="4"/>
    <cellStyle name="표준_2008년기준_전국폐기물발생및처리현황_서식" xfId="1"/>
    <cellStyle name="표준_2008년기준_전국폐기물발생및처리현황_서식 2 2" xfId="28"/>
    <cellStyle name="하이퍼링크 2" xfId="164"/>
  </cellStyles>
  <dxfs count="0"/>
  <tableStyles count="0" defaultTableStyle="TableStyleMedium2" defaultPivotStyle="PivotStyleLight16"/>
  <colors>
    <mruColors>
      <color rgb="FF99CCFF"/>
      <color rgb="FF3366CC"/>
      <color rgb="FFCCFFCC"/>
      <color rgb="FFFF99CC"/>
      <color rgb="FFFFCCFF"/>
      <color rgb="FFFFFF99"/>
      <color rgb="FF9F1D1D"/>
      <color rgb="FFB12121"/>
      <color rgb="FF1E619E"/>
      <color rgb="FF5858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20</xdr:col>
      <xdr:colOff>0</xdr:colOff>
      <xdr:row>492</xdr:row>
      <xdr:rowOff>0</xdr:rowOff>
    </xdr:from>
    <xdr:ext cx="85725" cy="242454"/>
    <xdr:sp macro="" textlink="">
      <xdr:nvSpPr>
        <xdr:cNvPr id="2" name="Text Box 1"/>
        <xdr:cNvSpPr txBox="1">
          <a:spLocks noChangeArrowheads="1"/>
        </xdr:cNvSpPr>
      </xdr:nvSpPr>
      <xdr:spPr bwMode="auto">
        <a:xfrm>
          <a:off x="21305520" y="282137358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242454"/>
    <xdr:sp macro="" textlink="">
      <xdr:nvSpPr>
        <xdr:cNvPr id="3" name="Text Box 1"/>
        <xdr:cNvSpPr txBox="1">
          <a:spLocks noChangeArrowheads="1"/>
        </xdr:cNvSpPr>
      </xdr:nvSpPr>
      <xdr:spPr bwMode="auto">
        <a:xfrm>
          <a:off x="21305520" y="282137358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242454"/>
    <xdr:sp macro="" textlink="">
      <xdr:nvSpPr>
        <xdr:cNvPr id="4" name="Text Box 1"/>
        <xdr:cNvSpPr txBox="1">
          <a:spLocks noChangeArrowheads="1"/>
        </xdr:cNvSpPr>
      </xdr:nvSpPr>
      <xdr:spPr bwMode="auto">
        <a:xfrm>
          <a:off x="21305520" y="282137358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242454"/>
    <xdr:sp macro="" textlink="">
      <xdr:nvSpPr>
        <xdr:cNvPr id="5" name="Text Box 1"/>
        <xdr:cNvSpPr txBox="1">
          <a:spLocks noChangeArrowheads="1"/>
        </xdr:cNvSpPr>
      </xdr:nvSpPr>
      <xdr:spPr bwMode="auto">
        <a:xfrm>
          <a:off x="21305520" y="282137358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242454"/>
    <xdr:sp macro="" textlink="">
      <xdr:nvSpPr>
        <xdr:cNvPr id="6" name="Text Box 1"/>
        <xdr:cNvSpPr txBox="1">
          <a:spLocks noChangeArrowheads="1"/>
        </xdr:cNvSpPr>
      </xdr:nvSpPr>
      <xdr:spPr bwMode="auto">
        <a:xfrm>
          <a:off x="21305520" y="282137358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242454"/>
    <xdr:sp macro="" textlink="">
      <xdr:nvSpPr>
        <xdr:cNvPr id="7" name="Text Box 1"/>
        <xdr:cNvSpPr txBox="1">
          <a:spLocks noChangeArrowheads="1"/>
        </xdr:cNvSpPr>
      </xdr:nvSpPr>
      <xdr:spPr bwMode="auto">
        <a:xfrm>
          <a:off x="21305520" y="282137358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242454"/>
    <xdr:sp macro="" textlink="">
      <xdr:nvSpPr>
        <xdr:cNvPr id="8" name="Text Box 1"/>
        <xdr:cNvSpPr txBox="1">
          <a:spLocks noChangeArrowheads="1"/>
        </xdr:cNvSpPr>
      </xdr:nvSpPr>
      <xdr:spPr bwMode="auto">
        <a:xfrm>
          <a:off x="21305520" y="282137358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242454"/>
    <xdr:sp macro="" textlink="">
      <xdr:nvSpPr>
        <xdr:cNvPr id="9" name="Text Box 1"/>
        <xdr:cNvSpPr txBox="1">
          <a:spLocks noChangeArrowheads="1"/>
        </xdr:cNvSpPr>
      </xdr:nvSpPr>
      <xdr:spPr bwMode="auto">
        <a:xfrm>
          <a:off x="21305520" y="282137358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242454"/>
    <xdr:sp macro="" textlink="">
      <xdr:nvSpPr>
        <xdr:cNvPr id="10" name="Text Box 1"/>
        <xdr:cNvSpPr txBox="1">
          <a:spLocks noChangeArrowheads="1"/>
        </xdr:cNvSpPr>
      </xdr:nvSpPr>
      <xdr:spPr bwMode="auto">
        <a:xfrm>
          <a:off x="21305520" y="282137358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242454"/>
    <xdr:sp macro="" textlink="">
      <xdr:nvSpPr>
        <xdr:cNvPr id="11" name="Text Box 1"/>
        <xdr:cNvSpPr txBox="1">
          <a:spLocks noChangeArrowheads="1"/>
        </xdr:cNvSpPr>
      </xdr:nvSpPr>
      <xdr:spPr bwMode="auto">
        <a:xfrm>
          <a:off x="21305520" y="282137358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242454"/>
    <xdr:sp macro="" textlink="">
      <xdr:nvSpPr>
        <xdr:cNvPr id="12" name="Text Box 1"/>
        <xdr:cNvSpPr txBox="1">
          <a:spLocks noChangeArrowheads="1"/>
        </xdr:cNvSpPr>
      </xdr:nvSpPr>
      <xdr:spPr bwMode="auto">
        <a:xfrm>
          <a:off x="21305520" y="282137358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242454"/>
    <xdr:sp macro="" textlink="">
      <xdr:nvSpPr>
        <xdr:cNvPr id="13" name="Text Box 1"/>
        <xdr:cNvSpPr txBox="1">
          <a:spLocks noChangeArrowheads="1"/>
        </xdr:cNvSpPr>
      </xdr:nvSpPr>
      <xdr:spPr bwMode="auto">
        <a:xfrm>
          <a:off x="21305520" y="282137358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161925"/>
    <xdr:sp macro="" textlink="">
      <xdr:nvSpPr>
        <xdr:cNvPr id="14" name="Text Box 1"/>
        <xdr:cNvSpPr txBox="1">
          <a:spLocks noChangeArrowheads="1"/>
        </xdr:cNvSpPr>
      </xdr:nvSpPr>
      <xdr:spPr bwMode="auto">
        <a:xfrm>
          <a:off x="21305520" y="2821373580"/>
          <a:ext cx="8572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7"/>
    <xdr:sp macro="" textlink="">
      <xdr:nvSpPr>
        <xdr:cNvPr id="15" name="Text Box 1"/>
        <xdr:cNvSpPr txBox="1">
          <a:spLocks noChangeArrowheads="1"/>
        </xdr:cNvSpPr>
      </xdr:nvSpPr>
      <xdr:spPr bwMode="auto">
        <a:xfrm>
          <a:off x="21305520" y="282137358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7"/>
    <xdr:sp macro="" textlink="">
      <xdr:nvSpPr>
        <xdr:cNvPr id="16" name="Text Box 1"/>
        <xdr:cNvSpPr txBox="1">
          <a:spLocks noChangeArrowheads="1"/>
        </xdr:cNvSpPr>
      </xdr:nvSpPr>
      <xdr:spPr bwMode="auto">
        <a:xfrm>
          <a:off x="21305520" y="282137358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7"/>
    <xdr:sp macro="" textlink="">
      <xdr:nvSpPr>
        <xdr:cNvPr id="17" name="Text Box 1"/>
        <xdr:cNvSpPr txBox="1">
          <a:spLocks noChangeArrowheads="1"/>
        </xdr:cNvSpPr>
      </xdr:nvSpPr>
      <xdr:spPr bwMode="auto">
        <a:xfrm>
          <a:off x="21305520" y="282137358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7"/>
    <xdr:sp macro="" textlink="">
      <xdr:nvSpPr>
        <xdr:cNvPr id="18" name="Text Box 1"/>
        <xdr:cNvSpPr txBox="1">
          <a:spLocks noChangeArrowheads="1"/>
        </xdr:cNvSpPr>
      </xdr:nvSpPr>
      <xdr:spPr bwMode="auto">
        <a:xfrm>
          <a:off x="21305520" y="282137358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7"/>
    <xdr:sp macro="" textlink="">
      <xdr:nvSpPr>
        <xdr:cNvPr id="19" name="Text Box 1"/>
        <xdr:cNvSpPr txBox="1">
          <a:spLocks noChangeArrowheads="1"/>
        </xdr:cNvSpPr>
      </xdr:nvSpPr>
      <xdr:spPr bwMode="auto">
        <a:xfrm>
          <a:off x="21305520" y="282137358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7"/>
    <xdr:sp macro="" textlink="">
      <xdr:nvSpPr>
        <xdr:cNvPr id="20" name="Text Box 1"/>
        <xdr:cNvSpPr txBox="1">
          <a:spLocks noChangeArrowheads="1"/>
        </xdr:cNvSpPr>
      </xdr:nvSpPr>
      <xdr:spPr bwMode="auto">
        <a:xfrm>
          <a:off x="21305520" y="282137358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7"/>
    <xdr:sp macro="" textlink="">
      <xdr:nvSpPr>
        <xdr:cNvPr id="21" name="Text Box 1"/>
        <xdr:cNvSpPr txBox="1">
          <a:spLocks noChangeArrowheads="1"/>
        </xdr:cNvSpPr>
      </xdr:nvSpPr>
      <xdr:spPr bwMode="auto">
        <a:xfrm>
          <a:off x="21305520" y="282137358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7"/>
    <xdr:sp macro="" textlink="">
      <xdr:nvSpPr>
        <xdr:cNvPr id="22" name="Text Box 1"/>
        <xdr:cNvSpPr txBox="1">
          <a:spLocks noChangeArrowheads="1"/>
        </xdr:cNvSpPr>
      </xdr:nvSpPr>
      <xdr:spPr bwMode="auto">
        <a:xfrm>
          <a:off x="21305520" y="282137358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7"/>
    <xdr:sp macro="" textlink="">
      <xdr:nvSpPr>
        <xdr:cNvPr id="23" name="Text Box 1"/>
        <xdr:cNvSpPr txBox="1">
          <a:spLocks noChangeArrowheads="1"/>
        </xdr:cNvSpPr>
      </xdr:nvSpPr>
      <xdr:spPr bwMode="auto">
        <a:xfrm>
          <a:off x="21305520" y="282137358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7"/>
    <xdr:sp macro="" textlink="">
      <xdr:nvSpPr>
        <xdr:cNvPr id="24" name="Text Box 1"/>
        <xdr:cNvSpPr txBox="1">
          <a:spLocks noChangeArrowheads="1"/>
        </xdr:cNvSpPr>
      </xdr:nvSpPr>
      <xdr:spPr bwMode="auto">
        <a:xfrm>
          <a:off x="21305520" y="282137358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7"/>
    <xdr:sp macro="" textlink="">
      <xdr:nvSpPr>
        <xdr:cNvPr id="25" name="Text Box 1"/>
        <xdr:cNvSpPr txBox="1">
          <a:spLocks noChangeArrowheads="1"/>
        </xdr:cNvSpPr>
      </xdr:nvSpPr>
      <xdr:spPr bwMode="auto">
        <a:xfrm>
          <a:off x="21305520" y="282137358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7"/>
    <xdr:sp macro="" textlink="">
      <xdr:nvSpPr>
        <xdr:cNvPr id="26" name="Text Box 1"/>
        <xdr:cNvSpPr txBox="1">
          <a:spLocks noChangeArrowheads="1"/>
        </xdr:cNvSpPr>
      </xdr:nvSpPr>
      <xdr:spPr bwMode="auto">
        <a:xfrm>
          <a:off x="21305520" y="282137358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8"/>
    <xdr:sp macro="" textlink="">
      <xdr:nvSpPr>
        <xdr:cNvPr id="27" name="Text Box 1"/>
        <xdr:cNvSpPr txBox="1">
          <a:spLocks noChangeArrowheads="1"/>
        </xdr:cNvSpPr>
      </xdr:nvSpPr>
      <xdr:spPr bwMode="auto">
        <a:xfrm>
          <a:off x="21305520" y="282137358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8"/>
    <xdr:sp macro="" textlink="">
      <xdr:nvSpPr>
        <xdr:cNvPr id="28" name="Text Box 1"/>
        <xdr:cNvSpPr txBox="1">
          <a:spLocks noChangeArrowheads="1"/>
        </xdr:cNvSpPr>
      </xdr:nvSpPr>
      <xdr:spPr bwMode="auto">
        <a:xfrm>
          <a:off x="21305520" y="282137358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8"/>
    <xdr:sp macro="" textlink="">
      <xdr:nvSpPr>
        <xdr:cNvPr id="29" name="Text Box 1"/>
        <xdr:cNvSpPr txBox="1">
          <a:spLocks noChangeArrowheads="1"/>
        </xdr:cNvSpPr>
      </xdr:nvSpPr>
      <xdr:spPr bwMode="auto">
        <a:xfrm>
          <a:off x="21305520" y="282137358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8"/>
    <xdr:sp macro="" textlink="">
      <xdr:nvSpPr>
        <xdr:cNvPr id="30" name="Text Box 1"/>
        <xdr:cNvSpPr txBox="1">
          <a:spLocks noChangeArrowheads="1"/>
        </xdr:cNvSpPr>
      </xdr:nvSpPr>
      <xdr:spPr bwMode="auto">
        <a:xfrm>
          <a:off x="21305520" y="282137358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8"/>
    <xdr:sp macro="" textlink="">
      <xdr:nvSpPr>
        <xdr:cNvPr id="31" name="Text Box 1"/>
        <xdr:cNvSpPr txBox="1">
          <a:spLocks noChangeArrowheads="1"/>
        </xdr:cNvSpPr>
      </xdr:nvSpPr>
      <xdr:spPr bwMode="auto">
        <a:xfrm>
          <a:off x="21305520" y="282137358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8"/>
    <xdr:sp macro="" textlink="">
      <xdr:nvSpPr>
        <xdr:cNvPr id="32" name="Text Box 1"/>
        <xdr:cNvSpPr txBox="1">
          <a:spLocks noChangeArrowheads="1"/>
        </xdr:cNvSpPr>
      </xdr:nvSpPr>
      <xdr:spPr bwMode="auto">
        <a:xfrm>
          <a:off x="21305520" y="282137358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8"/>
    <xdr:sp macro="" textlink="">
      <xdr:nvSpPr>
        <xdr:cNvPr id="33" name="Text Box 1"/>
        <xdr:cNvSpPr txBox="1">
          <a:spLocks noChangeArrowheads="1"/>
        </xdr:cNvSpPr>
      </xdr:nvSpPr>
      <xdr:spPr bwMode="auto">
        <a:xfrm>
          <a:off x="21305520" y="282137358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8"/>
    <xdr:sp macro="" textlink="">
      <xdr:nvSpPr>
        <xdr:cNvPr id="34" name="Text Box 1"/>
        <xdr:cNvSpPr txBox="1">
          <a:spLocks noChangeArrowheads="1"/>
        </xdr:cNvSpPr>
      </xdr:nvSpPr>
      <xdr:spPr bwMode="auto">
        <a:xfrm>
          <a:off x="21305520" y="282137358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8"/>
    <xdr:sp macro="" textlink="">
      <xdr:nvSpPr>
        <xdr:cNvPr id="35" name="Text Box 1"/>
        <xdr:cNvSpPr txBox="1">
          <a:spLocks noChangeArrowheads="1"/>
        </xdr:cNvSpPr>
      </xdr:nvSpPr>
      <xdr:spPr bwMode="auto">
        <a:xfrm>
          <a:off x="21305520" y="282137358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8"/>
    <xdr:sp macro="" textlink="">
      <xdr:nvSpPr>
        <xdr:cNvPr id="36" name="Text Box 1"/>
        <xdr:cNvSpPr txBox="1">
          <a:spLocks noChangeArrowheads="1"/>
        </xdr:cNvSpPr>
      </xdr:nvSpPr>
      <xdr:spPr bwMode="auto">
        <a:xfrm>
          <a:off x="21305520" y="282137358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8"/>
    <xdr:sp macro="" textlink="">
      <xdr:nvSpPr>
        <xdr:cNvPr id="37" name="Text Box 1"/>
        <xdr:cNvSpPr txBox="1">
          <a:spLocks noChangeArrowheads="1"/>
        </xdr:cNvSpPr>
      </xdr:nvSpPr>
      <xdr:spPr bwMode="auto">
        <a:xfrm>
          <a:off x="21305520" y="282137358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8"/>
    <xdr:sp macro="" textlink="">
      <xdr:nvSpPr>
        <xdr:cNvPr id="38" name="Text Box 1"/>
        <xdr:cNvSpPr txBox="1">
          <a:spLocks noChangeArrowheads="1"/>
        </xdr:cNvSpPr>
      </xdr:nvSpPr>
      <xdr:spPr bwMode="auto">
        <a:xfrm>
          <a:off x="21305520" y="282137358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6"/>
    <xdr:sp macro="" textlink="">
      <xdr:nvSpPr>
        <xdr:cNvPr id="39" name="Text Box 1"/>
        <xdr:cNvSpPr txBox="1">
          <a:spLocks noChangeArrowheads="1"/>
        </xdr:cNvSpPr>
      </xdr:nvSpPr>
      <xdr:spPr bwMode="auto">
        <a:xfrm>
          <a:off x="21305520" y="282137358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6"/>
    <xdr:sp macro="" textlink="">
      <xdr:nvSpPr>
        <xdr:cNvPr id="40" name="Text Box 1"/>
        <xdr:cNvSpPr txBox="1">
          <a:spLocks noChangeArrowheads="1"/>
        </xdr:cNvSpPr>
      </xdr:nvSpPr>
      <xdr:spPr bwMode="auto">
        <a:xfrm>
          <a:off x="21305520" y="282137358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6"/>
    <xdr:sp macro="" textlink="">
      <xdr:nvSpPr>
        <xdr:cNvPr id="41" name="Text Box 1"/>
        <xdr:cNvSpPr txBox="1">
          <a:spLocks noChangeArrowheads="1"/>
        </xdr:cNvSpPr>
      </xdr:nvSpPr>
      <xdr:spPr bwMode="auto">
        <a:xfrm>
          <a:off x="21305520" y="282137358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6"/>
    <xdr:sp macro="" textlink="">
      <xdr:nvSpPr>
        <xdr:cNvPr id="42" name="Text Box 1"/>
        <xdr:cNvSpPr txBox="1">
          <a:spLocks noChangeArrowheads="1"/>
        </xdr:cNvSpPr>
      </xdr:nvSpPr>
      <xdr:spPr bwMode="auto">
        <a:xfrm>
          <a:off x="21305520" y="282137358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6"/>
    <xdr:sp macro="" textlink="">
      <xdr:nvSpPr>
        <xdr:cNvPr id="43" name="Text Box 1"/>
        <xdr:cNvSpPr txBox="1">
          <a:spLocks noChangeArrowheads="1"/>
        </xdr:cNvSpPr>
      </xdr:nvSpPr>
      <xdr:spPr bwMode="auto">
        <a:xfrm>
          <a:off x="21305520" y="282137358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6"/>
    <xdr:sp macro="" textlink="">
      <xdr:nvSpPr>
        <xdr:cNvPr id="44" name="Text Box 1"/>
        <xdr:cNvSpPr txBox="1">
          <a:spLocks noChangeArrowheads="1"/>
        </xdr:cNvSpPr>
      </xdr:nvSpPr>
      <xdr:spPr bwMode="auto">
        <a:xfrm>
          <a:off x="21305520" y="282137358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6"/>
    <xdr:sp macro="" textlink="">
      <xdr:nvSpPr>
        <xdr:cNvPr id="45" name="Text Box 1"/>
        <xdr:cNvSpPr txBox="1">
          <a:spLocks noChangeArrowheads="1"/>
        </xdr:cNvSpPr>
      </xdr:nvSpPr>
      <xdr:spPr bwMode="auto">
        <a:xfrm>
          <a:off x="21305520" y="282137358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6"/>
    <xdr:sp macro="" textlink="">
      <xdr:nvSpPr>
        <xdr:cNvPr id="46" name="Text Box 1"/>
        <xdr:cNvSpPr txBox="1">
          <a:spLocks noChangeArrowheads="1"/>
        </xdr:cNvSpPr>
      </xdr:nvSpPr>
      <xdr:spPr bwMode="auto">
        <a:xfrm>
          <a:off x="21305520" y="282137358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6"/>
    <xdr:sp macro="" textlink="">
      <xdr:nvSpPr>
        <xdr:cNvPr id="47" name="Text Box 1"/>
        <xdr:cNvSpPr txBox="1">
          <a:spLocks noChangeArrowheads="1"/>
        </xdr:cNvSpPr>
      </xdr:nvSpPr>
      <xdr:spPr bwMode="auto">
        <a:xfrm>
          <a:off x="21305520" y="282137358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6"/>
    <xdr:sp macro="" textlink="">
      <xdr:nvSpPr>
        <xdr:cNvPr id="48" name="Text Box 1"/>
        <xdr:cNvSpPr txBox="1">
          <a:spLocks noChangeArrowheads="1"/>
        </xdr:cNvSpPr>
      </xdr:nvSpPr>
      <xdr:spPr bwMode="auto">
        <a:xfrm>
          <a:off x="21305520" y="282137358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6"/>
    <xdr:sp macro="" textlink="">
      <xdr:nvSpPr>
        <xdr:cNvPr id="49" name="Text Box 1"/>
        <xdr:cNvSpPr txBox="1">
          <a:spLocks noChangeArrowheads="1"/>
        </xdr:cNvSpPr>
      </xdr:nvSpPr>
      <xdr:spPr bwMode="auto">
        <a:xfrm>
          <a:off x="21305520" y="282137358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6"/>
    <xdr:sp macro="" textlink="">
      <xdr:nvSpPr>
        <xdr:cNvPr id="50" name="Text Box 1"/>
        <xdr:cNvSpPr txBox="1">
          <a:spLocks noChangeArrowheads="1"/>
        </xdr:cNvSpPr>
      </xdr:nvSpPr>
      <xdr:spPr bwMode="auto">
        <a:xfrm>
          <a:off x="21305520" y="282137358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242454"/>
    <xdr:sp macro="" textlink="">
      <xdr:nvSpPr>
        <xdr:cNvPr id="51" name="Text Box 1"/>
        <xdr:cNvSpPr txBox="1">
          <a:spLocks noChangeArrowheads="1"/>
        </xdr:cNvSpPr>
      </xdr:nvSpPr>
      <xdr:spPr bwMode="auto">
        <a:xfrm>
          <a:off x="21305520" y="282137358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242454"/>
    <xdr:sp macro="" textlink="">
      <xdr:nvSpPr>
        <xdr:cNvPr id="52" name="Text Box 1"/>
        <xdr:cNvSpPr txBox="1">
          <a:spLocks noChangeArrowheads="1"/>
        </xdr:cNvSpPr>
      </xdr:nvSpPr>
      <xdr:spPr bwMode="auto">
        <a:xfrm>
          <a:off x="21305520" y="282137358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242454"/>
    <xdr:sp macro="" textlink="">
      <xdr:nvSpPr>
        <xdr:cNvPr id="53" name="Text Box 1"/>
        <xdr:cNvSpPr txBox="1">
          <a:spLocks noChangeArrowheads="1"/>
        </xdr:cNvSpPr>
      </xdr:nvSpPr>
      <xdr:spPr bwMode="auto">
        <a:xfrm>
          <a:off x="21305520" y="282137358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242454"/>
    <xdr:sp macro="" textlink="">
      <xdr:nvSpPr>
        <xdr:cNvPr id="54" name="Text Box 1"/>
        <xdr:cNvSpPr txBox="1">
          <a:spLocks noChangeArrowheads="1"/>
        </xdr:cNvSpPr>
      </xdr:nvSpPr>
      <xdr:spPr bwMode="auto">
        <a:xfrm>
          <a:off x="21305520" y="282137358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242454"/>
    <xdr:sp macro="" textlink="">
      <xdr:nvSpPr>
        <xdr:cNvPr id="55" name="Text Box 1"/>
        <xdr:cNvSpPr txBox="1">
          <a:spLocks noChangeArrowheads="1"/>
        </xdr:cNvSpPr>
      </xdr:nvSpPr>
      <xdr:spPr bwMode="auto">
        <a:xfrm>
          <a:off x="21305520" y="282137358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242454"/>
    <xdr:sp macro="" textlink="">
      <xdr:nvSpPr>
        <xdr:cNvPr id="56" name="Text Box 1"/>
        <xdr:cNvSpPr txBox="1">
          <a:spLocks noChangeArrowheads="1"/>
        </xdr:cNvSpPr>
      </xdr:nvSpPr>
      <xdr:spPr bwMode="auto">
        <a:xfrm>
          <a:off x="21305520" y="282137358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242454"/>
    <xdr:sp macro="" textlink="">
      <xdr:nvSpPr>
        <xdr:cNvPr id="57" name="Text Box 1"/>
        <xdr:cNvSpPr txBox="1">
          <a:spLocks noChangeArrowheads="1"/>
        </xdr:cNvSpPr>
      </xdr:nvSpPr>
      <xdr:spPr bwMode="auto">
        <a:xfrm>
          <a:off x="21305520" y="282137358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242454"/>
    <xdr:sp macro="" textlink="">
      <xdr:nvSpPr>
        <xdr:cNvPr id="58" name="Text Box 1"/>
        <xdr:cNvSpPr txBox="1">
          <a:spLocks noChangeArrowheads="1"/>
        </xdr:cNvSpPr>
      </xdr:nvSpPr>
      <xdr:spPr bwMode="auto">
        <a:xfrm>
          <a:off x="21305520" y="282137358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242454"/>
    <xdr:sp macro="" textlink="">
      <xdr:nvSpPr>
        <xdr:cNvPr id="59" name="Text Box 1"/>
        <xdr:cNvSpPr txBox="1">
          <a:spLocks noChangeArrowheads="1"/>
        </xdr:cNvSpPr>
      </xdr:nvSpPr>
      <xdr:spPr bwMode="auto">
        <a:xfrm>
          <a:off x="21305520" y="282137358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242454"/>
    <xdr:sp macro="" textlink="">
      <xdr:nvSpPr>
        <xdr:cNvPr id="60" name="Text Box 1"/>
        <xdr:cNvSpPr txBox="1">
          <a:spLocks noChangeArrowheads="1"/>
        </xdr:cNvSpPr>
      </xdr:nvSpPr>
      <xdr:spPr bwMode="auto">
        <a:xfrm>
          <a:off x="21305520" y="282137358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242454"/>
    <xdr:sp macro="" textlink="">
      <xdr:nvSpPr>
        <xdr:cNvPr id="61" name="Text Box 1"/>
        <xdr:cNvSpPr txBox="1">
          <a:spLocks noChangeArrowheads="1"/>
        </xdr:cNvSpPr>
      </xdr:nvSpPr>
      <xdr:spPr bwMode="auto">
        <a:xfrm>
          <a:off x="21305520" y="282137358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242454"/>
    <xdr:sp macro="" textlink="">
      <xdr:nvSpPr>
        <xdr:cNvPr id="62" name="Text Box 1"/>
        <xdr:cNvSpPr txBox="1">
          <a:spLocks noChangeArrowheads="1"/>
        </xdr:cNvSpPr>
      </xdr:nvSpPr>
      <xdr:spPr bwMode="auto">
        <a:xfrm>
          <a:off x="21305520" y="282137358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161925"/>
    <xdr:sp macro="" textlink="">
      <xdr:nvSpPr>
        <xdr:cNvPr id="63" name="Text Box 1"/>
        <xdr:cNvSpPr txBox="1">
          <a:spLocks noChangeArrowheads="1"/>
        </xdr:cNvSpPr>
      </xdr:nvSpPr>
      <xdr:spPr bwMode="auto">
        <a:xfrm>
          <a:off x="21305520" y="2821373580"/>
          <a:ext cx="8572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7"/>
    <xdr:sp macro="" textlink="">
      <xdr:nvSpPr>
        <xdr:cNvPr id="64" name="Text Box 1"/>
        <xdr:cNvSpPr txBox="1">
          <a:spLocks noChangeArrowheads="1"/>
        </xdr:cNvSpPr>
      </xdr:nvSpPr>
      <xdr:spPr bwMode="auto">
        <a:xfrm>
          <a:off x="21305520" y="282137358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7"/>
    <xdr:sp macro="" textlink="">
      <xdr:nvSpPr>
        <xdr:cNvPr id="65" name="Text Box 1"/>
        <xdr:cNvSpPr txBox="1">
          <a:spLocks noChangeArrowheads="1"/>
        </xdr:cNvSpPr>
      </xdr:nvSpPr>
      <xdr:spPr bwMode="auto">
        <a:xfrm>
          <a:off x="21305520" y="282137358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7"/>
    <xdr:sp macro="" textlink="">
      <xdr:nvSpPr>
        <xdr:cNvPr id="66" name="Text Box 1"/>
        <xdr:cNvSpPr txBox="1">
          <a:spLocks noChangeArrowheads="1"/>
        </xdr:cNvSpPr>
      </xdr:nvSpPr>
      <xdr:spPr bwMode="auto">
        <a:xfrm>
          <a:off x="21305520" y="282137358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7"/>
    <xdr:sp macro="" textlink="">
      <xdr:nvSpPr>
        <xdr:cNvPr id="67" name="Text Box 1"/>
        <xdr:cNvSpPr txBox="1">
          <a:spLocks noChangeArrowheads="1"/>
        </xdr:cNvSpPr>
      </xdr:nvSpPr>
      <xdr:spPr bwMode="auto">
        <a:xfrm>
          <a:off x="21305520" y="282137358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7"/>
    <xdr:sp macro="" textlink="">
      <xdr:nvSpPr>
        <xdr:cNvPr id="68" name="Text Box 1"/>
        <xdr:cNvSpPr txBox="1">
          <a:spLocks noChangeArrowheads="1"/>
        </xdr:cNvSpPr>
      </xdr:nvSpPr>
      <xdr:spPr bwMode="auto">
        <a:xfrm>
          <a:off x="21305520" y="282137358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7"/>
    <xdr:sp macro="" textlink="">
      <xdr:nvSpPr>
        <xdr:cNvPr id="69" name="Text Box 1"/>
        <xdr:cNvSpPr txBox="1">
          <a:spLocks noChangeArrowheads="1"/>
        </xdr:cNvSpPr>
      </xdr:nvSpPr>
      <xdr:spPr bwMode="auto">
        <a:xfrm>
          <a:off x="21305520" y="282137358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7"/>
    <xdr:sp macro="" textlink="">
      <xdr:nvSpPr>
        <xdr:cNvPr id="70" name="Text Box 1"/>
        <xdr:cNvSpPr txBox="1">
          <a:spLocks noChangeArrowheads="1"/>
        </xdr:cNvSpPr>
      </xdr:nvSpPr>
      <xdr:spPr bwMode="auto">
        <a:xfrm>
          <a:off x="21305520" y="282137358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7"/>
    <xdr:sp macro="" textlink="">
      <xdr:nvSpPr>
        <xdr:cNvPr id="71" name="Text Box 1"/>
        <xdr:cNvSpPr txBox="1">
          <a:spLocks noChangeArrowheads="1"/>
        </xdr:cNvSpPr>
      </xdr:nvSpPr>
      <xdr:spPr bwMode="auto">
        <a:xfrm>
          <a:off x="21305520" y="282137358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7"/>
    <xdr:sp macro="" textlink="">
      <xdr:nvSpPr>
        <xdr:cNvPr id="72" name="Text Box 1"/>
        <xdr:cNvSpPr txBox="1">
          <a:spLocks noChangeArrowheads="1"/>
        </xdr:cNvSpPr>
      </xdr:nvSpPr>
      <xdr:spPr bwMode="auto">
        <a:xfrm>
          <a:off x="21305520" y="282137358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7"/>
    <xdr:sp macro="" textlink="">
      <xdr:nvSpPr>
        <xdr:cNvPr id="73" name="Text Box 1"/>
        <xdr:cNvSpPr txBox="1">
          <a:spLocks noChangeArrowheads="1"/>
        </xdr:cNvSpPr>
      </xdr:nvSpPr>
      <xdr:spPr bwMode="auto">
        <a:xfrm>
          <a:off x="21305520" y="282137358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7"/>
    <xdr:sp macro="" textlink="">
      <xdr:nvSpPr>
        <xdr:cNvPr id="74" name="Text Box 1"/>
        <xdr:cNvSpPr txBox="1">
          <a:spLocks noChangeArrowheads="1"/>
        </xdr:cNvSpPr>
      </xdr:nvSpPr>
      <xdr:spPr bwMode="auto">
        <a:xfrm>
          <a:off x="21305520" y="282137358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7"/>
    <xdr:sp macro="" textlink="">
      <xdr:nvSpPr>
        <xdr:cNvPr id="75" name="Text Box 1"/>
        <xdr:cNvSpPr txBox="1">
          <a:spLocks noChangeArrowheads="1"/>
        </xdr:cNvSpPr>
      </xdr:nvSpPr>
      <xdr:spPr bwMode="auto">
        <a:xfrm>
          <a:off x="21305520" y="282137358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8"/>
    <xdr:sp macro="" textlink="">
      <xdr:nvSpPr>
        <xdr:cNvPr id="76" name="Text Box 1"/>
        <xdr:cNvSpPr txBox="1">
          <a:spLocks noChangeArrowheads="1"/>
        </xdr:cNvSpPr>
      </xdr:nvSpPr>
      <xdr:spPr bwMode="auto">
        <a:xfrm>
          <a:off x="21305520" y="282137358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8"/>
    <xdr:sp macro="" textlink="">
      <xdr:nvSpPr>
        <xdr:cNvPr id="77" name="Text Box 1"/>
        <xdr:cNvSpPr txBox="1">
          <a:spLocks noChangeArrowheads="1"/>
        </xdr:cNvSpPr>
      </xdr:nvSpPr>
      <xdr:spPr bwMode="auto">
        <a:xfrm>
          <a:off x="21305520" y="282137358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8"/>
    <xdr:sp macro="" textlink="">
      <xdr:nvSpPr>
        <xdr:cNvPr id="78" name="Text Box 1"/>
        <xdr:cNvSpPr txBox="1">
          <a:spLocks noChangeArrowheads="1"/>
        </xdr:cNvSpPr>
      </xdr:nvSpPr>
      <xdr:spPr bwMode="auto">
        <a:xfrm>
          <a:off x="21305520" y="282137358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8"/>
    <xdr:sp macro="" textlink="">
      <xdr:nvSpPr>
        <xdr:cNvPr id="79" name="Text Box 1"/>
        <xdr:cNvSpPr txBox="1">
          <a:spLocks noChangeArrowheads="1"/>
        </xdr:cNvSpPr>
      </xdr:nvSpPr>
      <xdr:spPr bwMode="auto">
        <a:xfrm>
          <a:off x="21305520" y="282137358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8"/>
    <xdr:sp macro="" textlink="">
      <xdr:nvSpPr>
        <xdr:cNvPr id="80" name="Text Box 1"/>
        <xdr:cNvSpPr txBox="1">
          <a:spLocks noChangeArrowheads="1"/>
        </xdr:cNvSpPr>
      </xdr:nvSpPr>
      <xdr:spPr bwMode="auto">
        <a:xfrm>
          <a:off x="21305520" y="282137358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8"/>
    <xdr:sp macro="" textlink="">
      <xdr:nvSpPr>
        <xdr:cNvPr id="81" name="Text Box 1"/>
        <xdr:cNvSpPr txBox="1">
          <a:spLocks noChangeArrowheads="1"/>
        </xdr:cNvSpPr>
      </xdr:nvSpPr>
      <xdr:spPr bwMode="auto">
        <a:xfrm>
          <a:off x="21305520" y="282137358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8"/>
    <xdr:sp macro="" textlink="">
      <xdr:nvSpPr>
        <xdr:cNvPr id="82" name="Text Box 1"/>
        <xdr:cNvSpPr txBox="1">
          <a:spLocks noChangeArrowheads="1"/>
        </xdr:cNvSpPr>
      </xdr:nvSpPr>
      <xdr:spPr bwMode="auto">
        <a:xfrm>
          <a:off x="21305520" y="282137358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8"/>
    <xdr:sp macro="" textlink="">
      <xdr:nvSpPr>
        <xdr:cNvPr id="83" name="Text Box 1"/>
        <xdr:cNvSpPr txBox="1">
          <a:spLocks noChangeArrowheads="1"/>
        </xdr:cNvSpPr>
      </xdr:nvSpPr>
      <xdr:spPr bwMode="auto">
        <a:xfrm>
          <a:off x="21305520" y="282137358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8"/>
    <xdr:sp macro="" textlink="">
      <xdr:nvSpPr>
        <xdr:cNvPr id="84" name="Text Box 1"/>
        <xdr:cNvSpPr txBox="1">
          <a:spLocks noChangeArrowheads="1"/>
        </xdr:cNvSpPr>
      </xdr:nvSpPr>
      <xdr:spPr bwMode="auto">
        <a:xfrm>
          <a:off x="21305520" y="282137358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8"/>
    <xdr:sp macro="" textlink="">
      <xdr:nvSpPr>
        <xdr:cNvPr id="85" name="Text Box 1"/>
        <xdr:cNvSpPr txBox="1">
          <a:spLocks noChangeArrowheads="1"/>
        </xdr:cNvSpPr>
      </xdr:nvSpPr>
      <xdr:spPr bwMode="auto">
        <a:xfrm>
          <a:off x="21305520" y="282137358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8"/>
    <xdr:sp macro="" textlink="">
      <xdr:nvSpPr>
        <xdr:cNvPr id="86" name="Text Box 1"/>
        <xdr:cNvSpPr txBox="1">
          <a:spLocks noChangeArrowheads="1"/>
        </xdr:cNvSpPr>
      </xdr:nvSpPr>
      <xdr:spPr bwMode="auto">
        <a:xfrm>
          <a:off x="21305520" y="282137358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8"/>
    <xdr:sp macro="" textlink="">
      <xdr:nvSpPr>
        <xdr:cNvPr id="87" name="Text Box 1"/>
        <xdr:cNvSpPr txBox="1">
          <a:spLocks noChangeArrowheads="1"/>
        </xdr:cNvSpPr>
      </xdr:nvSpPr>
      <xdr:spPr bwMode="auto">
        <a:xfrm>
          <a:off x="21305520" y="282137358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6"/>
    <xdr:sp macro="" textlink="">
      <xdr:nvSpPr>
        <xdr:cNvPr id="88" name="Text Box 1"/>
        <xdr:cNvSpPr txBox="1">
          <a:spLocks noChangeArrowheads="1"/>
        </xdr:cNvSpPr>
      </xdr:nvSpPr>
      <xdr:spPr bwMode="auto">
        <a:xfrm>
          <a:off x="21305520" y="282137358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6"/>
    <xdr:sp macro="" textlink="">
      <xdr:nvSpPr>
        <xdr:cNvPr id="89" name="Text Box 1"/>
        <xdr:cNvSpPr txBox="1">
          <a:spLocks noChangeArrowheads="1"/>
        </xdr:cNvSpPr>
      </xdr:nvSpPr>
      <xdr:spPr bwMode="auto">
        <a:xfrm>
          <a:off x="21305520" y="282137358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6"/>
    <xdr:sp macro="" textlink="">
      <xdr:nvSpPr>
        <xdr:cNvPr id="90" name="Text Box 1"/>
        <xdr:cNvSpPr txBox="1">
          <a:spLocks noChangeArrowheads="1"/>
        </xdr:cNvSpPr>
      </xdr:nvSpPr>
      <xdr:spPr bwMode="auto">
        <a:xfrm>
          <a:off x="21305520" y="282137358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6"/>
    <xdr:sp macro="" textlink="">
      <xdr:nvSpPr>
        <xdr:cNvPr id="91" name="Text Box 1"/>
        <xdr:cNvSpPr txBox="1">
          <a:spLocks noChangeArrowheads="1"/>
        </xdr:cNvSpPr>
      </xdr:nvSpPr>
      <xdr:spPr bwMode="auto">
        <a:xfrm>
          <a:off x="21305520" y="282137358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6"/>
    <xdr:sp macro="" textlink="">
      <xdr:nvSpPr>
        <xdr:cNvPr id="92" name="Text Box 1"/>
        <xdr:cNvSpPr txBox="1">
          <a:spLocks noChangeArrowheads="1"/>
        </xdr:cNvSpPr>
      </xdr:nvSpPr>
      <xdr:spPr bwMode="auto">
        <a:xfrm>
          <a:off x="21305520" y="282137358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6"/>
    <xdr:sp macro="" textlink="">
      <xdr:nvSpPr>
        <xdr:cNvPr id="93" name="Text Box 1"/>
        <xdr:cNvSpPr txBox="1">
          <a:spLocks noChangeArrowheads="1"/>
        </xdr:cNvSpPr>
      </xdr:nvSpPr>
      <xdr:spPr bwMode="auto">
        <a:xfrm>
          <a:off x="21305520" y="282137358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6"/>
    <xdr:sp macro="" textlink="">
      <xdr:nvSpPr>
        <xdr:cNvPr id="94" name="Text Box 1"/>
        <xdr:cNvSpPr txBox="1">
          <a:spLocks noChangeArrowheads="1"/>
        </xdr:cNvSpPr>
      </xdr:nvSpPr>
      <xdr:spPr bwMode="auto">
        <a:xfrm>
          <a:off x="21305520" y="282137358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6"/>
    <xdr:sp macro="" textlink="">
      <xdr:nvSpPr>
        <xdr:cNvPr id="95" name="Text Box 1"/>
        <xdr:cNvSpPr txBox="1">
          <a:spLocks noChangeArrowheads="1"/>
        </xdr:cNvSpPr>
      </xdr:nvSpPr>
      <xdr:spPr bwMode="auto">
        <a:xfrm>
          <a:off x="21305520" y="282137358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6"/>
    <xdr:sp macro="" textlink="">
      <xdr:nvSpPr>
        <xdr:cNvPr id="96" name="Text Box 1"/>
        <xdr:cNvSpPr txBox="1">
          <a:spLocks noChangeArrowheads="1"/>
        </xdr:cNvSpPr>
      </xdr:nvSpPr>
      <xdr:spPr bwMode="auto">
        <a:xfrm>
          <a:off x="21305520" y="282137358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6"/>
    <xdr:sp macro="" textlink="">
      <xdr:nvSpPr>
        <xdr:cNvPr id="97" name="Text Box 1"/>
        <xdr:cNvSpPr txBox="1">
          <a:spLocks noChangeArrowheads="1"/>
        </xdr:cNvSpPr>
      </xdr:nvSpPr>
      <xdr:spPr bwMode="auto">
        <a:xfrm>
          <a:off x="21305520" y="282137358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6"/>
    <xdr:sp macro="" textlink="">
      <xdr:nvSpPr>
        <xdr:cNvPr id="98" name="Text Box 1"/>
        <xdr:cNvSpPr txBox="1">
          <a:spLocks noChangeArrowheads="1"/>
        </xdr:cNvSpPr>
      </xdr:nvSpPr>
      <xdr:spPr bwMode="auto">
        <a:xfrm>
          <a:off x="21305520" y="282137358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492</xdr:row>
      <xdr:rowOff>0</xdr:rowOff>
    </xdr:from>
    <xdr:ext cx="85725" cy="341466"/>
    <xdr:sp macro="" textlink="">
      <xdr:nvSpPr>
        <xdr:cNvPr id="99" name="Text Box 1"/>
        <xdr:cNvSpPr txBox="1">
          <a:spLocks noChangeArrowheads="1"/>
        </xdr:cNvSpPr>
      </xdr:nvSpPr>
      <xdr:spPr bwMode="auto">
        <a:xfrm>
          <a:off x="21305520" y="282137358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410</xdr:row>
      <xdr:rowOff>0</xdr:rowOff>
    </xdr:from>
    <xdr:ext cx="76200" cy="99060"/>
    <xdr:sp macro="" textlink="">
      <xdr:nvSpPr>
        <xdr:cNvPr id="100" name="Text Box 1"/>
        <xdr:cNvSpPr txBox="1">
          <a:spLocks noChangeArrowheads="1"/>
        </xdr:cNvSpPr>
      </xdr:nvSpPr>
      <xdr:spPr bwMode="auto">
        <a:xfrm>
          <a:off x="21305520" y="10255758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410</xdr:row>
      <xdr:rowOff>0</xdr:rowOff>
    </xdr:from>
    <xdr:ext cx="76200" cy="99060"/>
    <xdr:sp macro="" textlink="">
      <xdr:nvSpPr>
        <xdr:cNvPr id="101" name="Text Box 1"/>
        <xdr:cNvSpPr txBox="1">
          <a:spLocks noChangeArrowheads="1"/>
        </xdr:cNvSpPr>
      </xdr:nvSpPr>
      <xdr:spPr bwMode="auto">
        <a:xfrm>
          <a:off x="21305520" y="10255758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410</xdr:row>
      <xdr:rowOff>0</xdr:rowOff>
    </xdr:from>
    <xdr:ext cx="76200" cy="99060"/>
    <xdr:sp macro="" textlink="">
      <xdr:nvSpPr>
        <xdr:cNvPr id="102" name="Text Box 1"/>
        <xdr:cNvSpPr txBox="1">
          <a:spLocks noChangeArrowheads="1"/>
        </xdr:cNvSpPr>
      </xdr:nvSpPr>
      <xdr:spPr bwMode="auto">
        <a:xfrm>
          <a:off x="21305520" y="10255758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410</xdr:row>
      <xdr:rowOff>0</xdr:rowOff>
    </xdr:from>
    <xdr:ext cx="76200" cy="99060"/>
    <xdr:sp macro="" textlink="">
      <xdr:nvSpPr>
        <xdr:cNvPr id="103" name="Text Box 1"/>
        <xdr:cNvSpPr txBox="1">
          <a:spLocks noChangeArrowheads="1"/>
        </xdr:cNvSpPr>
      </xdr:nvSpPr>
      <xdr:spPr bwMode="auto">
        <a:xfrm>
          <a:off x="21305520" y="10255758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410</xdr:row>
      <xdr:rowOff>0</xdr:rowOff>
    </xdr:from>
    <xdr:ext cx="76200" cy="99060"/>
    <xdr:sp macro="" textlink="">
      <xdr:nvSpPr>
        <xdr:cNvPr id="104" name="Text Box 1"/>
        <xdr:cNvSpPr txBox="1">
          <a:spLocks noChangeArrowheads="1"/>
        </xdr:cNvSpPr>
      </xdr:nvSpPr>
      <xdr:spPr bwMode="auto">
        <a:xfrm>
          <a:off x="21305520" y="10255758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410</xdr:row>
      <xdr:rowOff>0</xdr:rowOff>
    </xdr:from>
    <xdr:ext cx="76200" cy="99060"/>
    <xdr:sp macro="" textlink="">
      <xdr:nvSpPr>
        <xdr:cNvPr id="105" name="Text Box 1"/>
        <xdr:cNvSpPr txBox="1">
          <a:spLocks noChangeArrowheads="1"/>
        </xdr:cNvSpPr>
      </xdr:nvSpPr>
      <xdr:spPr bwMode="auto">
        <a:xfrm>
          <a:off x="21305520" y="10255758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410</xdr:row>
      <xdr:rowOff>0</xdr:rowOff>
    </xdr:from>
    <xdr:ext cx="76200" cy="99060"/>
    <xdr:sp macro="" textlink="">
      <xdr:nvSpPr>
        <xdr:cNvPr id="106" name="Text Box 1"/>
        <xdr:cNvSpPr txBox="1">
          <a:spLocks noChangeArrowheads="1"/>
        </xdr:cNvSpPr>
      </xdr:nvSpPr>
      <xdr:spPr bwMode="auto">
        <a:xfrm>
          <a:off x="21305520" y="10255758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410</xdr:row>
      <xdr:rowOff>0</xdr:rowOff>
    </xdr:from>
    <xdr:ext cx="76200" cy="99060"/>
    <xdr:sp macro="" textlink="">
      <xdr:nvSpPr>
        <xdr:cNvPr id="107" name="Text Box 1"/>
        <xdr:cNvSpPr txBox="1">
          <a:spLocks noChangeArrowheads="1"/>
        </xdr:cNvSpPr>
      </xdr:nvSpPr>
      <xdr:spPr bwMode="auto">
        <a:xfrm>
          <a:off x="21305520" y="10255758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410</xdr:row>
      <xdr:rowOff>0</xdr:rowOff>
    </xdr:from>
    <xdr:ext cx="76200" cy="99060"/>
    <xdr:sp macro="" textlink="">
      <xdr:nvSpPr>
        <xdr:cNvPr id="108" name="Text Box 1"/>
        <xdr:cNvSpPr txBox="1">
          <a:spLocks noChangeArrowheads="1"/>
        </xdr:cNvSpPr>
      </xdr:nvSpPr>
      <xdr:spPr bwMode="auto">
        <a:xfrm>
          <a:off x="21305520" y="10255758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410</xdr:row>
      <xdr:rowOff>0</xdr:rowOff>
    </xdr:from>
    <xdr:ext cx="76200" cy="99060"/>
    <xdr:sp macro="" textlink="">
      <xdr:nvSpPr>
        <xdr:cNvPr id="109" name="Text Box 1"/>
        <xdr:cNvSpPr txBox="1">
          <a:spLocks noChangeArrowheads="1"/>
        </xdr:cNvSpPr>
      </xdr:nvSpPr>
      <xdr:spPr bwMode="auto">
        <a:xfrm>
          <a:off x="21305520" y="10255758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410</xdr:row>
      <xdr:rowOff>0</xdr:rowOff>
    </xdr:from>
    <xdr:ext cx="76200" cy="99060"/>
    <xdr:sp macro="" textlink="">
      <xdr:nvSpPr>
        <xdr:cNvPr id="110" name="Text Box 1"/>
        <xdr:cNvSpPr txBox="1">
          <a:spLocks noChangeArrowheads="1"/>
        </xdr:cNvSpPr>
      </xdr:nvSpPr>
      <xdr:spPr bwMode="auto">
        <a:xfrm>
          <a:off x="21305520" y="10255758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413</xdr:row>
      <xdr:rowOff>0</xdr:rowOff>
    </xdr:from>
    <xdr:ext cx="76200" cy="114300"/>
    <xdr:sp macro="" textlink="">
      <xdr:nvSpPr>
        <xdr:cNvPr id="111" name="Text Box 1"/>
        <xdr:cNvSpPr txBox="1">
          <a:spLocks noChangeArrowheads="1"/>
        </xdr:cNvSpPr>
      </xdr:nvSpPr>
      <xdr:spPr bwMode="auto">
        <a:xfrm>
          <a:off x="21305520" y="10328910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413</xdr:row>
      <xdr:rowOff>0</xdr:rowOff>
    </xdr:from>
    <xdr:ext cx="76200" cy="114300"/>
    <xdr:sp macro="" textlink="">
      <xdr:nvSpPr>
        <xdr:cNvPr id="112" name="Text Box 1"/>
        <xdr:cNvSpPr txBox="1">
          <a:spLocks noChangeArrowheads="1"/>
        </xdr:cNvSpPr>
      </xdr:nvSpPr>
      <xdr:spPr bwMode="auto">
        <a:xfrm>
          <a:off x="21305520" y="10328910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413</xdr:row>
      <xdr:rowOff>0</xdr:rowOff>
    </xdr:from>
    <xdr:ext cx="76200" cy="114300"/>
    <xdr:sp macro="" textlink="">
      <xdr:nvSpPr>
        <xdr:cNvPr id="113" name="Text Box 1"/>
        <xdr:cNvSpPr txBox="1">
          <a:spLocks noChangeArrowheads="1"/>
        </xdr:cNvSpPr>
      </xdr:nvSpPr>
      <xdr:spPr bwMode="auto">
        <a:xfrm>
          <a:off x="21305520" y="10328910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413</xdr:row>
      <xdr:rowOff>0</xdr:rowOff>
    </xdr:from>
    <xdr:ext cx="76200" cy="114300"/>
    <xdr:sp macro="" textlink="">
      <xdr:nvSpPr>
        <xdr:cNvPr id="114" name="Text Box 1"/>
        <xdr:cNvSpPr txBox="1">
          <a:spLocks noChangeArrowheads="1"/>
        </xdr:cNvSpPr>
      </xdr:nvSpPr>
      <xdr:spPr bwMode="auto">
        <a:xfrm>
          <a:off x="21305520" y="10328910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413</xdr:row>
      <xdr:rowOff>0</xdr:rowOff>
    </xdr:from>
    <xdr:ext cx="76200" cy="114300"/>
    <xdr:sp macro="" textlink="">
      <xdr:nvSpPr>
        <xdr:cNvPr id="115" name="Text Box 1"/>
        <xdr:cNvSpPr txBox="1">
          <a:spLocks noChangeArrowheads="1"/>
        </xdr:cNvSpPr>
      </xdr:nvSpPr>
      <xdr:spPr bwMode="auto">
        <a:xfrm>
          <a:off x="21305520" y="10328910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413</xdr:row>
      <xdr:rowOff>0</xdr:rowOff>
    </xdr:from>
    <xdr:ext cx="76200" cy="114300"/>
    <xdr:sp macro="" textlink="">
      <xdr:nvSpPr>
        <xdr:cNvPr id="116" name="Text Box 1"/>
        <xdr:cNvSpPr txBox="1">
          <a:spLocks noChangeArrowheads="1"/>
        </xdr:cNvSpPr>
      </xdr:nvSpPr>
      <xdr:spPr bwMode="auto">
        <a:xfrm>
          <a:off x="21305520" y="10328910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413</xdr:row>
      <xdr:rowOff>0</xdr:rowOff>
    </xdr:from>
    <xdr:ext cx="76200" cy="114300"/>
    <xdr:sp macro="" textlink="">
      <xdr:nvSpPr>
        <xdr:cNvPr id="117" name="Text Box 1"/>
        <xdr:cNvSpPr txBox="1">
          <a:spLocks noChangeArrowheads="1"/>
        </xdr:cNvSpPr>
      </xdr:nvSpPr>
      <xdr:spPr bwMode="auto">
        <a:xfrm>
          <a:off x="21305520" y="10328910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413</xdr:row>
      <xdr:rowOff>0</xdr:rowOff>
    </xdr:from>
    <xdr:ext cx="76200" cy="114300"/>
    <xdr:sp macro="" textlink="">
      <xdr:nvSpPr>
        <xdr:cNvPr id="118" name="Text Box 1"/>
        <xdr:cNvSpPr txBox="1">
          <a:spLocks noChangeArrowheads="1"/>
        </xdr:cNvSpPr>
      </xdr:nvSpPr>
      <xdr:spPr bwMode="auto">
        <a:xfrm>
          <a:off x="21305520" y="10328910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413</xdr:row>
      <xdr:rowOff>0</xdr:rowOff>
    </xdr:from>
    <xdr:ext cx="76200" cy="114300"/>
    <xdr:sp macro="" textlink="">
      <xdr:nvSpPr>
        <xdr:cNvPr id="119" name="Text Box 1"/>
        <xdr:cNvSpPr txBox="1">
          <a:spLocks noChangeArrowheads="1"/>
        </xdr:cNvSpPr>
      </xdr:nvSpPr>
      <xdr:spPr bwMode="auto">
        <a:xfrm>
          <a:off x="21305520" y="10328910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413</xdr:row>
      <xdr:rowOff>0</xdr:rowOff>
    </xdr:from>
    <xdr:ext cx="76200" cy="114300"/>
    <xdr:sp macro="" textlink="">
      <xdr:nvSpPr>
        <xdr:cNvPr id="120" name="Text Box 1"/>
        <xdr:cNvSpPr txBox="1">
          <a:spLocks noChangeArrowheads="1"/>
        </xdr:cNvSpPr>
      </xdr:nvSpPr>
      <xdr:spPr bwMode="auto">
        <a:xfrm>
          <a:off x="21305520" y="10328910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413</xdr:row>
      <xdr:rowOff>0</xdr:rowOff>
    </xdr:from>
    <xdr:ext cx="76200" cy="114300"/>
    <xdr:sp macro="" textlink="">
      <xdr:nvSpPr>
        <xdr:cNvPr id="121" name="Text Box 1"/>
        <xdr:cNvSpPr txBox="1">
          <a:spLocks noChangeArrowheads="1"/>
        </xdr:cNvSpPr>
      </xdr:nvSpPr>
      <xdr:spPr bwMode="auto">
        <a:xfrm>
          <a:off x="21305520" y="10328910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416</xdr:row>
      <xdr:rowOff>0</xdr:rowOff>
    </xdr:from>
    <xdr:ext cx="76200" cy="114300"/>
    <xdr:sp macro="" textlink="">
      <xdr:nvSpPr>
        <xdr:cNvPr id="122" name="Text Box 1"/>
        <xdr:cNvSpPr txBox="1">
          <a:spLocks noChangeArrowheads="1"/>
        </xdr:cNvSpPr>
      </xdr:nvSpPr>
      <xdr:spPr bwMode="auto">
        <a:xfrm>
          <a:off x="21305520" y="10402062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416</xdr:row>
      <xdr:rowOff>0</xdr:rowOff>
    </xdr:from>
    <xdr:ext cx="76200" cy="114300"/>
    <xdr:sp macro="" textlink="">
      <xdr:nvSpPr>
        <xdr:cNvPr id="123" name="Text Box 1"/>
        <xdr:cNvSpPr txBox="1">
          <a:spLocks noChangeArrowheads="1"/>
        </xdr:cNvSpPr>
      </xdr:nvSpPr>
      <xdr:spPr bwMode="auto">
        <a:xfrm>
          <a:off x="21305520" y="10402062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416</xdr:row>
      <xdr:rowOff>0</xdr:rowOff>
    </xdr:from>
    <xdr:ext cx="76200" cy="114300"/>
    <xdr:sp macro="" textlink="">
      <xdr:nvSpPr>
        <xdr:cNvPr id="124" name="Text Box 1"/>
        <xdr:cNvSpPr txBox="1">
          <a:spLocks noChangeArrowheads="1"/>
        </xdr:cNvSpPr>
      </xdr:nvSpPr>
      <xdr:spPr bwMode="auto">
        <a:xfrm>
          <a:off x="21305520" y="10402062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416</xdr:row>
      <xdr:rowOff>0</xdr:rowOff>
    </xdr:from>
    <xdr:ext cx="76200" cy="114300"/>
    <xdr:sp macro="" textlink="">
      <xdr:nvSpPr>
        <xdr:cNvPr id="125" name="Text Box 1"/>
        <xdr:cNvSpPr txBox="1">
          <a:spLocks noChangeArrowheads="1"/>
        </xdr:cNvSpPr>
      </xdr:nvSpPr>
      <xdr:spPr bwMode="auto">
        <a:xfrm>
          <a:off x="21305520" y="10402062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416</xdr:row>
      <xdr:rowOff>0</xdr:rowOff>
    </xdr:from>
    <xdr:ext cx="76200" cy="114300"/>
    <xdr:sp macro="" textlink="">
      <xdr:nvSpPr>
        <xdr:cNvPr id="126" name="Text Box 1"/>
        <xdr:cNvSpPr txBox="1">
          <a:spLocks noChangeArrowheads="1"/>
        </xdr:cNvSpPr>
      </xdr:nvSpPr>
      <xdr:spPr bwMode="auto">
        <a:xfrm>
          <a:off x="21305520" y="10402062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416</xdr:row>
      <xdr:rowOff>0</xdr:rowOff>
    </xdr:from>
    <xdr:ext cx="76200" cy="114300"/>
    <xdr:sp macro="" textlink="">
      <xdr:nvSpPr>
        <xdr:cNvPr id="127" name="Text Box 1"/>
        <xdr:cNvSpPr txBox="1">
          <a:spLocks noChangeArrowheads="1"/>
        </xdr:cNvSpPr>
      </xdr:nvSpPr>
      <xdr:spPr bwMode="auto">
        <a:xfrm>
          <a:off x="21305520" y="10402062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416</xdr:row>
      <xdr:rowOff>0</xdr:rowOff>
    </xdr:from>
    <xdr:ext cx="76200" cy="114300"/>
    <xdr:sp macro="" textlink="">
      <xdr:nvSpPr>
        <xdr:cNvPr id="128" name="Text Box 1"/>
        <xdr:cNvSpPr txBox="1">
          <a:spLocks noChangeArrowheads="1"/>
        </xdr:cNvSpPr>
      </xdr:nvSpPr>
      <xdr:spPr bwMode="auto">
        <a:xfrm>
          <a:off x="21305520" y="10402062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416</xdr:row>
      <xdr:rowOff>0</xdr:rowOff>
    </xdr:from>
    <xdr:ext cx="76200" cy="114300"/>
    <xdr:sp macro="" textlink="">
      <xdr:nvSpPr>
        <xdr:cNvPr id="129" name="Text Box 1"/>
        <xdr:cNvSpPr txBox="1">
          <a:spLocks noChangeArrowheads="1"/>
        </xdr:cNvSpPr>
      </xdr:nvSpPr>
      <xdr:spPr bwMode="auto">
        <a:xfrm>
          <a:off x="21305520" y="10402062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416</xdr:row>
      <xdr:rowOff>0</xdr:rowOff>
    </xdr:from>
    <xdr:ext cx="76200" cy="114300"/>
    <xdr:sp macro="" textlink="">
      <xdr:nvSpPr>
        <xdr:cNvPr id="130" name="Text Box 1"/>
        <xdr:cNvSpPr txBox="1">
          <a:spLocks noChangeArrowheads="1"/>
        </xdr:cNvSpPr>
      </xdr:nvSpPr>
      <xdr:spPr bwMode="auto">
        <a:xfrm>
          <a:off x="21305520" y="10402062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416</xdr:row>
      <xdr:rowOff>0</xdr:rowOff>
    </xdr:from>
    <xdr:ext cx="76200" cy="114300"/>
    <xdr:sp macro="" textlink="">
      <xdr:nvSpPr>
        <xdr:cNvPr id="131" name="Text Box 1"/>
        <xdr:cNvSpPr txBox="1">
          <a:spLocks noChangeArrowheads="1"/>
        </xdr:cNvSpPr>
      </xdr:nvSpPr>
      <xdr:spPr bwMode="auto">
        <a:xfrm>
          <a:off x="21305520" y="10402062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416</xdr:row>
      <xdr:rowOff>0</xdr:rowOff>
    </xdr:from>
    <xdr:ext cx="76200" cy="114300"/>
    <xdr:sp macro="" textlink="">
      <xdr:nvSpPr>
        <xdr:cNvPr id="132" name="Text Box 1"/>
        <xdr:cNvSpPr txBox="1">
          <a:spLocks noChangeArrowheads="1"/>
        </xdr:cNvSpPr>
      </xdr:nvSpPr>
      <xdr:spPr bwMode="auto">
        <a:xfrm>
          <a:off x="21305520" y="10402062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drawings/drawing2.xml><?xml version="1.0" encoding="utf-8"?>
<xdr:wsDr xmlns:xdr="http://schemas.openxmlformats.org/drawingml/2006/spreadsheetDrawing" xmlns:a="http://schemas.openxmlformats.org/drawingml/2006/main">
  <xdr:oneCellAnchor>
    <xdr:from>
      <xdr:col>19</xdr:col>
      <xdr:colOff>0</xdr:colOff>
      <xdr:row>144</xdr:row>
      <xdr:rowOff>0</xdr:rowOff>
    </xdr:from>
    <xdr:ext cx="85725" cy="242454"/>
    <xdr:sp macro="" textlink="">
      <xdr:nvSpPr>
        <xdr:cNvPr id="2" name="Text Box 1"/>
        <xdr:cNvSpPr txBox="1">
          <a:spLocks noChangeArrowheads="1"/>
        </xdr:cNvSpPr>
      </xdr:nvSpPr>
      <xdr:spPr bwMode="auto">
        <a:xfrm>
          <a:off x="21326475" y="11780520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242454"/>
    <xdr:sp macro="" textlink="">
      <xdr:nvSpPr>
        <xdr:cNvPr id="3" name="Text Box 1"/>
        <xdr:cNvSpPr txBox="1">
          <a:spLocks noChangeArrowheads="1"/>
        </xdr:cNvSpPr>
      </xdr:nvSpPr>
      <xdr:spPr bwMode="auto">
        <a:xfrm>
          <a:off x="21326475" y="11780520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242454"/>
    <xdr:sp macro="" textlink="">
      <xdr:nvSpPr>
        <xdr:cNvPr id="4" name="Text Box 1"/>
        <xdr:cNvSpPr txBox="1">
          <a:spLocks noChangeArrowheads="1"/>
        </xdr:cNvSpPr>
      </xdr:nvSpPr>
      <xdr:spPr bwMode="auto">
        <a:xfrm>
          <a:off x="21326475" y="11780520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242454"/>
    <xdr:sp macro="" textlink="">
      <xdr:nvSpPr>
        <xdr:cNvPr id="5" name="Text Box 1"/>
        <xdr:cNvSpPr txBox="1">
          <a:spLocks noChangeArrowheads="1"/>
        </xdr:cNvSpPr>
      </xdr:nvSpPr>
      <xdr:spPr bwMode="auto">
        <a:xfrm>
          <a:off x="21326475" y="11780520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242454"/>
    <xdr:sp macro="" textlink="">
      <xdr:nvSpPr>
        <xdr:cNvPr id="6" name="Text Box 1"/>
        <xdr:cNvSpPr txBox="1">
          <a:spLocks noChangeArrowheads="1"/>
        </xdr:cNvSpPr>
      </xdr:nvSpPr>
      <xdr:spPr bwMode="auto">
        <a:xfrm>
          <a:off x="21326475" y="11780520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242454"/>
    <xdr:sp macro="" textlink="">
      <xdr:nvSpPr>
        <xdr:cNvPr id="7" name="Text Box 1"/>
        <xdr:cNvSpPr txBox="1">
          <a:spLocks noChangeArrowheads="1"/>
        </xdr:cNvSpPr>
      </xdr:nvSpPr>
      <xdr:spPr bwMode="auto">
        <a:xfrm>
          <a:off x="21326475" y="11780520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242454"/>
    <xdr:sp macro="" textlink="">
      <xdr:nvSpPr>
        <xdr:cNvPr id="8" name="Text Box 1"/>
        <xdr:cNvSpPr txBox="1">
          <a:spLocks noChangeArrowheads="1"/>
        </xdr:cNvSpPr>
      </xdr:nvSpPr>
      <xdr:spPr bwMode="auto">
        <a:xfrm>
          <a:off x="21326475" y="11780520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242454"/>
    <xdr:sp macro="" textlink="">
      <xdr:nvSpPr>
        <xdr:cNvPr id="9" name="Text Box 1"/>
        <xdr:cNvSpPr txBox="1">
          <a:spLocks noChangeArrowheads="1"/>
        </xdr:cNvSpPr>
      </xdr:nvSpPr>
      <xdr:spPr bwMode="auto">
        <a:xfrm>
          <a:off x="21326475" y="11780520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242454"/>
    <xdr:sp macro="" textlink="">
      <xdr:nvSpPr>
        <xdr:cNvPr id="10" name="Text Box 1"/>
        <xdr:cNvSpPr txBox="1">
          <a:spLocks noChangeArrowheads="1"/>
        </xdr:cNvSpPr>
      </xdr:nvSpPr>
      <xdr:spPr bwMode="auto">
        <a:xfrm>
          <a:off x="21326475" y="11780520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242454"/>
    <xdr:sp macro="" textlink="">
      <xdr:nvSpPr>
        <xdr:cNvPr id="11" name="Text Box 1"/>
        <xdr:cNvSpPr txBox="1">
          <a:spLocks noChangeArrowheads="1"/>
        </xdr:cNvSpPr>
      </xdr:nvSpPr>
      <xdr:spPr bwMode="auto">
        <a:xfrm>
          <a:off x="21326475" y="11780520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242454"/>
    <xdr:sp macro="" textlink="">
      <xdr:nvSpPr>
        <xdr:cNvPr id="12" name="Text Box 1"/>
        <xdr:cNvSpPr txBox="1">
          <a:spLocks noChangeArrowheads="1"/>
        </xdr:cNvSpPr>
      </xdr:nvSpPr>
      <xdr:spPr bwMode="auto">
        <a:xfrm>
          <a:off x="21326475" y="11780520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242454"/>
    <xdr:sp macro="" textlink="">
      <xdr:nvSpPr>
        <xdr:cNvPr id="13" name="Text Box 1"/>
        <xdr:cNvSpPr txBox="1">
          <a:spLocks noChangeArrowheads="1"/>
        </xdr:cNvSpPr>
      </xdr:nvSpPr>
      <xdr:spPr bwMode="auto">
        <a:xfrm>
          <a:off x="21326475" y="11780520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161925"/>
    <xdr:sp macro="" textlink="">
      <xdr:nvSpPr>
        <xdr:cNvPr id="14" name="Text Box 1"/>
        <xdr:cNvSpPr txBox="1">
          <a:spLocks noChangeArrowheads="1"/>
        </xdr:cNvSpPr>
      </xdr:nvSpPr>
      <xdr:spPr bwMode="auto">
        <a:xfrm>
          <a:off x="21326475" y="117805200"/>
          <a:ext cx="8572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7"/>
    <xdr:sp macro="" textlink="">
      <xdr:nvSpPr>
        <xdr:cNvPr id="15" name="Text Box 1"/>
        <xdr:cNvSpPr txBox="1">
          <a:spLocks noChangeArrowheads="1"/>
        </xdr:cNvSpPr>
      </xdr:nvSpPr>
      <xdr:spPr bwMode="auto">
        <a:xfrm>
          <a:off x="21326475" y="11780520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7"/>
    <xdr:sp macro="" textlink="">
      <xdr:nvSpPr>
        <xdr:cNvPr id="16" name="Text Box 1"/>
        <xdr:cNvSpPr txBox="1">
          <a:spLocks noChangeArrowheads="1"/>
        </xdr:cNvSpPr>
      </xdr:nvSpPr>
      <xdr:spPr bwMode="auto">
        <a:xfrm>
          <a:off x="21326475" y="11780520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7"/>
    <xdr:sp macro="" textlink="">
      <xdr:nvSpPr>
        <xdr:cNvPr id="17" name="Text Box 1"/>
        <xdr:cNvSpPr txBox="1">
          <a:spLocks noChangeArrowheads="1"/>
        </xdr:cNvSpPr>
      </xdr:nvSpPr>
      <xdr:spPr bwMode="auto">
        <a:xfrm>
          <a:off x="21326475" y="11780520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7"/>
    <xdr:sp macro="" textlink="">
      <xdr:nvSpPr>
        <xdr:cNvPr id="18" name="Text Box 1"/>
        <xdr:cNvSpPr txBox="1">
          <a:spLocks noChangeArrowheads="1"/>
        </xdr:cNvSpPr>
      </xdr:nvSpPr>
      <xdr:spPr bwMode="auto">
        <a:xfrm>
          <a:off x="21326475" y="11780520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7"/>
    <xdr:sp macro="" textlink="">
      <xdr:nvSpPr>
        <xdr:cNvPr id="19" name="Text Box 1"/>
        <xdr:cNvSpPr txBox="1">
          <a:spLocks noChangeArrowheads="1"/>
        </xdr:cNvSpPr>
      </xdr:nvSpPr>
      <xdr:spPr bwMode="auto">
        <a:xfrm>
          <a:off x="21326475" y="11780520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7"/>
    <xdr:sp macro="" textlink="">
      <xdr:nvSpPr>
        <xdr:cNvPr id="20" name="Text Box 1"/>
        <xdr:cNvSpPr txBox="1">
          <a:spLocks noChangeArrowheads="1"/>
        </xdr:cNvSpPr>
      </xdr:nvSpPr>
      <xdr:spPr bwMode="auto">
        <a:xfrm>
          <a:off x="21326475" y="11780520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7"/>
    <xdr:sp macro="" textlink="">
      <xdr:nvSpPr>
        <xdr:cNvPr id="21" name="Text Box 1"/>
        <xdr:cNvSpPr txBox="1">
          <a:spLocks noChangeArrowheads="1"/>
        </xdr:cNvSpPr>
      </xdr:nvSpPr>
      <xdr:spPr bwMode="auto">
        <a:xfrm>
          <a:off x="21326475" y="11780520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7"/>
    <xdr:sp macro="" textlink="">
      <xdr:nvSpPr>
        <xdr:cNvPr id="22" name="Text Box 1"/>
        <xdr:cNvSpPr txBox="1">
          <a:spLocks noChangeArrowheads="1"/>
        </xdr:cNvSpPr>
      </xdr:nvSpPr>
      <xdr:spPr bwMode="auto">
        <a:xfrm>
          <a:off x="21326475" y="11780520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7"/>
    <xdr:sp macro="" textlink="">
      <xdr:nvSpPr>
        <xdr:cNvPr id="23" name="Text Box 1"/>
        <xdr:cNvSpPr txBox="1">
          <a:spLocks noChangeArrowheads="1"/>
        </xdr:cNvSpPr>
      </xdr:nvSpPr>
      <xdr:spPr bwMode="auto">
        <a:xfrm>
          <a:off x="21326475" y="11780520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7"/>
    <xdr:sp macro="" textlink="">
      <xdr:nvSpPr>
        <xdr:cNvPr id="24" name="Text Box 1"/>
        <xdr:cNvSpPr txBox="1">
          <a:spLocks noChangeArrowheads="1"/>
        </xdr:cNvSpPr>
      </xdr:nvSpPr>
      <xdr:spPr bwMode="auto">
        <a:xfrm>
          <a:off x="21326475" y="11780520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7"/>
    <xdr:sp macro="" textlink="">
      <xdr:nvSpPr>
        <xdr:cNvPr id="25" name="Text Box 1"/>
        <xdr:cNvSpPr txBox="1">
          <a:spLocks noChangeArrowheads="1"/>
        </xdr:cNvSpPr>
      </xdr:nvSpPr>
      <xdr:spPr bwMode="auto">
        <a:xfrm>
          <a:off x="21326475" y="11780520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7"/>
    <xdr:sp macro="" textlink="">
      <xdr:nvSpPr>
        <xdr:cNvPr id="26" name="Text Box 1"/>
        <xdr:cNvSpPr txBox="1">
          <a:spLocks noChangeArrowheads="1"/>
        </xdr:cNvSpPr>
      </xdr:nvSpPr>
      <xdr:spPr bwMode="auto">
        <a:xfrm>
          <a:off x="21326475" y="11780520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8"/>
    <xdr:sp macro="" textlink="">
      <xdr:nvSpPr>
        <xdr:cNvPr id="27" name="Text Box 1"/>
        <xdr:cNvSpPr txBox="1">
          <a:spLocks noChangeArrowheads="1"/>
        </xdr:cNvSpPr>
      </xdr:nvSpPr>
      <xdr:spPr bwMode="auto">
        <a:xfrm>
          <a:off x="21326475" y="11780520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8"/>
    <xdr:sp macro="" textlink="">
      <xdr:nvSpPr>
        <xdr:cNvPr id="28" name="Text Box 1"/>
        <xdr:cNvSpPr txBox="1">
          <a:spLocks noChangeArrowheads="1"/>
        </xdr:cNvSpPr>
      </xdr:nvSpPr>
      <xdr:spPr bwMode="auto">
        <a:xfrm>
          <a:off x="21326475" y="11780520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8"/>
    <xdr:sp macro="" textlink="">
      <xdr:nvSpPr>
        <xdr:cNvPr id="29" name="Text Box 1"/>
        <xdr:cNvSpPr txBox="1">
          <a:spLocks noChangeArrowheads="1"/>
        </xdr:cNvSpPr>
      </xdr:nvSpPr>
      <xdr:spPr bwMode="auto">
        <a:xfrm>
          <a:off x="21326475" y="11780520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8"/>
    <xdr:sp macro="" textlink="">
      <xdr:nvSpPr>
        <xdr:cNvPr id="30" name="Text Box 1"/>
        <xdr:cNvSpPr txBox="1">
          <a:spLocks noChangeArrowheads="1"/>
        </xdr:cNvSpPr>
      </xdr:nvSpPr>
      <xdr:spPr bwMode="auto">
        <a:xfrm>
          <a:off x="21326475" y="11780520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8"/>
    <xdr:sp macro="" textlink="">
      <xdr:nvSpPr>
        <xdr:cNvPr id="31" name="Text Box 1"/>
        <xdr:cNvSpPr txBox="1">
          <a:spLocks noChangeArrowheads="1"/>
        </xdr:cNvSpPr>
      </xdr:nvSpPr>
      <xdr:spPr bwMode="auto">
        <a:xfrm>
          <a:off x="21326475" y="11780520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8"/>
    <xdr:sp macro="" textlink="">
      <xdr:nvSpPr>
        <xdr:cNvPr id="32" name="Text Box 1"/>
        <xdr:cNvSpPr txBox="1">
          <a:spLocks noChangeArrowheads="1"/>
        </xdr:cNvSpPr>
      </xdr:nvSpPr>
      <xdr:spPr bwMode="auto">
        <a:xfrm>
          <a:off x="21326475" y="11780520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8"/>
    <xdr:sp macro="" textlink="">
      <xdr:nvSpPr>
        <xdr:cNvPr id="33" name="Text Box 1"/>
        <xdr:cNvSpPr txBox="1">
          <a:spLocks noChangeArrowheads="1"/>
        </xdr:cNvSpPr>
      </xdr:nvSpPr>
      <xdr:spPr bwMode="auto">
        <a:xfrm>
          <a:off x="21326475" y="11780520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8"/>
    <xdr:sp macro="" textlink="">
      <xdr:nvSpPr>
        <xdr:cNvPr id="34" name="Text Box 1"/>
        <xdr:cNvSpPr txBox="1">
          <a:spLocks noChangeArrowheads="1"/>
        </xdr:cNvSpPr>
      </xdr:nvSpPr>
      <xdr:spPr bwMode="auto">
        <a:xfrm>
          <a:off x="21326475" y="11780520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8"/>
    <xdr:sp macro="" textlink="">
      <xdr:nvSpPr>
        <xdr:cNvPr id="35" name="Text Box 1"/>
        <xdr:cNvSpPr txBox="1">
          <a:spLocks noChangeArrowheads="1"/>
        </xdr:cNvSpPr>
      </xdr:nvSpPr>
      <xdr:spPr bwMode="auto">
        <a:xfrm>
          <a:off x="21326475" y="11780520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8"/>
    <xdr:sp macro="" textlink="">
      <xdr:nvSpPr>
        <xdr:cNvPr id="36" name="Text Box 1"/>
        <xdr:cNvSpPr txBox="1">
          <a:spLocks noChangeArrowheads="1"/>
        </xdr:cNvSpPr>
      </xdr:nvSpPr>
      <xdr:spPr bwMode="auto">
        <a:xfrm>
          <a:off x="21326475" y="11780520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8"/>
    <xdr:sp macro="" textlink="">
      <xdr:nvSpPr>
        <xdr:cNvPr id="37" name="Text Box 1"/>
        <xdr:cNvSpPr txBox="1">
          <a:spLocks noChangeArrowheads="1"/>
        </xdr:cNvSpPr>
      </xdr:nvSpPr>
      <xdr:spPr bwMode="auto">
        <a:xfrm>
          <a:off x="21326475" y="11780520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8"/>
    <xdr:sp macro="" textlink="">
      <xdr:nvSpPr>
        <xdr:cNvPr id="38" name="Text Box 1"/>
        <xdr:cNvSpPr txBox="1">
          <a:spLocks noChangeArrowheads="1"/>
        </xdr:cNvSpPr>
      </xdr:nvSpPr>
      <xdr:spPr bwMode="auto">
        <a:xfrm>
          <a:off x="21326475" y="11780520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6"/>
    <xdr:sp macro="" textlink="">
      <xdr:nvSpPr>
        <xdr:cNvPr id="39" name="Text Box 1"/>
        <xdr:cNvSpPr txBox="1">
          <a:spLocks noChangeArrowheads="1"/>
        </xdr:cNvSpPr>
      </xdr:nvSpPr>
      <xdr:spPr bwMode="auto">
        <a:xfrm>
          <a:off x="21326475" y="11780520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6"/>
    <xdr:sp macro="" textlink="">
      <xdr:nvSpPr>
        <xdr:cNvPr id="40" name="Text Box 1"/>
        <xdr:cNvSpPr txBox="1">
          <a:spLocks noChangeArrowheads="1"/>
        </xdr:cNvSpPr>
      </xdr:nvSpPr>
      <xdr:spPr bwMode="auto">
        <a:xfrm>
          <a:off x="21326475" y="11780520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6"/>
    <xdr:sp macro="" textlink="">
      <xdr:nvSpPr>
        <xdr:cNvPr id="41" name="Text Box 1"/>
        <xdr:cNvSpPr txBox="1">
          <a:spLocks noChangeArrowheads="1"/>
        </xdr:cNvSpPr>
      </xdr:nvSpPr>
      <xdr:spPr bwMode="auto">
        <a:xfrm>
          <a:off x="21326475" y="11780520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6"/>
    <xdr:sp macro="" textlink="">
      <xdr:nvSpPr>
        <xdr:cNvPr id="42" name="Text Box 1"/>
        <xdr:cNvSpPr txBox="1">
          <a:spLocks noChangeArrowheads="1"/>
        </xdr:cNvSpPr>
      </xdr:nvSpPr>
      <xdr:spPr bwMode="auto">
        <a:xfrm>
          <a:off x="21326475" y="11780520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6"/>
    <xdr:sp macro="" textlink="">
      <xdr:nvSpPr>
        <xdr:cNvPr id="43" name="Text Box 1"/>
        <xdr:cNvSpPr txBox="1">
          <a:spLocks noChangeArrowheads="1"/>
        </xdr:cNvSpPr>
      </xdr:nvSpPr>
      <xdr:spPr bwMode="auto">
        <a:xfrm>
          <a:off x="21326475" y="11780520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6"/>
    <xdr:sp macro="" textlink="">
      <xdr:nvSpPr>
        <xdr:cNvPr id="44" name="Text Box 1"/>
        <xdr:cNvSpPr txBox="1">
          <a:spLocks noChangeArrowheads="1"/>
        </xdr:cNvSpPr>
      </xdr:nvSpPr>
      <xdr:spPr bwMode="auto">
        <a:xfrm>
          <a:off x="21326475" y="11780520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6"/>
    <xdr:sp macro="" textlink="">
      <xdr:nvSpPr>
        <xdr:cNvPr id="45" name="Text Box 1"/>
        <xdr:cNvSpPr txBox="1">
          <a:spLocks noChangeArrowheads="1"/>
        </xdr:cNvSpPr>
      </xdr:nvSpPr>
      <xdr:spPr bwMode="auto">
        <a:xfrm>
          <a:off x="21326475" y="11780520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6"/>
    <xdr:sp macro="" textlink="">
      <xdr:nvSpPr>
        <xdr:cNvPr id="46" name="Text Box 1"/>
        <xdr:cNvSpPr txBox="1">
          <a:spLocks noChangeArrowheads="1"/>
        </xdr:cNvSpPr>
      </xdr:nvSpPr>
      <xdr:spPr bwMode="auto">
        <a:xfrm>
          <a:off x="21326475" y="11780520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6"/>
    <xdr:sp macro="" textlink="">
      <xdr:nvSpPr>
        <xdr:cNvPr id="47" name="Text Box 1"/>
        <xdr:cNvSpPr txBox="1">
          <a:spLocks noChangeArrowheads="1"/>
        </xdr:cNvSpPr>
      </xdr:nvSpPr>
      <xdr:spPr bwMode="auto">
        <a:xfrm>
          <a:off x="21326475" y="11780520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6"/>
    <xdr:sp macro="" textlink="">
      <xdr:nvSpPr>
        <xdr:cNvPr id="48" name="Text Box 1"/>
        <xdr:cNvSpPr txBox="1">
          <a:spLocks noChangeArrowheads="1"/>
        </xdr:cNvSpPr>
      </xdr:nvSpPr>
      <xdr:spPr bwMode="auto">
        <a:xfrm>
          <a:off x="21326475" y="11780520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6"/>
    <xdr:sp macro="" textlink="">
      <xdr:nvSpPr>
        <xdr:cNvPr id="49" name="Text Box 1"/>
        <xdr:cNvSpPr txBox="1">
          <a:spLocks noChangeArrowheads="1"/>
        </xdr:cNvSpPr>
      </xdr:nvSpPr>
      <xdr:spPr bwMode="auto">
        <a:xfrm>
          <a:off x="21326475" y="11780520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6"/>
    <xdr:sp macro="" textlink="">
      <xdr:nvSpPr>
        <xdr:cNvPr id="50" name="Text Box 1"/>
        <xdr:cNvSpPr txBox="1">
          <a:spLocks noChangeArrowheads="1"/>
        </xdr:cNvSpPr>
      </xdr:nvSpPr>
      <xdr:spPr bwMode="auto">
        <a:xfrm>
          <a:off x="21326475" y="11780520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242454"/>
    <xdr:sp macro="" textlink="">
      <xdr:nvSpPr>
        <xdr:cNvPr id="51" name="Text Box 1"/>
        <xdr:cNvSpPr txBox="1">
          <a:spLocks noChangeArrowheads="1"/>
        </xdr:cNvSpPr>
      </xdr:nvSpPr>
      <xdr:spPr bwMode="auto">
        <a:xfrm>
          <a:off x="21326475" y="11780520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242454"/>
    <xdr:sp macro="" textlink="">
      <xdr:nvSpPr>
        <xdr:cNvPr id="52" name="Text Box 1"/>
        <xdr:cNvSpPr txBox="1">
          <a:spLocks noChangeArrowheads="1"/>
        </xdr:cNvSpPr>
      </xdr:nvSpPr>
      <xdr:spPr bwMode="auto">
        <a:xfrm>
          <a:off x="21326475" y="11780520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242454"/>
    <xdr:sp macro="" textlink="">
      <xdr:nvSpPr>
        <xdr:cNvPr id="53" name="Text Box 1"/>
        <xdr:cNvSpPr txBox="1">
          <a:spLocks noChangeArrowheads="1"/>
        </xdr:cNvSpPr>
      </xdr:nvSpPr>
      <xdr:spPr bwMode="auto">
        <a:xfrm>
          <a:off x="21326475" y="11780520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242454"/>
    <xdr:sp macro="" textlink="">
      <xdr:nvSpPr>
        <xdr:cNvPr id="54" name="Text Box 1"/>
        <xdr:cNvSpPr txBox="1">
          <a:spLocks noChangeArrowheads="1"/>
        </xdr:cNvSpPr>
      </xdr:nvSpPr>
      <xdr:spPr bwMode="auto">
        <a:xfrm>
          <a:off x="21326475" y="11780520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242454"/>
    <xdr:sp macro="" textlink="">
      <xdr:nvSpPr>
        <xdr:cNvPr id="55" name="Text Box 1"/>
        <xdr:cNvSpPr txBox="1">
          <a:spLocks noChangeArrowheads="1"/>
        </xdr:cNvSpPr>
      </xdr:nvSpPr>
      <xdr:spPr bwMode="auto">
        <a:xfrm>
          <a:off x="21326475" y="11780520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242454"/>
    <xdr:sp macro="" textlink="">
      <xdr:nvSpPr>
        <xdr:cNvPr id="56" name="Text Box 1"/>
        <xdr:cNvSpPr txBox="1">
          <a:spLocks noChangeArrowheads="1"/>
        </xdr:cNvSpPr>
      </xdr:nvSpPr>
      <xdr:spPr bwMode="auto">
        <a:xfrm>
          <a:off x="21326475" y="11780520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242454"/>
    <xdr:sp macro="" textlink="">
      <xdr:nvSpPr>
        <xdr:cNvPr id="57" name="Text Box 1"/>
        <xdr:cNvSpPr txBox="1">
          <a:spLocks noChangeArrowheads="1"/>
        </xdr:cNvSpPr>
      </xdr:nvSpPr>
      <xdr:spPr bwMode="auto">
        <a:xfrm>
          <a:off x="21326475" y="11780520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242454"/>
    <xdr:sp macro="" textlink="">
      <xdr:nvSpPr>
        <xdr:cNvPr id="58" name="Text Box 1"/>
        <xdr:cNvSpPr txBox="1">
          <a:spLocks noChangeArrowheads="1"/>
        </xdr:cNvSpPr>
      </xdr:nvSpPr>
      <xdr:spPr bwMode="auto">
        <a:xfrm>
          <a:off x="21326475" y="11780520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242454"/>
    <xdr:sp macro="" textlink="">
      <xdr:nvSpPr>
        <xdr:cNvPr id="59" name="Text Box 1"/>
        <xdr:cNvSpPr txBox="1">
          <a:spLocks noChangeArrowheads="1"/>
        </xdr:cNvSpPr>
      </xdr:nvSpPr>
      <xdr:spPr bwMode="auto">
        <a:xfrm>
          <a:off x="21326475" y="11780520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242454"/>
    <xdr:sp macro="" textlink="">
      <xdr:nvSpPr>
        <xdr:cNvPr id="60" name="Text Box 1"/>
        <xdr:cNvSpPr txBox="1">
          <a:spLocks noChangeArrowheads="1"/>
        </xdr:cNvSpPr>
      </xdr:nvSpPr>
      <xdr:spPr bwMode="auto">
        <a:xfrm>
          <a:off x="21326475" y="11780520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242454"/>
    <xdr:sp macro="" textlink="">
      <xdr:nvSpPr>
        <xdr:cNvPr id="61" name="Text Box 1"/>
        <xdr:cNvSpPr txBox="1">
          <a:spLocks noChangeArrowheads="1"/>
        </xdr:cNvSpPr>
      </xdr:nvSpPr>
      <xdr:spPr bwMode="auto">
        <a:xfrm>
          <a:off x="21326475" y="11780520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242454"/>
    <xdr:sp macro="" textlink="">
      <xdr:nvSpPr>
        <xdr:cNvPr id="62" name="Text Box 1"/>
        <xdr:cNvSpPr txBox="1">
          <a:spLocks noChangeArrowheads="1"/>
        </xdr:cNvSpPr>
      </xdr:nvSpPr>
      <xdr:spPr bwMode="auto">
        <a:xfrm>
          <a:off x="21326475" y="117805200"/>
          <a:ext cx="85725"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161925"/>
    <xdr:sp macro="" textlink="">
      <xdr:nvSpPr>
        <xdr:cNvPr id="63" name="Text Box 1"/>
        <xdr:cNvSpPr txBox="1">
          <a:spLocks noChangeArrowheads="1"/>
        </xdr:cNvSpPr>
      </xdr:nvSpPr>
      <xdr:spPr bwMode="auto">
        <a:xfrm>
          <a:off x="21326475" y="117805200"/>
          <a:ext cx="8572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7"/>
    <xdr:sp macro="" textlink="">
      <xdr:nvSpPr>
        <xdr:cNvPr id="64" name="Text Box 1"/>
        <xdr:cNvSpPr txBox="1">
          <a:spLocks noChangeArrowheads="1"/>
        </xdr:cNvSpPr>
      </xdr:nvSpPr>
      <xdr:spPr bwMode="auto">
        <a:xfrm>
          <a:off x="21326475" y="11780520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7"/>
    <xdr:sp macro="" textlink="">
      <xdr:nvSpPr>
        <xdr:cNvPr id="65" name="Text Box 1"/>
        <xdr:cNvSpPr txBox="1">
          <a:spLocks noChangeArrowheads="1"/>
        </xdr:cNvSpPr>
      </xdr:nvSpPr>
      <xdr:spPr bwMode="auto">
        <a:xfrm>
          <a:off x="21326475" y="11780520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7"/>
    <xdr:sp macro="" textlink="">
      <xdr:nvSpPr>
        <xdr:cNvPr id="66" name="Text Box 1"/>
        <xdr:cNvSpPr txBox="1">
          <a:spLocks noChangeArrowheads="1"/>
        </xdr:cNvSpPr>
      </xdr:nvSpPr>
      <xdr:spPr bwMode="auto">
        <a:xfrm>
          <a:off x="21326475" y="11780520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7"/>
    <xdr:sp macro="" textlink="">
      <xdr:nvSpPr>
        <xdr:cNvPr id="67" name="Text Box 1"/>
        <xdr:cNvSpPr txBox="1">
          <a:spLocks noChangeArrowheads="1"/>
        </xdr:cNvSpPr>
      </xdr:nvSpPr>
      <xdr:spPr bwMode="auto">
        <a:xfrm>
          <a:off x="21326475" y="11780520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7"/>
    <xdr:sp macro="" textlink="">
      <xdr:nvSpPr>
        <xdr:cNvPr id="68" name="Text Box 1"/>
        <xdr:cNvSpPr txBox="1">
          <a:spLocks noChangeArrowheads="1"/>
        </xdr:cNvSpPr>
      </xdr:nvSpPr>
      <xdr:spPr bwMode="auto">
        <a:xfrm>
          <a:off x="21326475" y="11780520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7"/>
    <xdr:sp macro="" textlink="">
      <xdr:nvSpPr>
        <xdr:cNvPr id="69" name="Text Box 1"/>
        <xdr:cNvSpPr txBox="1">
          <a:spLocks noChangeArrowheads="1"/>
        </xdr:cNvSpPr>
      </xdr:nvSpPr>
      <xdr:spPr bwMode="auto">
        <a:xfrm>
          <a:off x="21326475" y="11780520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7"/>
    <xdr:sp macro="" textlink="">
      <xdr:nvSpPr>
        <xdr:cNvPr id="70" name="Text Box 1"/>
        <xdr:cNvSpPr txBox="1">
          <a:spLocks noChangeArrowheads="1"/>
        </xdr:cNvSpPr>
      </xdr:nvSpPr>
      <xdr:spPr bwMode="auto">
        <a:xfrm>
          <a:off x="21326475" y="11780520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7"/>
    <xdr:sp macro="" textlink="">
      <xdr:nvSpPr>
        <xdr:cNvPr id="71" name="Text Box 1"/>
        <xdr:cNvSpPr txBox="1">
          <a:spLocks noChangeArrowheads="1"/>
        </xdr:cNvSpPr>
      </xdr:nvSpPr>
      <xdr:spPr bwMode="auto">
        <a:xfrm>
          <a:off x="21326475" y="11780520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7"/>
    <xdr:sp macro="" textlink="">
      <xdr:nvSpPr>
        <xdr:cNvPr id="72" name="Text Box 1"/>
        <xdr:cNvSpPr txBox="1">
          <a:spLocks noChangeArrowheads="1"/>
        </xdr:cNvSpPr>
      </xdr:nvSpPr>
      <xdr:spPr bwMode="auto">
        <a:xfrm>
          <a:off x="21326475" y="11780520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7"/>
    <xdr:sp macro="" textlink="">
      <xdr:nvSpPr>
        <xdr:cNvPr id="73" name="Text Box 1"/>
        <xdr:cNvSpPr txBox="1">
          <a:spLocks noChangeArrowheads="1"/>
        </xdr:cNvSpPr>
      </xdr:nvSpPr>
      <xdr:spPr bwMode="auto">
        <a:xfrm>
          <a:off x="21326475" y="11780520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7"/>
    <xdr:sp macro="" textlink="">
      <xdr:nvSpPr>
        <xdr:cNvPr id="74" name="Text Box 1"/>
        <xdr:cNvSpPr txBox="1">
          <a:spLocks noChangeArrowheads="1"/>
        </xdr:cNvSpPr>
      </xdr:nvSpPr>
      <xdr:spPr bwMode="auto">
        <a:xfrm>
          <a:off x="21326475" y="11780520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7"/>
    <xdr:sp macro="" textlink="">
      <xdr:nvSpPr>
        <xdr:cNvPr id="75" name="Text Box 1"/>
        <xdr:cNvSpPr txBox="1">
          <a:spLocks noChangeArrowheads="1"/>
        </xdr:cNvSpPr>
      </xdr:nvSpPr>
      <xdr:spPr bwMode="auto">
        <a:xfrm>
          <a:off x="21326475" y="117805200"/>
          <a:ext cx="85725" cy="341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8"/>
    <xdr:sp macro="" textlink="">
      <xdr:nvSpPr>
        <xdr:cNvPr id="76" name="Text Box 1"/>
        <xdr:cNvSpPr txBox="1">
          <a:spLocks noChangeArrowheads="1"/>
        </xdr:cNvSpPr>
      </xdr:nvSpPr>
      <xdr:spPr bwMode="auto">
        <a:xfrm>
          <a:off x="21326475" y="11780520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8"/>
    <xdr:sp macro="" textlink="">
      <xdr:nvSpPr>
        <xdr:cNvPr id="77" name="Text Box 1"/>
        <xdr:cNvSpPr txBox="1">
          <a:spLocks noChangeArrowheads="1"/>
        </xdr:cNvSpPr>
      </xdr:nvSpPr>
      <xdr:spPr bwMode="auto">
        <a:xfrm>
          <a:off x="21326475" y="11780520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8"/>
    <xdr:sp macro="" textlink="">
      <xdr:nvSpPr>
        <xdr:cNvPr id="78" name="Text Box 1"/>
        <xdr:cNvSpPr txBox="1">
          <a:spLocks noChangeArrowheads="1"/>
        </xdr:cNvSpPr>
      </xdr:nvSpPr>
      <xdr:spPr bwMode="auto">
        <a:xfrm>
          <a:off x="21326475" y="11780520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8"/>
    <xdr:sp macro="" textlink="">
      <xdr:nvSpPr>
        <xdr:cNvPr id="79" name="Text Box 1"/>
        <xdr:cNvSpPr txBox="1">
          <a:spLocks noChangeArrowheads="1"/>
        </xdr:cNvSpPr>
      </xdr:nvSpPr>
      <xdr:spPr bwMode="auto">
        <a:xfrm>
          <a:off x="21326475" y="11780520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8"/>
    <xdr:sp macro="" textlink="">
      <xdr:nvSpPr>
        <xdr:cNvPr id="80" name="Text Box 1"/>
        <xdr:cNvSpPr txBox="1">
          <a:spLocks noChangeArrowheads="1"/>
        </xdr:cNvSpPr>
      </xdr:nvSpPr>
      <xdr:spPr bwMode="auto">
        <a:xfrm>
          <a:off x="21326475" y="11780520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8"/>
    <xdr:sp macro="" textlink="">
      <xdr:nvSpPr>
        <xdr:cNvPr id="81" name="Text Box 1"/>
        <xdr:cNvSpPr txBox="1">
          <a:spLocks noChangeArrowheads="1"/>
        </xdr:cNvSpPr>
      </xdr:nvSpPr>
      <xdr:spPr bwMode="auto">
        <a:xfrm>
          <a:off x="21326475" y="11780520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8"/>
    <xdr:sp macro="" textlink="">
      <xdr:nvSpPr>
        <xdr:cNvPr id="82" name="Text Box 1"/>
        <xdr:cNvSpPr txBox="1">
          <a:spLocks noChangeArrowheads="1"/>
        </xdr:cNvSpPr>
      </xdr:nvSpPr>
      <xdr:spPr bwMode="auto">
        <a:xfrm>
          <a:off x="21326475" y="11780520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8"/>
    <xdr:sp macro="" textlink="">
      <xdr:nvSpPr>
        <xdr:cNvPr id="83" name="Text Box 1"/>
        <xdr:cNvSpPr txBox="1">
          <a:spLocks noChangeArrowheads="1"/>
        </xdr:cNvSpPr>
      </xdr:nvSpPr>
      <xdr:spPr bwMode="auto">
        <a:xfrm>
          <a:off x="21326475" y="11780520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8"/>
    <xdr:sp macro="" textlink="">
      <xdr:nvSpPr>
        <xdr:cNvPr id="84" name="Text Box 1"/>
        <xdr:cNvSpPr txBox="1">
          <a:spLocks noChangeArrowheads="1"/>
        </xdr:cNvSpPr>
      </xdr:nvSpPr>
      <xdr:spPr bwMode="auto">
        <a:xfrm>
          <a:off x="21326475" y="11780520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8"/>
    <xdr:sp macro="" textlink="">
      <xdr:nvSpPr>
        <xdr:cNvPr id="85" name="Text Box 1"/>
        <xdr:cNvSpPr txBox="1">
          <a:spLocks noChangeArrowheads="1"/>
        </xdr:cNvSpPr>
      </xdr:nvSpPr>
      <xdr:spPr bwMode="auto">
        <a:xfrm>
          <a:off x="21326475" y="11780520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8"/>
    <xdr:sp macro="" textlink="">
      <xdr:nvSpPr>
        <xdr:cNvPr id="86" name="Text Box 1"/>
        <xdr:cNvSpPr txBox="1">
          <a:spLocks noChangeArrowheads="1"/>
        </xdr:cNvSpPr>
      </xdr:nvSpPr>
      <xdr:spPr bwMode="auto">
        <a:xfrm>
          <a:off x="21326475" y="11780520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8"/>
    <xdr:sp macro="" textlink="">
      <xdr:nvSpPr>
        <xdr:cNvPr id="87" name="Text Box 1"/>
        <xdr:cNvSpPr txBox="1">
          <a:spLocks noChangeArrowheads="1"/>
        </xdr:cNvSpPr>
      </xdr:nvSpPr>
      <xdr:spPr bwMode="auto">
        <a:xfrm>
          <a:off x="21326475" y="117805200"/>
          <a:ext cx="85725" cy="341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6"/>
    <xdr:sp macro="" textlink="">
      <xdr:nvSpPr>
        <xdr:cNvPr id="88" name="Text Box 1"/>
        <xdr:cNvSpPr txBox="1">
          <a:spLocks noChangeArrowheads="1"/>
        </xdr:cNvSpPr>
      </xdr:nvSpPr>
      <xdr:spPr bwMode="auto">
        <a:xfrm>
          <a:off x="21326475" y="11780520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6"/>
    <xdr:sp macro="" textlink="">
      <xdr:nvSpPr>
        <xdr:cNvPr id="89" name="Text Box 1"/>
        <xdr:cNvSpPr txBox="1">
          <a:spLocks noChangeArrowheads="1"/>
        </xdr:cNvSpPr>
      </xdr:nvSpPr>
      <xdr:spPr bwMode="auto">
        <a:xfrm>
          <a:off x="21326475" y="11780520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6"/>
    <xdr:sp macro="" textlink="">
      <xdr:nvSpPr>
        <xdr:cNvPr id="90" name="Text Box 1"/>
        <xdr:cNvSpPr txBox="1">
          <a:spLocks noChangeArrowheads="1"/>
        </xdr:cNvSpPr>
      </xdr:nvSpPr>
      <xdr:spPr bwMode="auto">
        <a:xfrm>
          <a:off x="21326475" y="11780520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6"/>
    <xdr:sp macro="" textlink="">
      <xdr:nvSpPr>
        <xdr:cNvPr id="91" name="Text Box 1"/>
        <xdr:cNvSpPr txBox="1">
          <a:spLocks noChangeArrowheads="1"/>
        </xdr:cNvSpPr>
      </xdr:nvSpPr>
      <xdr:spPr bwMode="auto">
        <a:xfrm>
          <a:off x="21326475" y="11780520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6"/>
    <xdr:sp macro="" textlink="">
      <xdr:nvSpPr>
        <xdr:cNvPr id="92" name="Text Box 1"/>
        <xdr:cNvSpPr txBox="1">
          <a:spLocks noChangeArrowheads="1"/>
        </xdr:cNvSpPr>
      </xdr:nvSpPr>
      <xdr:spPr bwMode="auto">
        <a:xfrm>
          <a:off x="21326475" y="11780520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6"/>
    <xdr:sp macro="" textlink="">
      <xdr:nvSpPr>
        <xdr:cNvPr id="93" name="Text Box 1"/>
        <xdr:cNvSpPr txBox="1">
          <a:spLocks noChangeArrowheads="1"/>
        </xdr:cNvSpPr>
      </xdr:nvSpPr>
      <xdr:spPr bwMode="auto">
        <a:xfrm>
          <a:off x="21326475" y="11780520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6"/>
    <xdr:sp macro="" textlink="">
      <xdr:nvSpPr>
        <xdr:cNvPr id="94" name="Text Box 1"/>
        <xdr:cNvSpPr txBox="1">
          <a:spLocks noChangeArrowheads="1"/>
        </xdr:cNvSpPr>
      </xdr:nvSpPr>
      <xdr:spPr bwMode="auto">
        <a:xfrm>
          <a:off x="21326475" y="11780520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6"/>
    <xdr:sp macro="" textlink="">
      <xdr:nvSpPr>
        <xdr:cNvPr id="95" name="Text Box 1"/>
        <xdr:cNvSpPr txBox="1">
          <a:spLocks noChangeArrowheads="1"/>
        </xdr:cNvSpPr>
      </xdr:nvSpPr>
      <xdr:spPr bwMode="auto">
        <a:xfrm>
          <a:off x="21326475" y="11780520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6"/>
    <xdr:sp macro="" textlink="">
      <xdr:nvSpPr>
        <xdr:cNvPr id="96" name="Text Box 1"/>
        <xdr:cNvSpPr txBox="1">
          <a:spLocks noChangeArrowheads="1"/>
        </xdr:cNvSpPr>
      </xdr:nvSpPr>
      <xdr:spPr bwMode="auto">
        <a:xfrm>
          <a:off x="21326475" y="11780520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6"/>
    <xdr:sp macro="" textlink="">
      <xdr:nvSpPr>
        <xdr:cNvPr id="97" name="Text Box 1"/>
        <xdr:cNvSpPr txBox="1">
          <a:spLocks noChangeArrowheads="1"/>
        </xdr:cNvSpPr>
      </xdr:nvSpPr>
      <xdr:spPr bwMode="auto">
        <a:xfrm>
          <a:off x="21326475" y="11780520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6"/>
    <xdr:sp macro="" textlink="">
      <xdr:nvSpPr>
        <xdr:cNvPr id="98" name="Text Box 1"/>
        <xdr:cNvSpPr txBox="1">
          <a:spLocks noChangeArrowheads="1"/>
        </xdr:cNvSpPr>
      </xdr:nvSpPr>
      <xdr:spPr bwMode="auto">
        <a:xfrm>
          <a:off x="21326475" y="11780520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144</xdr:row>
      <xdr:rowOff>0</xdr:rowOff>
    </xdr:from>
    <xdr:ext cx="85725" cy="341466"/>
    <xdr:sp macro="" textlink="">
      <xdr:nvSpPr>
        <xdr:cNvPr id="99" name="Text Box 1"/>
        <xdr:cNvSpPr txBox="1">
          <a:spLocks noChangeArrowheads="1"/>
        </xdr:cNvSpPr>
      </xdr:nvSpPr>
      <xdr:spPr bwMode="auto">
        <a:xfrm>
          <a:off x="21326475" y="117805200"/>
          <a:ext cx="85725" cy="34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120</xdr:row>
      <xdr:rowOff>0</xdr:rowOff>
    </xdr:from>
    <xdr:ext cx="76200" cy="99060"/>
    <xdr:sp macro="" textlink="">
      <xdr:nvSpPr>
        <xdr:cNvPr id="100" name="Text Box 1"/>
        <xdr:cNvSpPr txBox="1">
          <a:spLocks noChangeArrowheads="1"/>
        </xdr:cNvSpPr>
      </xdr:nvSpPr>
      <xdr:spPr bwMode="auto">
        <a:xfrm>
          <a:off x="21326475" y="9827895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120</xdr:row>
      <xdr:rowOff>0</xdr:rowOff>
    </xdr:from>
    <xdr:ext cx="76200" cy="99060"/>
    <xdr:sp macro="" textlink="">
      <xdr:nvSpPr>
        <xdr:cNvPr id="101" name="Text Box 1"/>
        <xdr:cNvSpPr txBox="1">
          <a:spLocks noChangeArrowheads="1"/>
        </xdr:cNvSpPr>
      </xdr:nvSpPr>
      <xdr:spPr bwMode="auto">
        <a:xfrm>
          <a:off x="21326475" y="9827895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120</xdr:row>
      <xdr:rowOff>0</xdr:rowOff>
    </xdr:from>
    <xdr:ext cx="76200" cy="99060"/>
    <xdr:sp macro="" textlink="">
      <xdr:nvSpPr>
        <xdr:cNvPr id="102" name="Text Box 1"/>
        <xdr:cNvSpPr txBox="1">
          <a:spLocks noChangeArrowheads="1"/>
        </xdr:cNvSpPr>
      </xdr:nvSpPr>
      <xdr:spPr bwMode="auto">
        <a:xfrm>
          <a:off x="21326475" y="9827895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120</xdr:row>
      <xdr:rowOff>0</xdr:rowOff>
    </xdr:from>
    <xdr:ext cx="76200" cy="99060"/>
    <xdr:sp macro="" textlink="">
      <xdr:nvSpPr>
        <xdr:cNvPr id="103" name="Text Box 1"/>
        <xdr:cNvSpPr txBox="1">
          <a:spLocks noChangeArrowheads="1"/>
        </xdr:cNvSpPr>
      </xdr:nvSpPr>
      <xdr:spPr bwMode="auto">
        <a:xfrm>
          <a:off x="21326475" y="9827895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120</xdr:row>
      <xdr:rowOff>0</xdr:rowOff>
    </xdr:from>
    <xdr:ext cx="76200" cy="99060"/>
    <xdr:sp macro="" textlink="">
      <xdr:nvSpPr>
        <xdr:cNvPr id="104" name="Text Box 1"/>
        <xdr:cNvSpPr txBox="1">
          <a:spLocks noChangeArrowheads="1"/>
        </xdr:cNvSpPr>
      </xdr:nvSpPr>
      <xdr:spPr bwMode="auto">
        <a:xfrm>
          <a:off x="21326475" y="9827895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120</xdr:row>
      <xdr:rowOff>0</xdr:rowOff>
    </xdr:from>
    <xdr:ext cx="76200" cy="99060"/>
    <xdr:sp macro="" textlink="">
      <xdr:nvSpPr>
        <xdr:cNvPr id="105" name="Text Box 1"/>
        <xdr:cNvSpPr txBox="1">
          <a:spLocks noChangeArrowheads="1"/>
        </xdr:cNvSpPr>
      </xdr:nvSpPr>
      <xdr:spPr bwMode="auto">
        <a:xfrm>
          <a:off x="21326475" y="9827895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120</xdr:row>
      <xdr:rowOff>0</xdr:rowOff>
    </xdr:from>
    <xdr:ext cx="76200" cy="99060"/>
    <xdr:sp macro="" textlink="">
      <xdr:nvSpPr>
        <xdr:cNvPr id="106" name="Text Box 1"/>
        <xdr:cNvSpPr txBox="1">
          <a:spLocks noChangeArrowheads="1"/>
        </xdr:cNvSpPr>
      </xdr:nvSpPr>
      <xdr:spPr bwMode="auto">
        <a:xfrm>
          <a:off x="21326475" y="9827895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120</xdr:row>
      <xdr:rowOff>0</xdr:rowOff>
    </xdr:from>
    <xdr:ext cx="76200" cy="99060"/>
    <xdr:sp macro="" textlink="">
      <xdr:nvSpPr>
        <xdr:cNvPr id="107" name="Text Box 1"/>
        <xdr:cNvSpPr txBox="1">
          <a:spLocks noChangeArrowheads="1"/>
        </xdr:cNvSpPr>
      </xdr:nvSpPr>
      <xdr:spPr bwMode="auto">
        <a:xfrm>
          <a:off x="21326475" y="9827895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120</xdr:row>
      <xdr:rowOff>0</xdr:rowOff>
    </xdr:from>
    <xdr:ext cx="76200" cy="99060"/>
    <xdr:sp macro="" textlink="">
      <xdr:nvSpPr>
        <xdr:cNvPr id="108" name="Text Box 1"/>
        <xdr:cNvSpPr txBox="1">
          <a:spLocks noChangeArrowheads="1"/>
        </xdr:cNvSpPr>
      </xdr:nvSpPr>
      <xdr:spPr bwMode="auto">
        <a:xfrm>
          <a:off x="21326475" y="9827895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120</xdr:row>
      <xdr:rowOff>0</xdr:rowOff>
    </xdr:from>
    <xdr:ext cx="76200" cy="99060"/>
    <xdr:sp macro="" textlink="">
      <xdr:nvSpPr>
        <xdr:cNvPr id="109" name="Text Box 1"/>
        <xdr:cNvSpPr txBox="1">
          <a:spLocks noChangeArrowheads="1"/>
        </xdr:cNvSpPr>
      </xdr:nvSpPr>
      <xdr:spPr bwMode="auto">
        <a:xfrm>
          <a:off x="21326475" y="9827895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120</xdr:row>
      <xdr:rowOff>0</xdr:rowOff>
    </xdr:from>
    <xdr:ext cx="76200" cy="99060"/>
    <xdr:sp macro="" textlink="">
      <xdr:nvSpPr>
        <xdr:cNvPr id="110" name="Text Box 1"/>
        <xdr:cNvSpPr txBox="1">
          <a:spLocks noChangeArrowheads="1"/>
        </xdr:cNvSpPr>
      </xdr:nvSpPr>
      <xdr:spPr bwMode="auto">
        <a:xfrm>
          <a:off x="21326475" y="9827895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121</xdr:row>
      <xdr:rowOff>0</xdr:rowOff>
    </xdr:from>
    <xdr:ext cx="76200" cy="114300"/>
    <xdr:sp macro="" textlink="">
      <xdr:nvSpPr>
        <xdr:cNvPr id="111" name="Text Box 1"/>
        <xdr:cNvSpPr txBox="1">
          <a:spLocks noChangeArrowheads="1"/>
        </xdr:cNvSpPr>
      </xdr:nvSpPr>
      <xdr:spPr bwMode="auto">
        <a:xfrm>
          <a:off x="21326475" y="98993325"/>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121</xdr:row>
      <xdr:rowOff>0</xdr:rowOff>
    </xdr:from>
    <xdr:ext cx="76200" cy="114300"/>
    <xdr:sp macro="" textlink="">
      <xdr:nvSpPr>
        <xdr:cNvPr id="112" name="Text Box 1"/>
        <xdr:cNvSpPr txBox="1">
          <a:spLocks noChangeArrowheads="1"/>
        </xdr:cNvSpPr>
      </xdr:nvSpPr>
      <xdr:spPr bwMode="auto">
        <a:xfrm>
          <a:off x="21326475" y="98993325"/>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121</xdr:row>
      <xdr:rowOff>0</xdr:rowOff>
    </xdr:from>
    <xdr:ext cx="76200" cy="114300"/>
    <xdr:sp macro="" textlink="">
      <xdr:nvSpPr>
        <xdr:cNvPr id="113" name="Text Box 1"/>
        <xdr:cNvSpPr txBox="1">
          <a:spLocks noChangeArrowheads="1"/>
        </xdr:cNvSpPr>
      </xdr:nvSpPr>
      <xdr:spPr bwMode="auto">
        <a:xfrm>
          <a:off x="21326475" y="98993325"/>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121</xdr:row>
      <xdr:rowOff>0</xdr:rowOff>
    </xdr:from>
    <xdr:ext cx="76200" cy="114300"/>
    <xdr:sp macro="" textlink="">
      <xdr:nvSpPr>
        <xdr:cNvPr id="114" name="Text Box 1"/>
        <xdr:cNvSpPr txBox="1">
          <a:spLocks noChangeArrowheads="1"/>
        </xdr:cNvSpPr>
      </xdr:nvSpPr>
      <xdr:spPr bwMode="auto">
        <a:xfrm>
          <a:off x="21326475" y="98993325"/>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121</xdr:row>
      <xdr:rowOff>0</xdr:rowOff>
    </xdr:from>
    <xdr:ext cx="76200" cy="114300"/>
    <xdr:sp macro="" textlink="">
      <xdr:nvSpPr>
        <xdr:cNvPr id="115" name="Text Box 1"/>
        <xdr:cNvSpPr txBox="1">
          <a:spLocks noChangeArrowheads="1"/>
        </xdr:cNvSpPr>
      </xdr:nvSpPr>
      <xdr:spPr bwMode="auto">
        <a:xfrm>
          <a:off x="21326475" y="98993325"/>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121</xdr:row>
      <xdr:rowOff>0</xdr:rowOff>
    </xdr:from>
    <xdr:ext cx="76200" cy="114300"/>
    <xdr:sp macro="" textlink="">
      <xdr:nvSpPr>
        <xdr:cNvPr id="116" name="Text Box 1"/>
        <xdr:cNvSpPr txBox="1">
          <a:spLocks noChangeArrowheads="1"/>
        </xdr:cNvSpPr>
      </xdr:nvSpPr>
      <xdr:spPr bwMode="auto">
        <a:xfrm>
          <a:off x="21326475" y="98993325"/>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121</xdr:row>
      <xdr:rowOff>0</xdr:rowOff>
    </xdr:from>
    <xdr:ext cx="76200" cy="114300"/>
    <xdr:sp macro="" textlink="">
      <xdr:nvSpPr>
        <xdr:cNvPr id="117" name="Text Box 1"/>
        <xdr:cNvSpPr txBox="1">
          <a:spLocks noChangeArrowheads="1"/>
        </xdr:cNvSpPr>
      </xdr:nvSpPr>
      <xdr:spPr bwMode="auto">
        <a:xfrm>
          <a:off x="21326475" y="98993325"/>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121</xdr:row>
      <xdr:rowOff>0</xdr:rowOff>
    </xdr:from>
    <xdr:ext cx="76200" cy="114300"/>
    <xdr:sp macro="" textlink="">
      <xdr:nvSpPr>
        <xdr:cNvPr id="118" name="Text Box 1"/>
        <xdr:cNvSpPr txBox="1">
          <a:spLocks noChangeArrowheads="1"/>
        </xdr:cNvSpPr>
      </xdr:nvSpPr>
      <xdr:spPr bwMode="auto">
        <a:xfrm>
          <a:off x="21326475" y="98993325"/>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121</xdr:row>
      <xdr:rowOff>0</xdr:rowOff>
    </xdr:from>
    <xdr:ext cx="76200" cy="114300"/>
    <xdr:sp macro="" textlink="">
      <xdr:nvSpPr>
        <xdr:cNvPr id="119" name="Text Box 1"/>
        <xdr:cNvSpPr txBox="1">
          <a:spLocks noChangeArrowheads="1"/>
        </xdr:cNvSpPr>
      </xdr:nvSpPr>
      <xdr:spPr bwMode="auto">
        <a:xfrm>
          <a:off x="21326475" y="98993325"/>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121</xdr:row>
      <xdr:rowOff>0</xdr:rowOff>
    </xdr:from>
    <xdr:ext cx="76200" cy="114300"/>
    <xdr:sp macro="" textlink="">
      <xdr:nvSpPr>
        <xdr:cNvPr id="120" name="Text Box 1"/>
        <xdr:cNvSpPr txBox="1">
          <a:spLocks noChangeArrowheads="1"/>
        </xdr:cNvSpPr>
      </xdr:nvSpPr>
      <xdr:spPr bwMode="auto">
        <a:xfrm>
          <a:off x="21326475" y="98993325"/>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121</xdr:row>
      <xdr:rowOff>0</xdr:rowOff>
    </xdr:from>
    <xdr:ext cx="76200" cy="114300"/>
    <xdr:sp macro="" textlink="">
      <xdr:nvSpPr>
        <xdr:cNvPr id="121" name="Text Box 1"/>
        <xdr:cNvSpPr txBox="1">
          <a:spLocks noChangeArrowheads="1"/>
        </xdr:cNvSpPr>
      </xdr:nvSpPr>
      <xdr:spPr bwMode="auto">
        <a:xfrm>
          <a:off x="21326475" y="98993325"/>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122</xdr:row>
      <xdr:rowOff>0</xdr:rowOff>
    </xdr:from>
    <xdr:ext cx="76200" cy="114300"/>
    <xdr:sp macro="" textlink="">
      <xdr:nvSpPr>
        <xdr:cNvPr id="122" name="Text Box 1"/>
        <xdr:cNvSpPr txBox="1">
          <a:spLocks noChangeArrowheads="1"/>
        </xdr:cNvSpPr>
      </xdr:nvSpPr>
      <xdr:spPr bwMode="auto">
        <a:xfrm>
          <a:off x="21326475" y="9970770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122</xdr:row>
      <xdr:rowOff>0</xdr:rowOff>
    </xdr:from>
    <xdr:ext cx="76200" cy="114300"/>
    <xdr:sp macro="" textlink="">
      <xdr:nvSpPr>
        <xdr:cNvPr id="123" name="Text Box 1"/>
        <xdr:cNvSpPr txBox="1">
          <a:spLocks noChangeArrowheads="1"/>
        </xdr:cNvSpPr>
      </xdr:nvSpPr>
      <xdr:spPr bwMode="auto">
        <a:xfrm>
          <a:off x="21326475" y="9970770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122</xdr:row>
      <xdr:rowOff>0</xdr:rowOff>
    </xdr:from>
    <xdr:ext cx="76200" cy="114300"/>
    <xdr:sp macro="" textlink="">
      <xdr:nvSpPr>
        <xdr:cNvPr id="124" name="Text Box 1"/>
        <xdr:cNvSpPr txBox="1">
          <a:spLocks noChangeArrowheads="1"/>
        </xdr:cNvSpPr>
      </xdr:nvSpPr>
      <xdr:spPr bwMode="auto">
        <a:xfrm>
          <a:off x="21326475" y="9970770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122</xdr:row>
      <xdr:rowOff>0</xdr:rowOff>
    </xdr:from>
    <xdr:ext cx="76200" cy="114300"/>
    <xdr:sp macro="" textlink="">
      <xdr:nvSpPr>
        <xdr:cNvPr id="125" name="Text Box 1"/>
        <xdr:cNvSpPr txBox="1">
          <a:spLocks noChangeArrowheads="1"/>
        </xdr:cNvSpPr>
      </xdr:nvSpPr>
      <xdr:spPr bwMode="auto">
        <a:xfrm>
          <a:off x="21326475" y="9970770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122</xdr:row>
      <xdr:rowOff>0</xdr:rowOff>
    </xdr:from>
    <xdr:ext cx="76200" cy="114300"/>
    <xdr:sp macro="" textlink="">
      <xdr:nvSpPr>
        <xdr:cNvPr id="126" name="Text Box 1"/>
        <xdr:cNvSpPr txBox="1">
          <a:spLocks noChangeArrowheads="1"/>
        </xdr:cNvSpPr>
      </xdr:nvSpPr>
      <xdr:spPr bwMode="auto">
        <a:xfrm>
          <a:off x="21326475" y="9970770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122</xdr:row>
      <xdr:rowOff>0</xdr:rowOff>
    </xdr:from>
    <xdr:ext cx="76200" cy="114300"/>
    <xdr:sp macro="" textlink="">
      <xdr:nvSpPr>
        <xdr:cNvPr id="127" name="Text Box 1"/>
        <xdr:cNvSpPr txBox="1">
          <a:spLocks noChangeArrowheads="1"/>
        </xdr:cNvSpPr>
      </xdr:nvSpPr>
      <xdr:spPr bwMode="auto">
        <a:xfrm>
          <a:off x="21326475" y="9970770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122</xdr:row>
      <xdr:rowOff>0</xdr:rowOff>
    </xdr:from>
    <xdr:ext cx="76200" cy="114300"/>
    <xdr:sp macro="" textlink="">
      <xdr:nvSpPr>
        <xdr:cNvPr id="128" name="Text Box 1"/>
        <xdr:cNvSpPr txBox="1">
          <a:spLocks noChangeArrowheads="1"/>
        </xdr:cNvSpPr>
      </xdr:nvSpPr>
      <xdr:spPr bwMode="auto">
        <a:xfrm>
          <a:off x="21326475" y="9970770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122</xdr:row>
      <xdr:rowOff>0</xdr:rowOff>
    </xdr:from>
    <xdr:ext cx="76200" cy="114300"/>
    <xdr:sp macro="" textlink="">
      <xdr:nvSpPr>
        <xdr:cNvPr id="129" name="Text Box 1"/>
        <xdr:cNvSpPr txBox="1">
          <a:spLocks noChangeArrowheads="1"/>
        </xdr:cNvSpPr>
      </xdr:nvSpPr>
      <xdr:spPr bwMode="auto">
        <a:xfrm>
          <a:off x="21326475" y="9970770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122</xdr:row>
      <xdr:rowOff>0</xdr:rowOff>
    </xdr:from>
    <xdr:ext cx="76200" cy="114300"/>
    <xdr:sp macro="" textlink="">
      <xdr:nvSpPr>
        <xdr:cNvPr id="130" name="Text Box 1"/>
        <xdr:cNvSpPr txBox="1">
          <a:spLocks noChangeArrowheads="1"/>
        </xdr:cNvSpPr>
      </xdr:nvSpPr>
      <xdr:spPr bwMode="auto">
        <a:xfrm>
          <a:off x="21326475" y="9970770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122</xdr:row>
      <xdr:rowOff>0</xdr:rowOff>
    </xdr:from>
    <xdr:ext cx="76200" cy="114300"/>
    <xdr:sp macro="" textlink="">
      <xdr:nvSpPr>
        <xdr:cNvPr id="131" name="Text Box 1"/>
        <xdr:cNvSpPr txBox="1">
          <a:spLocks noChangeArrowheads="1"/>
        </xdr:cNvSpPr>
      </xdr:nvSpPr>
      <xdr:spPr bwMode="auto">
        <a:xfrm>
          <a:off x="21326475" y="9970770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122</xdr:row>
      <xdr:rowOff>0</xdr:rowOff>
    </xdr:from>
    <xdr:ext cx="76200" cy="114300"/>
    <xdr:sp macro="" textlink="">
      <xdr:nvSpPr>
        <xdr:cNvPr id="132" name="Text Box 1"/>
        <xdr:cNvSpPr txBox="1">
          <a:spLocks noChangeArrowheads="1"/>
        </xdr:cNvSpPr>
      </xdr:nvSpPr>
      <xdr:spPr bwMode="auto">
        <a:xfrm>
          <a:off x="21326475" y="9970770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0</xdr:colOff>
      <xdr:row>69</xdr:row>
      <xdr:rowOff>0</xdr:rowOff>
    </xdr:from>
    <xdr:ext cx="76200" cy="99060"/>
    <xdr:sp macro="" textlink="">
      <xdr:nvSpPr>
        <xdr:cNvPr id="2" name="Text Box 1"/>
        <xdr:cNvSpPr txBox="1">
          <a:spLocks noChangeArrowheads="1"/>
        </xdr:cNvSpPr>
      </xdr:nvSpPr>
      <xdr:spPr bwMode="auto">
        <a:xfrm>
          <a:off x="19802475" y="4659630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69</xdr:row>
      <xdr:rowOff>0</xdr:rowOff>
    </xdr:from>
    <xdr:ext cx="76200" cy="99060"/>
    <xdr:sp macro="" textlink="">
      <xdr:nvSpPr>
        <xdr:cNvPr id="3" name="Text Box 1"/>
        <xdr:cNvSpPr txBox="1">
          <a:spLocks noChangeArrowheads="1"/>
        </xdr:cNvSpPr>
      </xdr:nvSpPr>
      <xdr:spPr bwMode="auto">
        <a:xfrm>
          <a:off x="19802475" y="4659630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69</xdr:row>
      <xdr:rowOff>0</xdr:rowOff>
    </xdr:from>
    <xdr:ext cx="76200" cy="99060"/>
    <xdr:sp macro="" textlink="">
      <xdr:nvSpPr>
        <xdr:cNvPr id="4" name="Text Box 1"/>
        <xdr:cNvSpPr txBox="1">
          <a:spLocks noChangeArrowheads="1"/>
        </xdr:cNvSpPr>
      </xdr:nvSpPr>
      <xdr:spPr bwMode="auto">
        <a:xfrm>
          <a:off x="19802475" y="4659630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69</xdr:row>
      <xdr:rowOff>0</xdr:rowOff>
    </xdr:from>
    <xdr:ext cx="76200" cy="99060"/>
    <xdr:sp macro="" textlink="">
      <xdr:nvSpPr>
        <xdr:cNvPr id="5" name="Text Box 1"/>
        <xdr:cNvSpPr txBox="1">
          <a:spLocks noChangeArrowheads="1"/>
        </xdr:cNvSpPr>
      </xdr:nvSpPr>
      <xdr:spPr bwMode="auto">
        <a:xfrm>
          <a:off x="19802475" y="4659630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69</xdr:row>
      <xdr:rowOff>0</xdr:rowOff>
    </xdr:from>
    <xdr:ext cx="76200" cy="99060"/>
    <xdr:sp macro="" textlink="">
      <xdr:nvSpPr>
        <xdr:cNvPr id="6" name="Text Box 1"/>
        <xdr:cNvSpPr txBox="1">
          <a:spLocks noChangeArrowheads="1"/>
        </xdr:cNvSpPr>
      </xdr:nvSpPr>
      <xdr:spPr bwMode="auto">
        <a:xfrm>
          <a:off x="19802475" y="4659630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69</xdr:row>
      <xdr:rowOff>0</xdr:rowOff>
    </xdr:from>
    <xdr:ext cx="76200" cy="99060"/>
    <xdr:sp macro="" textlink="">
      <xdr:nvSpPr>
        <xdr:cNvPr id="7" name="Text Box 1"/>
        <xdr:cNvSpPr txBox="1">
          <a:spLocks noChangeArrowheads="1"/>
        </xdr:cNvSpPr>
      </xdr:nvSpPr>
      <xdr:spPr bwMode="auto">
        <a:xfrm>
          <a:off x="19802475" y="4659630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69</xdr:row>
      <xdr:rowOff>0</xdr:rowOff>
    </xdr:from>
    <xdr:ext cx="76200" cy="99060"/>
    <xdr:sp macro="" textlink="">
      <xdr:nvSpPr>
        <xdr:cNvPr id="8" name="Text Box 1"/>
        <xdr:cNvSpPr txBox="1">
          <a:spLocks noChangeArrowheads="1"/>
        </xdr:cNvSpPr>
      </xdr:nvSpPr>
      <xdr:spPr bwMode="auto">
        <a:xfrm>
          <a:off x="19802475" y="4659630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69</xdr:row>
      <xdr:rowOff>0</xdr:rowOff>
    </xdr:from>
    <xdr:ext cx="76200" cy="99060"/>
    <xdr:sp macro="" textlink="">
      <xdr:nvSpPr>
        <xdr:cNvPr id="9" name="Text Box 1"/>
        <xdr:cNvSpPr txBox="1">
          <a:spLocks noChangeArrowheads="1"/>
        </xdr:cNvSpPr>
      </xdr:nvSpPr>
      <xdr:spPr bwMode="auto">
        <a:xfrm>
          <a:off x="19802475" y="4659630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69</xdr:row>
      <xdr:rowOff>0</xdr:rowOff>
    </xdr:from>
    <xdr:ext cx="76200" cy="99060"/>
    <xdr:sp macro="" textlink="">
      <xdr:nvSpPr>
        <xdr:cNvPr id="10" name="Text Box 1"/>
        <xdr:cNvSpPr txBox="1">
          <a:spLocks noChangeArrowheads="1"/>
        </xdr:cNvSpPr>
      </xdr:nvSpPr>
      <xdr:spPr bwMode="auto">
        <a:xfrm>
          <a:off x="19802475" y="4659630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69</xdr:row>
      <xdr:rowOff>0</xdr:rowOff>
    </xdr:from>
    <xdr:ext cx="76200" cy="99060"/>
    <xdr:sp macro="" textlink="">
      <xdr:nvSpPr>
        <xdr:cNvPr id="11" name="Text Box 1"/>
        <xdr:cNvSpPr txBox="1">
          <a:spLocks noChangeArrowheads="1"/>
        </xdr:cNvSpPr>
      </xdr:nvSpPr>
      <xdr:spPr bwMode="auto">
        <a:xfrm>
          <a:off x="19802475" y="4659630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69</xdr:row>
      <xdr:rowOff>0</xdr:rowOff>
    </xdr:from>
    <xdr:ext cx="76200" cy="99060"/>
    <xdr:sp macro="" textlink="">
      <xdr:nvSpPr>
        <xdr:cNvPr id="12" name="Text Box 1"/>
        <xdr:cNvSpPr txBox="1">
          <a:spLocks noChangeArrowheads="1"/>
        </xdr:cNvSpPr>
      </xdr:nvSpPr>
      <xdr:spPr bwMode="auto">
        <a:xfrm>
          <a:off x="19802475" y="46596300"/>
          <a:ext cx="762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73</xdr:row>
      <xdr:rowOff>0</xdr:rowOff>
    </xdr:from>
    <xdr:ext cx="76200" cy="114300"/>
    <xdr:sp macro="" textlink="">
      <xdr:nvSpPr>
        <xdr:cNvPr id="13" name="Text Box 1"/>
        <xdr:cNvSpPr txBox="1">
          <a:spLocks noChangeArrowheads="1"/>
        </xdr:cNvSpPr>
      </xdr:nvSpPr>
      <xdr:spPr bwMode="auto">
        <a:xfrm>
          <a:off x="19802475" y="46986825"/>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73</xdr:row>
      <xdr:rowOff>0</xdr:rowOff>
    </xdr:from>
    <xdr:ext cx="76200" cy="114300"/>
    <xdr:sp macro="" textlink="">
      <xdr:nvSpPr>
        <xdr:cNvPr id="14" name="Text Box 1"/>
        <xdr:cNvSpPr txBox="1">
          <a:spLocks noChangeArrowheads="1"/>
        </xdr:cNvSpPr>
      </xdr:nvSpPr>
      <xdr:spPr bwMode="auto">
        <a:xfrm>
          <a:off x="19802475" y="46986825"/>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73</xdr:row>
      <xdr:rowOff>0</xdr:rowOff>
    </xdr:from>
    <xdr:ext cx="76200" cy="114300"/>
    <xdr:sp macro="" textlink="">
      <xdr:nvSpPr>
        <xdr:cNvPr id="15" name="Text Box 1"/>
        <xdr:cNvSpPr txBox="1">
          <a:spLocks noChangeArrowheads="1"/>
        </xdr:cNvSpPr>
      </xdr:nvSpPr>
      <xdr:spPr bwMode="auto">
        <a:xfrm>
          <a:off x="19802475" y="46986825"/>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73</xdr:row>
      <xdr:rowOff>0</xdr:rowOff>
    </xdr:from>
    <xdr:ext cx="76200" cy="114300"/>
    <xdr:sp macro="" textlink="">
      <xdr:nvSpPr>
        <xdr:cNvPr id="16" name="Text Box 1"/>
        <xdr:cNvSpPr txBox="1">
          <a:spLocks noChangeArrowheads="1"/>
        </xdr:cNvSpPr>
      </xdr:nvSpPr>
      <xdr:spPr bwMode="auto">
        <a:xfrm>
          <a:off x="19802475" y="46986825"/>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73</xdr:row>
      <xdr:rowOff>0</xdr:rowOff>
    </xdr:from>
    <xdr:ext cx="76200" cy="114300"/>
    <xdr:sp macro="" textlink="">
      <xdr:nvSpPr>
        <xdr:cNvPr id="17" name="Text Box 1"/>
        <xdr:cNvSpPr txBox="1">
          <a:spLocks noChangeArrowheads="1"/>
        </xdr:cNvSpPr>
      </xdr:nvSpPr>
      <xdr:spPr bwMode="auto">
        <a:xfrm>
          <a:off x="19802475" y="46986825"/>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73</xdr:row>
      <xdr:rowOff>0</xdr:rowOff>
    </xdr:from>
    <xdr:ext cx="76200" cy="114300"/>
    <xdr:sp macro="" textlink="">
      <xdr:nvSpPr>
        <xdr:cNvPr id="18" name="Text Box 1"/>
        <xdr:cNvSpPr txBox="1">
          <a:spLocks noChangeArrowheads="1"/>
        </xdr:cNvSpPr>
      </xdr:nvSpPr>
      <xdr:spPr bwMode="auto">
        <a:xfrm>
          <a:off x="19802475" y="46986825"/>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73</xdr:row>
      <xdr:rowOff>0</xdr:rowOff>
    </xdr:from>
    <xdr:ext cx="76200" cy="114300"/>
    <xdr:sp macro="" textlink="">
      <xdr:nvSpPr>
        <xdr:cNvPr id="19" name="Text Box 1"/>
        <xdr:cNvSpPr txBox="1">
          <a:spLocks noChangeArrowheads="1"/>
        </xdr:cNvSpPr>
      </xdr:nvSpPr>
      <xdr:spPr bwMode="auto">
        <a:xfrm>
          <a:off x="19802475" y="46986825"/>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73</xdr:row>
      <xdr:rowOff>0</xdr:rowOff>
    </xdr:from>
    <xdr:ext cx="76200" cy="114300"/>
    <xdr:sp macro="" textlink="">
      <xdr:nvSpPr>
        <xdr:cNvPr id="20" name="Text Box 1"/>
        <xdr:cNvSpPr txBox="1">
          <a:spLocks noChangeArrowheads="1"/>
        </xdr:cNvSpPr>
      </xdr:nvSpPr>
      <xdr:spPr bwMode="auto">
        <a:xfrm>
          <a:off x="19802475" y="46986825"/>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73</xdr:row>
      <xdr:rowOff>0</xdr:rowOff>
    </xdr:from>
    <xdr:ext cx="76200" cy="114300"/>
    <xdr:sp macro="" textlink="">
      <xdr:nvSpPr>
        <xdr:cNvPr id="21" name="Text Box 1"/>
        <xdr:cNvSpPr txBox="1">
          <a:spLocks noChangeArrowheads="1"/>
        </xdr:cNvSpPr>
      </xdr:nvSpPr>
      <xdr:spPr bwMode="auto">
        <a:xfrm>
          <a:off x="19802475" y="46986825"/>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73</xdr:row>
      <xdr:rowOff>0</xdr:rowOff>
    </xdr:from>
    <xdr:ext cx="76200" cy="114300"/>
    <xdr:sp macro="" textlink="">
      <xdr:nvSpPr>
        <xdr:cNvPr id="22" name="Text Box 1"/>
        <xdr:cNvSpPr txBox="1">
          <a:spLocks noChangeArrowheads="1"/>
        </xdr:cNvSpPr>
      </xdr:nvSpPr>
      <xdr:spPr bwMode="auto">
        <a:xfrm>
          <a:off x="19802475" y="46986825"/>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73</xdr:row>
      <xdr:rowOff>0</xdr:rowOff>
    </xdr:from>
    <xdr:ext cx="76200" cy="114300"/>
    <xdr:sp macro="" textlink="">
      <xdr:nvSpPr>
        <xdr:cNvPr id="23" name="Text Box 1"/>
        <xdr:cNvSpPr txBox="1">
          <a:spLocks noChangeArrowheads="1"/>
        </xdr:cNvSpPr>
      </xdr:nvSpPr>
      <xdr:spPr bwMode="auto">
        <a:xfrm>
          <a:off x="19802475" y="46986825"/>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56</xdr:row>
      <xdr:rowOff>0</xdr:rowOff>
    </xdr:from>
    <xdr:ext cx="76200" cy="114300"/>
    <xdr:sp macro="" textlink="">
      <xdr:nvSpPr>
        <xdr:cNvPr id="24" name="Text Box 1"/>
        <xdr:cNvSpPr txBox="1">
          <a:spLocks noChangeArrowheads="1"/>
        </xdr:cNvSpPr>
      </xdr:nvSpPr>
      <xdr:spPr bwMode="auto">
        <a:xfrm>
          <a:off x="19802475" y="4737735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56</xdr:row>
      <xdr:rowOff>0</xdr:rowOff>
    </xdr:from>
    <xdr:ext cx="76200" cy="114300"/>
    <xdr:sp macro="" textlink="">
      <xdr:nvSpPr>
        <xdr:cNvPr id="25" name="Text Box 1"/>
        <xdr:cNvSpPr txBox="1">
          <a:spLocks noChangeArrowheads="1"/>
        </xdr:cNvSpPr>
      </xdr:nvSpPr>
      <xdr:spPr bwMode="auto">
        <a:xfrm>
          <a:off x="19802475" y="4737735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56</xdr:row>
      <xdr:rowOff>0</xdr:rowOff>
    </xdr:from>
    <xdr:ext cx="76200" cy="114300"/>
    <xdr:sp macro="" textlink="">
      <xdr:nvSpPr>
        <xdr:cNvPr id="26" name="Text Box 1"/>
        <xdr:cNvSpPr txBox="1">
          <a:spLocks noChangeArrowheads="1"/>
        </xdr:cNvSpPr>
      </xdr:nvSpPr>
      <xdr:spPr bwMode="auto">
        <a:xfrm>
          <a:off x="19802475" y="4737735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56</xdr:row>
      <xdr:rowOff>0</xdr:rowOff>
    </xdr:from>
    <xdr:ext cx="76200" cy="114300"/>
    <xdr:sp macro="" textlink="">
      <xdr:nvSpPr>
        <xdr:cNvPr id="27" name="Text Box 1"/>
        <xdr:cNvSpPr txBox="1">
          <a:spLocks noChangeArrowheads="1"/>
        </xdr:cNvSpPr>
      </xdr:nvSpPr>
      <xdr:spPr bwMode="auto">
        <a:xfrm>
          <a:off x="19802475" y="4737735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56</xdr:row>
      <xdr:rowOff>0</xdr:rowOff>
    </xdr:from>
    <xdr:ext cx="76200" cy="114300"/>
    <xdr:sp macro="" textlink="">
      <xdr:nvSpPr>
        <xdr:cNvPr id="28" name="Text Box 1"/>
        <xdr:cNvSpPr txBox="1">
          <a:spLocks noChangeArrowheads="1"/>
        </xdr:cNvSpPr>
      </xdr:nvSpPr>
      <xdr:spPr bwMode="auto">
        <a:xfrm>
          <a:off x="19802475" y="4737735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56</xdr:row>
      <xdr:rowOff>0</xdr:rowOff>
    </xdr:from>
    <xdr:ext cx="76200" cy="114300"/>
    <xdr:sp macro="" textlink="">
      <xdr:nvSpPr>
        <xdr:cNvPr id="29" name="Text Box 1"/>
        <xdr:cNvSpPr txBox="1">
          <a:spLocks noChangeArrowheads="1"/>
        </xdr:cNvSpPr>
      </xdr:nvSpPr>
      <xdr:spPr bwMode="auto">
        <a:xfrm>
          <a:off x="19802475" y="4737735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56</xdr:row>
      <xdr:rowOff>0</xdr:rowOff>
    </xdr:from>
    <xdr:ext cx="76200" cy="114300"/>
    <xdr:sp macro="" textlink="">
      <xdr:nvSpPr>
        <xdr:cNvPr id="30" name="Text Box 1"/>
        <xdr:cNvSpPr txBox="1">
          <a:spLocks noChangeArrowheads="1"/>
        </xdr:cNvSpPr>
      </xdr:nvSpPr>
      <xdr:spPr bwMode="auto">
        <a:xfrm>
          <a:off x="19802475" y="4737735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56</xdr:row>
      <xdr:rowOff>0</xdr:rowOff>
    </xdr:from>
    <xdr:ext cx="76200" cy="114300"/>
    <xdr:sp macro="" textlink="">
      <xdr:nvSpPr>
        <xdr:cNvPr id="31" name="Text Box 1"/>
        <xdr:cNvSpPr txBox="1">
          <a:spLocks noChangeArrowheads="1"/>
        </xdr:cNvSpPr>
      </xdr:nvSpPr>
      <xdr:spPr bwMode="auto">
        <a:xfrm>
          <a:off x="19802475" y="4737735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56</xdr:row>
      <xdr:rowOff>0</xdr:rowOff>
    </xdr:from>
    <xdr:ext cx="76200" cy="114300"/>
    <xdr:sp macro="" textlink="">
      <xdr:nvSpPr>
        <xdr:cNvPr id="32" name="Text Box 1"/>
        <xdr:cNvSpPr txBox="1">
          <a:spLocks noChangeArrowheads="1"/>
        </xdr:cNvSpPr>
      </xdr:nvSpPr>
      <xdr:spPr bwMode="auto">
        <a:xfrm>
          <a:off x="19802475" y="4737735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56</xdr:row>
      <xdr:rowOff>0</xdr:rowOff>
    </xdr:from>
    <xdr:ext cx="76200" cy="114300"/>
    <xdr:sp macro="" textlink="">
      <xdr:nvSpPr>
        <xdr:cNvPr id="33" name="Text Box 1"/>
        <xdr:cNvSpPr txBox="1">
          <a:spLocks noChangeArrowheads="1"/>
        </xdr:cNvSpPr>
      </xdr:nvSpPr>
      <xdr:spPr bwMode="auto">
        <a:xfrm>
          <a:off x="19802475" y="4737735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56</xdr:row>
      <xdr:rowOff>0</xdr:rowOff>
    </xdr:from>
    <xdr:ext cx="76200" cy="114300"/>
    <xdr:sp macro="" textlink="">
      <xdr:nvSpPr>
        <xdr:cNvPr id="34" name="Text Box 1"/>
        <xdr:cNvSpPr txBox="1">
          <a:spLocks noChangeArrowheads="1"/>
        </xdr:cNvSpPr>
      </xdr:nvSpPr>
      <xdr:spPr bwMode="auto">
        <a:xfrm>
          <a:off x="19802475" y="4737735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9"/>
  <sheetViews>
    <sheetView tabSelected="1" zoomScaleNormal="100" workbookViewId="0">
      <selection activeCell="H4" sqref="H4"/>
    </sheetView>
  </sheetViews>
  <sheetFormatPr defaultRowHeight="16.5"/>
  <cols>
    <col min="2" max="2" width="11" bestFit="1" customWidth="1"/>
    <col min="3" max="3" width="11.75" bestFit="1" customWidth="1"/>
    <col min="4" max="4" width="25.5" bestFit="1" customWidth="1"/>
    <col min="5" max="5" width="14.875" bestFit="1" customWidth="1"/>
    <col min="6" max="6" width="65.75" style="58" bestFit="1" customWidth="1"/>
    <col min="7" max="8" width="14.875" style="58" bestFit="1" customWidth="1"/>
    <col min="9" max="9" width="12.25" style="42" customWidth="1"/>
  </cols>
  <sheetData>
    <row r="1" spans="1:9">
      <c r="A1" s="71" t="s">
        <v>918</v>
      </c>
      <c r="B1" s="71" t="s">
        <v>919</v>
      </c>
      <c r="C1" s="71" t="s">
        <v>920</v>
      </c>
      <c r="D1" s="71" t="s">
        <v>921</v>
      </c>
      <c r="E1" s="71" t="s">
        <v>922</v>
      </c>
      <c r="F1" s="72" t="s">
        <v>964</v>
      </c>
      <c r="G1" s="75" t="s">
        <v>965</v>
      </c>
      <c r="H1" s="75" t="s">
        <v>966</v>
      </c>
      <c r="I1" s="75" t="s">
        <v>1117</v>
      </c>
    </row>
    <row r="2" spans="1:9" ht="16.5" customHeight="1">
      <c r="A2" s="79"/>
      <c r="B2" s="43" t="s">
        <v>910</v>
      </c>
      <c r="C2" s="30" t="s">
        <v>12</v>
      </c>
      <c r="D2" s="30" t="s">
        <v>278</v>
      </c>
      <c r="E2" s="30" t="s">
        <v>15</v>
      </c>
      <c r="F2" s="30" t="s">
        <v>968</v>
      </c>
      <c r="G2" s="76">
        <v>37.558242499999999</v>
      </c>
      <c r="H2" s="76">
        <v>126.9848246</v>
      </c>
      <c r="I2" s="75">
        <v>10</v>
      </c>
    </row>
    <row r="3" spans="1:9" ht="16.5" customHeight="1">
      <c r="A3" s="79"/>
      <c r="B3" s="43" t="s">
        <v>910</v>
      </c>
      <c r="C3" s="30" t="s">
        <v>12</v>
      </c>
      <c r="D3" s="30" t="s">
        <v>285</v>
      </c>
      <c r="E3" s="30" t="s">
        <v>16</v>
      </c>
      <c r="F3" s="30" t="s">
        <v>969</v>
      </c>
      <c r="G3" s="76">
        <v>37.550019499999998</v>
      </c>
      <c r="H3" s="76">
        <v>127.0116094</v>
      </c>
      <c r="I3" s="75">
        <v>12</v>
      </c>
    </row>
    <row r="4" spans="1:9" ht="16.5" customHeight="1">
      <c r="A4" s="79"/>
      <c r="B4" s="43" t="s">
        <v>910</v>
      </c>
      <c r="C4" s="30" t="s">
        <v>12</v>
      </c>
      <c r="D4" s="30" t="s">
        <v>292</v>
      </c>
      <c r="E4" s="30" t="s">
        <v>17</v>
      </c>
      <c r="F4" s="30" t="s">
        <v>970</v>
      </c>
      <c r="G4" s="76">
        <v>37.565799200000001</v>
      </c>
      <c r="H4" s="76">
        <v>126.99521970000001</v>
      </c>
      <c r="I4" s="75">
        <v>11</v>
      </c>
    </row>
    <row r="5" spans="1:9" ht="16.5" customHeight="1">
      <c r="A5" s="79"/>
      <c r="B5" s="43" t="s">
        <v>910</v>
      </c>
      <c r="C5" s="30" t="s">
        <v>12</v>
      </c>
      <c r="D5" s="30" t="s">
        <v>299</v>
      </c>
      <c r="E5" s="30" t="s">
        <v>18</v>
      </c>
      <c r="F5" s="30" t="s">
        <v>971</v>
      </c>
      <c r="G5" s="76">
        <v>37.564427500000001</v>
      </c>
      <c r="H5" s="76">
        <v>127.0108632</v>
      </c>
      <c r="I5" s="75">
        <v>9</v>
      </c>
    </row>
    <row r="6" spans="1:9" ht="16.5" customHeight="1">
      <c r="A6" s="79"/>
      <c r="B6" s="43" t="s">
        <v>910</v>
      </c>
      <c r="C6" s="30" t="s">
        <v>12</v>
      </c>
      <c r="D6" s="30" t="s">
        <v>306</v>
      </c>
      <c r="E6" s="30" t="s">
        <v>19</v>
      </c>
      <c r="F6" s="30" t="s">
        <v>972</v>
      </c>
      <c r="G6" s="76">
        <v>37.5625079</v>
      </c>
      <c r="H6" s="76">
        <v>127.001023</v>
      </c>
      <c r="I6" s="75">
        <v>15</v>
      </c>
    </row>
    <row r="7" spans="1:9" ht="16.5" customHeight="1">
      <c r="A7" s="79"/>
      <c r="B7" s="43" t="s">
        <v>910</v>
      </c>
      <c r="C7" s="30" t="s">
        <v>12</v>
      </c>
      <c r="D7" s="30" t="s">
        <v>309</v>
      </c>
      <c r="E7" s="30" t="s">
        <v>312</v>
      </c>
      <c r="F7" s="30" t="s">
        <v>973</v>
      </c>
      <c r="G7" s="76">
        <v>37.554980499999999</v>
      </c>
      <c r="H7" s="76">
        <v>126.966221</v>
      </c>
      <c r="I7" s="75">
        <v>13</v>
      </c>
    </row>
    <row r="8" spans="1:9" ht="16.5" customHeight="1">
      <c r="A8" s="79"/>
      <c r="B8" s="43" t="s">
        <v>911</v>
      </c>
      <c r="C8" s="30" t="s">
        <v>10</v>
      </c>
      <c r="D8" s="30" t="s">
        <v>20</v>
      </c>
      <c r="E8" s="30" t="s">
        <v>319</v>
      </c>
      <c r="F8" s="30" t="s">
        <v>974</v>
      </c>
      <c r="G8" s="76">
        <v>37.533221400000002</v>
      </c>
      <c r="H8" s="76">
        <v>126.9535377</v>
      </c>
      <c r="I8" s="75">
        <v>18</v>
      </c>
    </row>
    <row r="9" spans="1:9" ht="16.5" customHeight="1">
      <c r="A9" s="79"/>
      <c r="B9" s="43" t="s">
        <v>911</v>
      </c>
      <c r="C9" s="30" t="s">
        <v>10</v>
      </c>
      <c r="D9" s="30" t="s">
        <v>24</v>
      </c>
      <c r="E9" s="30" t="s">
        <v>320</v>
      </c>
      <c r="F9" s="30" t="s">
        <v>975</v>
      </c>
      <c r="G9" s="76">
        <v>37.532707100000003</v>
      </c>
      <c r="H9" s="76">
        <v>126.95223129999999</v>
      </c>
      <c r="I9" s="75">
        <v>12</v>
      </c>
    </row>
    <row r="10" spans="1:9" ht="16.5" customHeight="1">
      <c r="A10" s="79"/>
      <c r="B10" s="43" t="s">
        <v>911</v>
      </c>
      <c r="C10" s="30" t="s">
        <v>10</v>
      </c>
      <c r="D10" s="30" t="s">
        <v>27</v>
      </c>
      <c r="E10" s="30" t="s">
        <v>321</v>
      </c>
      <c r="F10" s="30" t="s">
        <v>976</v>
      </c>
      <c r="G10" s="76">
        <v>37.529961200000002</v>
      </c>
      <c r="H10" s="76">
        <v>126.96815340000001</v>
      </c>
      <c r="I10" s="75">
        <v>5</v>
      </c>
    </row>
    <row r="11" spans="1:9" ht="16.5" customHeight="1">
      <c r="A11" s="79"/>
      <c r="B11" s="43" t="s">
        <v>911</v>
      </c>
      <c r="C11" s="30" t="s">
        <v>10</v>
      </c>
      <c r="D11" s="30" t="s">
        <v>322</v>
      </c>
      <c r="E11" s="30" t="s">
        <v>323</v>
      </c>
      <c r="F11" s="30" t="s">
        <v>977</v>
      </c>
      <c r="G11" s="76">
        <v>37.531694299999998</v>
      </c>
      <c r="H11" s="76">
        <v>126.9715023</v>
      </c>
      <c r="I11" s="75">
        <v>8</v>
      </c>
    </row>
    <row r="12" spans="1:9" ht="16.5" customHeight="1">
      <c r="A12" s="79"/>
      <c r="B12" s="43" t="s">
        <v>911</v>
      </c>
      <c r="C12" s="30" t="s">
        <v>10</v>
      </c>
      <c r="D12" s="30" t="s">
        <v>324</v>
      </c>
      <c r="E12" s="30" t="s">
        <v>328</v>
      </c>
      <c r="F12" s="30" t="s">
        <v>978</v>
      </c>
      <c r="G12" s="76">
        <v>37.532800100000003</v>
      </c>
      <c r="H12" s="76">
        <v>126.97204259999999</v>
      </c>
      <c r="I12" s="75">
        <v>8</v>
      </c>
    </row>
    <row r="13" spans="1:9" ht="16.5" customHeight="1">
      <c r="A13" s="79"/>
      <c r="B13" s="43" t="s">
        <v>911</v>
      </c>
      <c r="C13" s="30" t="s">
        <v>333</v>
      </c>
      <c r="D13" s="30" t="s">
        <v>334</v>
      </c>
      <c r="E13" s="30" t="s">
        <v>337</v>
      </c>
      <c r="F13" s="30" t="s">
        <v>979</v>
      </c>
      <c r="G13" s="76">
        <v>37.531114700000003</v>
      </c>
      <c r="H13" s="76">
        <v>126.95505489999999</v>
      </c>
      <c r="I13" s="75">
        <v>11</v>
      </c>
    </row>
    <row r="14" spans="1:9" ht="16.5" customHeight="1">
      <c r="A14" s="79"/>
      <c r="B14" s="43" t="s">
        <v>912</v>
      </c>
      <c r="C14" s="73" t="s">
        <v>12</v>
      </c>
      <c r="D14" s="73" t="s">
        <v>35</v>
      </c>
      <c r="E14" s="73" t="s">
        <v>341</v>
      </c>
      <c r="F14" s="30" t="s">
        <v>980</v>
      </c>
      <c r="G14" s="76">
        <v>37.546457799999999</v>
      </c>
      <c r="H14" s="76">
        <v>127.0484361</v>
      </c>
      <c r="I14" s="75">
        <v>13</v>
      </c>
    </row>
    <row r="15" spans="1:9" ht="16.5" customHeight="1">
      <c r="A15" s="79"/>
      <c r="B15" s="43" t="s">
        <v>912</v>
      </c>
      <c r="C15" s="73" t="s">
        <v>12</v>
      </c>
      <c r="D15" s="73" t="s">
        <v>38</v>
      </c>
      <c r="E15" s="73" t="s">
        <v>348</v>
      </c>
      <c r="F15" s="30" t="s">
        <v>981</v>
      </c>
      <c r="G15" s="76">
        <v>37.566486400000002</v>
      </c>
      <c r="H15" s="76">
        <v>127.04400680000001</v>
      </c>
      <c r="I15" s="75">
        <v>10</v>
      </c>
    </row>
    <row r="16" spans="1:9" ht="16.5" customHeight="1">
      <c r="A16" s="79"/>
      <c r="B16" s="43" t="s">
        <v>912</v>
      </c>
      <c r="C16" s="73" t="s">
        <v>12</v>
      </c>
      <c r="D16" s="73" t="s">
        <v>40</v>
      </c>
      <c r="E16" s="73" t="s">
        <v>355</v>
      </c>
      <c r="F16" s="30" t="s">
        <v>982</v>
      </c>
      <c r="G16" s="76">
        <v>37.5503152</v>
      </c>
      <c r="H16" s="76">
        <v>127.0532671</v>
      </c>
      <c r="I16" s="75">
        <v>13</v>
      </c>
    </row>
    <row r="17" spans="1:9" ht="16.5" customHeight="1">
      <c r="A17" s="79"/>
      <c r="B17" s="43" t="s">
        <v>912</v>
      </c>
      <c r="C17" s="73" t="s">
        <v>12</v>
      </c>
      <c r="D17" s="73" t="s">
        <v>42</v>
      </c>
      <c r="E17" s="73" t="s">
        <v>357</v>
      </c>
      <c r="F17" s="30" t="s">
        <v>983</v>
      </c>
      <c r="G17" s="76">
        <v>37.549530500000003</v>
      </c>
      <c r="H17" s="76">
        <v>127.0225411</v>
      </c>
      <c r="I17" s="75">
        <v>9</v>
      </c>
    </row>
    <row r="18" spans="1:9">
      <c r="A18" s="79"/>
      <c r="B18" s="43" t="s">
        <v>962</v>
      </c>
      <c r="C18" s="30" t="s">
        <v>12</v>
      </c>
      <c r="D18" s="30" t="s">
        <v>363</v>
      </c>
      <c r="E18" s="30" t="s">
        <v>367</v>
      </c>
      <c r="F18" s="30" t="s">
        <v>984</v>
      </c>
      <c r="G18" s="76">
        <v>37.542907</v>
      </c>
      <c r="H18" s="76">
        <v>127.0944198</v>
      </c>
      <c r="I18" s="75">
        <v>17</v>
      </c>
    </row>
    <row r="19" spans="1:9">
      <c r="A19" s="79"/>
      <c r="B19" s="43" t="s">
        <v>962</v>
      </c>
      <c r="C19" s="30" t="s">
        <v>12</v>
      </c>
      <c r="D19" s="30" t="s">
        <v>372</v>
      </c>
      <c r="E19" s="30" t="s">
        <v>376</v>
      </c>
      <c r="F19" s="30" t="s">
        <v>985</v>
      </c>
      <c r="G19" s="76">
        <v>37.554942599999997</v>
      </c>
      <c r="H19" s="76">
        <v>127.0840587</v>
      </c>
      <c r="I19" s="75">
        <v>13</v>
      </c>
    </row>
    <row r="20" spans="1:9">
      <c r="A20" s="79"/>
      <c r="B20" s="43" t="s">
        <v>962</v>
      </c>
      <c r="C20" s="30" t="s">
        <v>12</v>
      </c>
      <c r="D20" s="30" t="s">
        <v>381</v>
      </c>
      <c r="E20" s="30" t="s">
        <v>385</v>
      </c>
      <c r="F20" s="30" t="s">
        <v>986</v>
      </c>
      <c r="G20" s="76">
        <v>37.5328716</v>
      </c>
      <c r="H20" s="76">
        <v>127.0822163</v>
      </c>
      <c r="I20" s="75">
        <v>10</v>
      </c>
    </row>
    <row r="21" spans="1:9">
      <c r="A21" s="79"/>
      <c r="B21" s="43" t="s">
        <v>963</v>
      </c>
      <c r="C21" s="30" t="s">
        <v>12</v>
      </c>
      <c r="D21" s="30" t="s">
        <v>390</v>
      </c>
      <c r="E21" s="30" t="s">
        <v>394</v>
      </c>
      <c r="F21" s="30" t="s">
        <v>987</v>
      </c>
      <c r="G21" s="76">
        <v>37.556511800000003</v>
      </c>
      <c r="H21" s="76">
        <v>127.0883189</v>
      </c>
      <c r="I21" s="75">
        <v>13</v>
      </c>
    </row>
    <row r="22" spans="1:9" ht="16.5" customHeight="1">
      <c r="A22" s="79"/>
      <c r="B22" s="43" t="s">
        <v>961</v>
      </c>
      <c r="C22" s="30" t="s">
        <v>10</v>
      </c>
      <c r="D22" s="30" t="s">
        <v>401</v>
      </c>
      <c r="E22" s="30" t="s">
        <v>405</v>
      </c>
      <c r="F22" s="30" t="s">
        <v>988</v>
      </c>
      <c r="G22" s="76">
        <v>37.578798999999997</v>
      </c>
      <c r="H22" s="76">
        <v>127.0365697</v>
      </c>
      <c r="I22" s="75">
        <v>32</v>
      </c>
    </row>
    <row r="23" spans="1:9" ht="16.5" customHeight="1">
      <c r="A23" s="79"/>
      <c r="B23" s="43" t="s">
        <v>961</v>
      </c>
      <c r="C23" s="30" t="s">
        <v>10</v>
      </c>
      <c r="D23" s="30" t="s">
        <v>410</v>
      </c>
      <c r="E23" s="30" t="s">
        <v>414</v>
      </c>
      <c r="F23" s="30" t="s">
        <v>989</v>
      </c>
      <c r="G23" s="76">
        <v>37.5715754</v>
      </c>
      <c r="H23" s="76">
        <v>127.0741852</v>
      </c>
      <c r="I23" s="75">
        <v>28</v>
      </c>
    </row>
    <row r="24" spans="1:9" ht="16.5" customHeight="1">
      <c r="A24" s="79"/>
      <c r="B24" s="43" t="s">
        <v>961</v>
      </c>
      <c r="C24" s="30" t="s">
        <v>10</v>
      </c>
      <c r="D24" s="30" t="s">
        <v>415</v>
      </c>
      <c r="E24" s="30" t="s">
        <v>419</v>
      </c>
      <c r="F24" s="30" t="s">
        <v>990</v>
      </c>
      <c r="G24" s="76">
        <v>37.602513100000003</v>
      </c>
      <c r="H24" s="76">
        <v>127.0697838</v>
      </c>
      <c r="I24" s="75">
        <v>26</v>
      </c>
    </row>
    <row r="25" spans="1:9" ht="16.5" customHeight="1">
      <c r="A25" s="79"/>
      <c r="B25" s="43" t="s">
        <v>958</v>
      </c>
      <c r="C25" s="30" t="s">
        <v>10</v>
      </c>
      <c r="D25" s="30" t="s">
        <v>422</v>
      </c>
      <c r="E25" s="30" t="s">
        <v>426</v>
      </c>
      <c r="F25" s="30" t="s">
        <v>991</v>
      </c>
      <c r="G25" s="76">
        <v>37.5923388</v>
      </c>
      <c r="H25" s="76">
        <v>127.0832922</v>
      </c>
      <c r="I25" s="75">
        <v>14</v>
      </c>
    </row>
    <row r="26" spans="1:9" ht="16.5" customHeight="1">
      <c r="A26" s="79"/>
      <c r="B26" s="43" t="s">
        <v>959</v>
      </c>
      <c r="C26" s="30" t="s">
        <v>10</v>
      </c>
      <c r="D26" s="30" t="s">
        <v>427</v>
      </c>
      <c r="E26" s="30" t="s">
        <v>431</v>
      </c>
      <c r="F26" s="30" t="s">
        <v>992</v>
      </c>
      <c r="G26" s="76">
        <v>37.594360100000003</v>
      </c>
      <c r="H26" s="76">
        <v>127.1012375</v>
      </c>
      <c r="I26" s="75">
        <v>11</v>
      </c>
    </row>
    <row r="27" spans="1:9" ht="16.5" customHeight="1">
      <c r="A27" s="79"/>
      <c r="B27" s="43" t="s">
        <v>960</v>
      </c>
      <c r="C27" s="30" t="s">
        <v>10</v>
      </c>
      <c r="D27" s="30" t="s">
        <v>432</v>
      </c>
      <c r="E27" s="30" t="s">
        <v>436</v>
      </c>
      <c r="F27" s="30" t="s">
        <v>993</v>
      </c>
      <c r="G27" s="76">
        <v>37.613791800000001</v>
      </c>
      <c r="H27" s="76">
        <v>127.1069208</v>
      </c>
      <c r="I27" s="75">
        <v>22</v>
      </c>
    </row>
    <row r="28" spans="1:9" ht="16.5" customHeight="1">
      <c r="A28" s="79"/>
      <c r="B28" s="43" t="s">
        <v>959</v>
      </c>
      <c r="C28" s="30" t="s">
        <v>10</v>
      </c>
      <c r="D28" s="30" t="s">
        <v>441</v>
      </c>
      <c r="E28" s="30" t="s">
        <v>445</v>
      </c>
      <c r="F28" s="30" t="s">
        <v>994</v>
      </c>
      <c r="G28" s="76">
        <v>37.594989699999999</v>
      </c>
      <c r="H28" s="76">
        <v>127.085612</v>
      </c>
      <c r="I28" s="75">
        <v>8</v>
      </c>
    </row>
    <row r="29" spans="1:9">
      <c r="A29" s="79"/>
      <c r="B29" s="43" t="s">
        <v>957</v>
      </c>
      <c r="C29" s="31" t="s">
        <v>333</v>
      </c>
      <c r="D29" s="30" t="s">
        <v>45</v>
      </c>
      <c r="E29" s="30" t="s">
        <v>47</v>
      </c>
      <c r="F29" s="30" t="s">
        <v>995</v>
      </c>
      <c r="G29" s="76">
        <v>37.612297699999999</v>
      </c>
      <c r="H29" s="76">
        <v>127.0615023</v>
      </c>
      <c r="I29" s="75">
        <v>20</v>
      </c>
    </row>
    <row r="30" spans="1:9">
      <c r="A30" s="79"/>
      <c r="B30" s="43" t="s">
        <v>913</v>
      </c>
      <c r="C30" s="31" t="s">
        <v>333</v>
      </c>
      <c r="D30" s="30" t="s">
        <v>48</v>
      </c>
      <c r="E30" s="30" t="s">
        <v>51</v>
      </c>
      <c r="F30" s="30" t="s">
        <v>996</v>
      </c>
      <c r="G30" s="76">
        <v>37.611838599999999</v>
      </c>
      <c r="H30" s="76">
        <v>127.0633656</v>
      </c>
      <c r="I30" s="75">
        <v>14</v>
      </c>
    </row>
    <row r="31" spans="1:9">
      <c r="A31" s="79"/>
      <c r="B31" s="43" t="s">
        <v>913</v>
      </c>
      <c r="C31" s="31" t="s">
        <v>333</v>
      </c>
      <c r="D31" s="30" t="s">
        <v>52</v>
      </c>
      <c r="E31" s="30" t="s">
        <v>55</v>
      </c>
      <c r="F31" s="30" t="s">
        <v>997</v>
      </c>
      <c r="G31" s="76">
        <v>37.604376299999998</v>
      </c>
      <c r="H31" s="76">
        <v>127.03717760000001</v>
      </c>
      <c r="I31" s="75">
        <v>12</v>
      </c>
    </row>
    <row r="32" spans="1:9">
      <c r="A32" s="79"/>
      <c r="B32" s="43" t="s">
        <v>913</v>
      </c>
      <c r="C32" s="31" t="s">
        <v>333</v>
      </c>
      <c r="D32" s="30" t="s">
        <v>56</v>
      </c>
      <c r="E32" s="30" t="s">
        <v>59</v>
      </c>
      <c r="F32" s="30" t="s">
        <v>998</v>
      </c>
      <c r="G32" s="76">
        <v>37.609141299999997</v>
      </c>
      <c r="H32" s="76">
        <v>127.0544895</v>
      </c>
      <c r="I32" s="75">
        <v>5</v>
      </c>
    </row>
    <row r="33" spans="1:9">
      <c r="A33" s="79"/>
      <c r="B33" s="43" t="s">
        <v>914</v>
      </c>
      <c r="C33" s="30" t="s">
        <v>361</v>
      </c>
      <c r="D33" s="30" t="s">
        <v>457</v>
      </c>
      <c r="E33" s="30" t="s">
        <v>461</v>
      </c>
      <c r="F33" s="30" t="s">
        <v>999</v>
      </c>
      <c r="G33" s="76">
        <v>37.637088800000001</v>
      </c>
      <c r="H33" s="76">
        <v>127.0251761</v>
      </c>
      <c r="I33" s="75">
        <v>30</v>
      </c>
    </row>
    <row r="34" spans="1:9">
      <c r="A34" s="79"/>
      <c r="B34" s="43" t="s">
        <v>914</v>
      </c>
      <c r="C34" s="30" t="s">
        <v>361</v>
      </c>
      <c r="D34" s="30" t="s">
        <v>462</v>
      </c>
      <c r="E34" s="30" t="s">
        <v>466</v>
      </c>
      <c r="F34" s="30" t="s">
        <v>1000</v>
      </c>
      <c r="G34" s="76">
        <v>37.6433374</v>
      </c>
      <c r="H34" s="76">
        <v>127.0229982</v>
      </c>
      <c r="I34" s="75">
        <v>33</v>
      </c>
    </row>
    <row r="35" spans="1:9">
      <c r="A35" s="79"/>
      <c r="B35" s="43" t="s">
        <v>914</v>
      </c>
      <c r="C35" s="30" t="s">
        <v>361</v>
      </c>
      <c r="D35" s="30" t="s">
        <v>472</v>
      </c>
      <c r="E35" s="30" t="s">
        <v>476</v>
      </c>
      <c r="F35" s="30" t="s">
        <v>1001</v>
      </c>
      <c r="G35" s="76">
        <v>37.636593499999996</v>
      </c>
      <c r="H35" s="76">
        <v>127.0285964</v>
      </c>
      <c r="I35" s="75">
        <v>3</v>
      </c>
    </row>
    <row r="36" spans="1:9" ht="16.5" customHeight="1">
      <c r="A36" s="79"/>
      <c r="B36" s="43" t="s">
        <v>915</v>
      </c>
      <c r="C36" s="31" t="s">
        <v>10</v>
      </c>
      <c r="D36" s="31" t="s">
        <v>60</v>
      </c>
      <c r="E36" s="31" t="s">
        <v>480</v>
      </c>
      <c r="F36" s="30" t="s">
        <v>1002</v>
      </c>
      <c r="G36" s="76">
        <v>37.651329199999999</v>
      </c>
      <c r="H36" s="76">
        <v>127.0340072</v>
      </c>
      <c r="I36" s="75">
        <v>18</v>
      </c>
    </row>
    <row r="37" spans="1:9" ht="16.5" customHeight="1">
      <c r="A37" s="79"/>
      <c r="B37" s="43" t="s">
        <v>915</v>
      </c>
      <c r="C37" s="31" t="s">
        <v>10</v>
      </c>
      <c r="D37" s="31" t="s">
        <v>63</v>
      </c>
      <c r="E37" s="31" t="s">
        <v>483</v>
      </c>
      <c r="F37" s="30" t="s">
        <v>1003</v>
      </c>
      <c r="G37" s="76">
        <v>37.671360399999998</v>
      </c>
      <c r="H37" s="76">
        <v>127.0414693</v>
      </c>
      <c r="I37" s="75">
        <v>15</v>
      </c>
    </row>
    <row r="38" spans="1:9" ht="16.5" customHeight="1">
      <c r="A38" s="79"/>
      <c r="B38" s="43" t="s">
        <v>915</v>
      </c>
      <c r="C38" s="31" t="s">
        <v>10</v>
      </c>
      <c r="D38" s="31" t="s">
        <v>65</v>
      </c>
      <c r="E38" s="31" t="s">
        <v>486</v>
      </c>
      <c r="F38" s="30" t="s">
        <v>1004</v>
      </c>
      <c r="G38" s="76">
        <v>37.669053300000002</v>
      </c>
      <c r="H38" s="76">
        <v>127.04473520000001</v>
      </c>
      <c r="I38" s="75">
        <v>15</v>
      </c>
    </row>
    <row r="39" spans="1:9" ht="16.5" customHeight="1">
      <c r="A39" s="79"/>
      <c r="B39" s="43" t="s">
        <v>915</v>
      </c>
      <c r="C39" s="31" t="s">
        <v>11</v>
      </c>
      <c r="D39" s="31" t="s">
        <v>67</v>
      </c>
      <c r="E39" s="31" t="s">
        <v>488</v>
      </c>
      <c r="F39" s="30" t="s">
        <v>1005</v>
      </c>
      <c r="G39" s="76">
        <v>37.674499400000002</v>
      </c>
      <c r="H39" s="76">
        <v>127.0476796</v>
      </c>
      <c r="I39" s="75">
        <v>8</v>
      </c>
    </row>
    <row r="40" spans="1:9" ht="16.5" customHeight="1">
      <c r="A40" s="79"/>
      <c r="B40" s="43" t="s">
        <v>915</v>
      </c>
      <c r="C40" s="31" t="s">
        <v>11</v>
      </c>
      <c r="D40" s="31" t="s">
        <v>70</v>
      </c>
      <c r="E40" s="31" t="s">
        <v>73</v>
      </c>
      <c r="F40" s="30" t="s">
        <v>1006</v>
      </c>
      <c r="G40" s="76">
        <v>37.669051199999998</v>
      </c>
      <c r="H40" s="76">
        <v>127.0447657</v>
      </c>
      <c r="I40" s="75">
        <v>9</v>
      </c>
    </row>
    <row r="41" spans="1:9" ht="16.5" customHeight="1">
      <c r="A41" s="79"/>
      <c r="B41" s="43" t="s">
        <v>915</v>
      </c>
      <c r="C41" s="31" t="s">
        <v>11</v>
      </c>
      <c r="D41" s="31" t="s">
        <v>74</v>
      </c>
      <c r="E41" s="31" t="s">
        <v>77</v>
      </c>
      <c r="F41" s="30" t="s">
        <v>1007</v>
      </c>
      <c r="G41" s="76">
        <v>37.651414500000001</v>
      </c>
      <c r="H41" s="76">
        <v>127.0459049</v>
      </c>
      <c r="I41" s="75">
        <v>5</v>
      </c>
    </row>
    <row r="42" spans="1:9" ht="16.5" customHeight="1">
      <c r="A42" s="79"/>
      <c r="B42" s="43" t="s">
        <v>915</v>
      </c>
      <c r="C42" s="31" t="s">
        <v>11</v>
      </c>
      <c r="D42" s="31" t="s">
        <v>78</v>
      </c>
      <c r="E42" s="31" t="s">
        <v>81</v>
      </c>
      <c r="F42" s="30" t="s">
        <v>1008</v>
      </c>
      <c r="G42" s="76">
        <v>37.640993399999999</v>
      </c>
      <c r="H42" s="76">
        <v>127.0538964</v>
      </c>
      <c r="I42" s="75">
        <v>10</v>
      </c>
    </row>
    <row r="43" spans="1:9" ht="16.5" customHeight="1">
      <c r="A43" s="79"/>
      <c r="B43" s="43" t="s">
        <v>915</v>
      </c>
      <c r="C43" s="31" t="s">
        <v>11</v>
      </c>
      <c r="D43" s="31" t="s">
        <v>82</v>
      </c>
      <c r="E43" s="31" t="s">
        <v>85</v>
      </c>
      <c r="F43" s="30" t="s">
        <v>1009</v>
      </c>
      <c r="G43" s="76">
        <v>37.669515699999998</v>
      </c>
      <c r="H43" s="76">
        <v>127.0474327</v>
      </c>
      <c r="I43" s="75">
        <v>9</v>
      </c>
    </row>
    <row r="44" spans="1:9" ht="16.5" customHeight="1">
      <c r="A44" s="79"/>
      <c r="B44" s="43" t="s">
        <v>915</v>
      </c>
      <c r="C44" s="31" t="s">
        <v>11</v>
      </c>
      <c r="D44" s="31" t="s">
        <v>86</v>
      </c>
      <c r="E44" s="31" t="s">
        <v>90</v>
      </c>
      <c r="F44" s="30" t="s">
        <v>1010</v>
      </c>
      <c r="G44" s="76">
        <v>37.664607199999999</v>
      </c>
      <c r="H44" s="76">
        <v>127.0359333</v>
      </c>
      <c r="I44" s="75">
        <v>7</v>
      </c>
    </row>
    <row r="45" spans="1:9" ht="16.5" customHeight="1">
      <c r="A45" s="79"/>
      <c r="B45" s="43" t="s">
        <v>915</v>
      </c>
      <c r="C45" s="31" t="s">
        <v>11</v>
      </c>
      <c r="D45" s="31" t="s">
        <v>493</v>
      </c>
      <c r="E45" s="31" t="s">
        <v>496</v>
      </c>
      <c r="F45" s="30" t="s">
        <v>1011</v>
      </c>
      <c r="G45" s="76">
        <v>37.680331500000001</v>
      </c>
      <c r="H45" s="76">
        <v>127.0459692</v>
      </c>
      <c r="I45" s="75">
        <v>6</v>
      </c>
    </row>
    <row r="46" spans="1:9" ht="16.5" customHeight="1">
      <c r="A46" s="79"/>
      <c r="B46" s="43" t="s">
        <v>915</v>
      </c>
      <c r="C46" s="31" t="s">
        <v>11</v>
      </c>
      <c r="D46" s="31" t="s">
        <v>497</v>
      </c>
      <c r="E46" s="31" t="s">
        <v>500</v>
      </c>
      <c r="F46" s="30" t="s">
        <v>1012</v>
      </c>
      <c r="G46" s="76">
        <v>37.679283599999998</v>
      </c>
      <c r="H46" s="76">
        <v>127.04341599999999</v>
      </c>
      <c r="I46" s="75">
        <v>7</v>
      </c>
    </row>
    <row r="47" spans="1:9" ht="16.5" customHeight="1">
      <c r="A47" s="79"/>
      <c r="B47" s="43" t="s">
        <v>915</v>
      </c>
      <c r="C47" s="31" t="s">
        <v>11</v>
      </c>
      <c r="D47" s="31" t="s">
        <v>501</v>
      </c>
      <c r="E47" s="31" t="s">
        <v>504</v>
      </c>
      <c r="F47" s="30" t="s">
        <v>1013</v>
      </c>
      <c r="G47" s="76">
        <v>37.679383299999998</v>
      </c>
      <c r="H47" s="76">
        <v>127.0444043</v>
      </c>
      <c r="I47" s="75">
        <v>7</v>
      </c>
    </row>
    <row r="48" spans="1:9" ht="16.5" customHeight="1">
      <c r="A48" s="79"/>
      <c r="B48" s="43" t="s">
        <v>948</v>
      </c>
      <c r="C48" s="30" t="s">
        <v>10</v>
      </c>
      <c r="D48" s="30" t="s">
        <v>507</v>
      </c>
      <c r="E48" s="30" t="s">
        <v>511</v>
      </c>
      <c r="F48" s="30" t="s">
        <v>1014</v>
      </c>
      <c r="G48" s="76">
        <v>37.628164200000001</v>
      </c>
      <c r="H48" s="76">
        <v>127.0527347</v>
      </c>
      <c r="I48" s="75">
        <v>10</v>
      </c>
    </row>
    <row r="49" spans="1:9" ht="16.5" customHeight="1">
      <c r="A49" s="79"/>
      <c r="B49" s="43" t="s">
        <v>949</v>
      </c>
      <c r="C49" s="30" t="s">
        <v>10</v>
      </c>
      <c r="D49" s="30" t="s">
        <v>512</v>
      </c>
      <c r="E49" s="30" t="s">
        <v>516</v>
      </c>
      <c r="F49" s="30" t="s">
        <v>1015</v>
      </c>
      <c r="G49" s="76">
        <v>37.666221800000002</v>
      </c>
      <c r="H49" s="76">
        <v>127.06663159999999</v>
      </c>
      <c r="I49" s="75">
        <v>10</v>
      </c>
    </row>
    <row r="50" spans="1:9" ht="16.5" customHeight="1">
      <c r="A50" s="79"/>
      <c r="B50" s="43" t="s">
        <v>949</v>
      </c>
      <c r="C50" s="30" t="s">
        <v>10</v>
      </c>
      <c r="D50" s="30" t="s">
        <v>521</v>
      </c>
      <c r="E50" s="30" t="s">
        <v>525</v>
      </c>
      <c r="F50" s="30" t="s">
        <v>1016</v>
      </c>
      <c r="G50" s="76">
        <v>37.628993299999998</v>
      </c>
      <c r="H50" s="76">
        <v>127.073632</v>
      </c>
      <c r="I50" s="75">
        <v>10</v>
      </c>
    </row>
    <row r="51" spans="1:9" ht="16.5" customHeight="1">
      <c r="A51" s="79"/>
      <c r="B51" s="43" t="s">
        <v>950</v>
      </c>
      <c r="C51" s="30" t="s">
        <v>10</v>
      </c>
      <c r="D51" s="30" t="s">
        <v>530</v>
      </c>
      <c r="E51" s="30" t="s">
        <v>534</v>
      </c>
      <c r="F51" s="30" t="s">
        <v>1017</v>
      </c>
      <c r="G51" s="76">
        <v>37.661121299999998</v>
      </c>
      <c r="H51" s="76">
        <v>127.060982</v>
      </c>
      <c r="I51" s="75">
        <v>11</v>
      </c>
    </row>
    <row r="52" spans="1:9" ht="16.5" customHeight="1">
      <c r="A52" s="79"/>
      <c r="B52" s="43" t="s">
        <v>949</v>
      </c>
      <c r="C52" s="30" t="s">
        <v>12</v>
      </c>
      <c r="D52" s="30" t="s">
        <v>539</v>
      </c>
      <c r="E52" s="30" t="s">
        <v>543</v>
      </c>
      <c r="F52" s="30" t="s">
        <v>1018</v>
      </c>
      <c r="G52" s="76">
        <v>37.665749599999998</v>
      </c>
      <c r="H52" s="76">
        <v>127.06673050000001</v>
      </c>
      <c r="I52" s="75">
        <v>7</v>
      </c>
    </row>
    <row r="53" spans="1:9" ht="16.5" customHeight="1">
      <c r="A53" s="79"/>
      <c r="B53" s="43" t="s">
        <v>949</v>
      </c>
      <c r="C53" s="30" t="s">
        <v>12</v>
      </c>
      <c r="D53" s="30" t="s">
        <v>544</v>
      </c>
      <c r="E53" s="30" t="s">
        <v>548</v>
      </c>
      <c r="F53" s="30" t="s">
        <v>1019</v>
      </c>
      <c r="G53" s="76">
        <v>37.657971500000002</v>
      </c>
      <c r="H53" s="76">
        <v>127.065996</v>
      </c>
      <c r="I53" s="75">
        <v>6</v>
      </c>
    </row>
    <row r="54" spans="1:9" ht="16.5" customHeight="1">
      <c r="A54" s="79"/>
      <c r="B54" s="43" t="s">
        <v>949</v>
      </c>
      <c r="C54" s="30" t="s">
        <v>11</v>
      </c>
      <c r="D54" s="30" t="s">
        <v>549</v>
      </c>
      <c r="E54" s="30" t="s">
        <v>553</v>
      </c>
      <c r="F54" s="30" t="s">
        <v>1020</v>
      </c>
      <c r="G54" s="76">
        <v>37.6628519</v>
      </c>
      <c r="H54" s="76">
        <v>127.06026660000001</v>
      </c>
      <c r="I54" s="75">
        <v>4</v>
      </c>
    </row>
    <row r="55" spans="1:9" ht="16.5" customHeight="1">
      <c r="A55" s="79"/>
      <c r="B55" s="43" t="s">
        <v>951</v>
      </c>
      <c r="C55" s="30" t="s">
        <v>11</v>
      </c>
      <c r="D55" s="30" t="s">
        <v>558</v>
      </c>
      <c r="E55" s="30" t="s">
        <v>562</v>
      </c>
      <c r="F55" s="30" t="s">
        <v>1021</v>
      </c>
      <c r="G55" s="76">
        <v>37.678471899999998</v>
      </c>
      <c r="H55" s="76">
        <v>127.05235279999999</v>
      </c>
      <c r="I55" s="75">
        <v>0</v>
      </c>
    </row>
    <row r="56" spans="1:9" ht="16.5" customHeight="1">
      <c r="A56" s="79"/>
      <c r="B56" s="43" t="s">
        <v>948</v>
      </c>
      <c r="C56" s="30" t="s">
        <v>11</v>
      </c>
      <c r="D56" s="30" t="s">
        <v>563</v>
      </c>
      <c r="E56" s="30" t="s">
        <v>567</v>
      </c>
      <c r="F56" s="30" t="s">
        <v>1022</v>
      </c>
      <c r="G56" s="76">
        <v>37.663573900000003</v>
      </c>
      <c r="H56" s="76">
        <v>127.06848050000001</v>
      </c>
      <c r="I56" s="75">
        <v>5</v>
      </c>
    </row>
    <row r="57" spans="1:9" ht="16.5" customHeight="1">
      <c r="A57" s="79"/>
      <c r="B57" s="43" t="s">
        <v>952</v>
      </c>
      <c r="C57" s="30" t="s">
        <v>12</v>
      </c>
      <c r="D57" s="30" t="s">
        <v>94</v>
      </c>
      <c r="E57" s="30" t="s">
        <v>570</v>
      </c>
      <c r="F57" s="30" t="s">
        <v>1023</v>
      </c>
      <c r="G57" s="76">
        <v>37.522306999999998</v>
      </c>
      <c r="H57" s="76">
        <v>126.8616574</v>
      </c>
      <c r="I57" s="75">
        <v>9</v>
      </c>
    </row>
    <row r="58" spans="1:9" ht="16.5" customHeight="1">
      <c r="A58" s="79"/>
      <c r="B58" s="43" t="s">
        <v>953</v>
      </c>
      <c r="C58" s="30" t="s">
        <v>12</v>
      </c>
      <c r="D58" s="30" t="s">
        <v>98</v>
      </c>
      <c r="E58" s="30" t="s">
        <v>576</v>
      </c>
      <c r="F58" s="30" t="s">
        <v>1024</v>
      </c>
      <c r="G58" s="76">
        <v>37.519677199999997</v>
      </c>
      <c r="H58" s="76">
        <v>126.85273309999999</v>
      </c>
      <c r="I58" s="75">
        <v>10</v>
      </c>
    </row>
    <row r="59" spans="1:9" ht="16.5" customHeight="1">
      <c r="A59" s="79"/>
      <c r="B59" s="43" t="s">
        <v>954</v>
      </c>
      <c r="C59" s="30" t="s">
        <v>12</v>
      </c>
      <c r="D59" s="30" t="s">
        <v>101</v>
      </c>
      <c r="E59" s="30" t="s">
        <v>577</v>
      </c>
      <c r="F59" s="30" t="s">
        <v>1025</v>
      </c>
      <c r="G59" s="76">
        <v>37.531329700000001</v>
      </c>
      <c r="H59" s="76">
        <v>126.8669737</v>
      </c>
      <c r="I59" s="75">
        <v>13</v>
      </c>
    </row>
    <row r="60" spans="1:9" ht="16.5" customHeight="1">
      <c r="A60" s="79"/>
      <c r="B60" s="43" t="s">
        <v>955</v>
      </c>
      <c r="C60" s="30" t="s">
        <v>12</v>
      </c>
      <c r="D60" s="30" t="s">
        <v>105</v>
      </c>
      <c r="E60" s="30" t="s">
        <v>578</v>
      </c>
      <c r="F60" s="30" t="s">
        <v>1026</v>
      </c>
      <c r="G60" s="76">
        <v>37.523170499999999</v>
      </c>
      <c r="H60" s="76">
        <v>126.8773149</v>
      </c>
      <c r="I60" s="75">
        <v>9</v>
      </c>
    </row>
    <row r="61" spans="1:9">
      <c r="A61" s="79"/>
      <c r="B61" s="43" t="s">
        <v>952</v>
      </c>
      <c r="C61" s="73" t="s">
        <v>11</v>
      </c>
      <c r="D61" s="73" t="s">
        <v>579</v>
      </c>
      <c r="E61" s="73" t="s">
        <v>583</v>
      </c>
      <c r="F61" s="30" t="s">
        <v>1027</v>
      </c>
      <c r="G61" s="76">
        <v>37.598731100000002</v>
      </c>
      <c r="H61" s="76">
        <v>126.9167826</v>
      </c>
      <c r="I61" s="75">
        <v>2</v>
      </c>
    </row>
    <row r="62" spans="1:9">
      <c r="A62" s="79"/>
      <c r="B62" s="43" t="s">
        <v>955</v>
      </c>
      <c r="C62" s="73" t="s">
        <v>11</v>
      </c>
      <c r="D62" s="74" t="s">
        <v>584</v>
      </c>
      <c r="E62" s="73" t="s">
        <v>588</v>
      </c>
      <c r="F62" s="30" t="s">
        <v>1028</v>
      </c>
      <c r="G62" s="76">
        <v>37.608416699999999</v>
      </c>
      <c r="H62" s="76">
        <v>126.9337532</v>
      </c>
      <c r="I62" s="75">
        <v>3</v>
      </c>
    </row>
    <row r="63" spans="1:9">
      <c r="A63" s="79"/>
      <c r="B63" s="43" t="s">
        <v>955</v>
      </c>
      <c r="C63" s="73" t="s">
        <v>333</v>
      </c>
      <c r="D63" s="73" t="s">
        <v>594</v>
      </c>
      <c r="E63" s="73" t="s">
        <v>598</v>
      </c>
      <c r="F63" s="30" t="s">
        <v>1029</v>
      </c>
      <c r="G63" s="76">
        <v>37.591475000000003</v>
      </c>
      <c r="H63" s="76">
        <v>126.9125863</v>
      </c>
      <c r="I63" s="75">
        <v>16</v>
      </c>
    </row>
    <row r="64" spans="1:9">
      <c r="A64" s="79"/>
      <c r="B64" s="43" t="s">
        <v>956</v>
      </c>
      <c r="C64" s="73" t="s">
        <v>333</v>
      </c>
      <c r="D64" s="73" t="s">
        <v>604</v>
      </c>
      <c r="E64" s="73" t="s">
        <v>608</v>
      </c>
      <c r="F64" s="30" t="s">
        <v>1030</v>
      </c>
      <c r="G64" s="76">
        <v>37.621749199999996</v>
      </c>
      <c r="H64" s="76">
        <v>126.9155296</v>
      </c>
      <c r="I64" s="75">
        <v>24</v>
      </c>
    </row>
    <row r="65" spans="1:9">
      <c r="A65" s="79"/>
      <c r="B65" s="43" t="s">
        <v>955</v>
      </c>
      <c r="C65" s="73" t="s">
        <v>333</v>
      </c>
      <c r="D65" s="73" t="s">
        <v>609</v>
      </c>
      <c r="E65" s="73" t="s">
        <v>613</v>
      </c>
      <c r="F65" s="30" t="s">
        <v>1031</v>
      </c>
      <c r="G65" s="76">
        <v>37.632331299999997</v>
      </c>
      <c r="H65" s="76">
        <v>126.92291760000001</v>
      </c>
      <c r="I65" s="75">
        <v>18</v>
      </c>
    </row>
    <row r="66" spans="1:9" ht="16.5" customHeight="1">
      <c r="A66" s="79"/>
      <c r="B66" s="43" t="s">
        <v>916</v>
      </c>
      <c r="C66" s="30" t="s">
        <v>11</v>
      </c>
      <c r="D66" s="30" t="s">
        <v>109</v>
      </c>
      <c r="E66" s="30" t="s">
        <v>618</v>
      </c>
      <c r="F66" s="30" t="s">
        <v>1032</v>
      </c>
      <c r="G66" s="76">
        <v>37.576338300000003</v>
      </c>
      <c r="H66" s="76">
        <v>126.9153649</v>
      </c>
      <c r="I66" s="75">
        <v>2</v>
      </c>
    </row>
    <row r="67" spans="1:9" ht="16.5" customHeight="1">
      <c r="A67" s="79"/>
      <c r="B67" s="43" t="s">
        <v>916</v>
      </c>
      <c r="C67" s="30" t="s">
        <v>11</v>
      </c>
      <c r="D67" s="30" t="s">
        <v>111</v>
      </c>
      <c r="E67" s="30" t="s">
        <v>624</v>
      </c>
      <c r="F67" s="30" t="s">
        <v>1033</v>
      </c>
      <c r="G67" s="76">
        <v>37.580078800000003</v>
      </c>
      <c r="H67" s="76">
        <v>126.9097257</v>
      </c>
      <c r="I67" s="75">
        <v>12</v>
      </c>
    </row>
    <row r="68" spans="1:9" ht="16.5" customHeight="1">
      <c r="A68" s="79"/>
      <c r="B68" s="43" t="s">
        <v>916</v>
      </c>
      <c r="C68" s="30" t="s">
        <v>11</v>
      </c>
      <c r="D68" s="30" t="s">
        <v>114</v>
      </c>
      <c r="E68" s="30" t="s">
        <v>626</v>
      </c>
      <c r="F68" s="30" t="s">
        <v>1034</v>
      </c>
      <c r="G68" s="76">
        <v>37.580078800000003</v>
      </c>
      <c r="H68" s="76">
        <v>126.9097257</v>
      </c>
      <c r="I68" s="75">
        <v>2</v>
      </c>
    </row>
    <row r="69" spans="1:9" ht="16.5" customHeight="1">
      <c r="A69" s="79"/>
      <c r="B69" s="43" t="s">
        <v>917</v>
      </c>
      <c r="C69" s="30" t="s">
        <v>12</v>
      </c>
      <c r="D69" s="30" t="s">
        <v>629</v>
      </c>
      <c r="E69" s="30" t="s">
        <v>632</v>
      </c>
      <c r="F69" s="30" t="s">
        <v>1035</v>
      </c>
      <c r="G69" s="76">
        <v>37.555513099999999</v>
      </c>
      <c r="H69" s="76">
        <v>126.92803139999999</v>
      </c>
      <c r="I69" s="75">
        <v>13</v>
      </c>
    </row>
    <row r="70" spans="1:9" ht="16.5" customHeight="1">
      <c r="A70" s="79"/>
      <c r="B70" s="43" t="s">
        <v>917</v>
      </c>
      <c r="C70" s="30" t="s">
        <v>12</v>
      </c>
      <c r="D70" s="30" t="s">
        <v>637</v>
      </c>
      <c r="E70" s="30" t="s">
        <v>640</v>
      </c>
      <c r="F70" s="30" t="s">
        <v>1036</v>
      </c>
      <c r="G70" s="76">
        <v>37.556808099999998</v>
      </c>
      <c r="H70" s="76">
        <v>126.90887189999999</v>
      </c>
      <c r="I70" s="75">
        <v>14</v>
      </c>
    </row>
    <row r="71" spans="1:9" ht="16.5" customHeight="1">
      <c r="A71" s="79"/>
      <c r="B71" s="43" t="s">
        <v>917</v>
      </c>
      <c r="C71" s="30" t="s">
        <v>12</v>
      </c>
      <c r="D71" s="30" t="s">
        <v>645</v>
      </c>
      <c r="E71" s="30" t="s">
        <v>648</v>
      </c>
      <c r="F71" s="30" t="s">
        <v>1037</v>
      </c>
      <c r="G71" s="76">
        <v>37.5657426</v>
      </c>
      <c r="H71" s="76">
        <v>126.9033058</v>
      </c>
      <c r="I71" s="75">
        <v>15</v>
      </c>
    </row>
    <row r="72" spans="1:9" ht="16.5" customHeight="1">
      <c r="A72" s="79"/>
      <c r="B72" s="43" t="s">
        <v>917</v>
      </c>
      <c r="C72" s="30" t="s">
        <v>12</v>
      </c>
      <c r="D72" s="30" t="s">
        <v>649</v>
      </c>
      <c r="E72" s="30" t="s">
        <v>652</v>
      </c>
      <c r="F72" s="30" t="s">
        <v>1038</v>
      </c>
      <c r="G72" s="76">
        <v>37.5637945</v>
      </c>
      <c r="H72" s="76">
        <v>126.9074887</v>
      </c>
      <c r="I72" s="75">
        <v>18</v>
      </c>
    </row>
    <row r="73" spans="1:9" ht="16.5" customHeight="1">
      <c r="A73" s="79"/>
      <c r="B73" s="43" t="s">
        <v>947</v>
      </c>
      <c r="C73" s="30" t="s">
        <v>12</v>
      </c>
      <c r="D73" s="30" t="s">
        <v>121</v>
      </c>
      <c r="E73" s="30" t="s">
        <v>655</v>
      </c>
      <c r="F73" s="30" t="s">
        <v>1039</v>
      </c>
      <c r="G73" s="76">
        <v>37.531329700000001</v>
      </c>
      <c r="H73" s="76">
        <v>126.8669737</v>
      </c>
      <c r="I73" s="75">
        <v>15</v>
      </c>
    </row>
    <row r="74" spans="1:9" ht="16.5" customHeight="1">
      <c r="A74" s="79"/>
      <c r="B74" s="43" t="s">
        <v>947</v>
      </c>
      <c r="C74" s="30" t="s">
        <v>12</v>
      </c>
      <c r="D74" s="30" t="s">
        <v>124</v>
      </c>
      <c r="E74" s="30" t="s">
        <v>656</v>
      </c>
      <c r="F74" s="30" t="s">
        <v>1040</v>
      </c>
      <c r="G74" s="76">
        <v>37.516416599999999</v>
      </c>
      <c r="H74" s="76">
        <v>126.83812450000001</v>
      </c>
      <c r="I74" s="75">
        <v>22</v>
      </c>
    </row>
    <row r="75" spans="1:9" ht="16.5" customHeight="1">
      <c r="A75" s="79"/>
      <c r="B75" s="43" t="s">
        <v>945</v>
      </c>
      <c r="C75" s="30" t="s">
        <v>10</v>
      </c>
      <c r="D75" s="30" t="s">
        <v>659</v>
      </c>
      <c r="E75" s="30" t="s">
        <v>663</v>
      </c>
      <c r="F75" s="30" t="s">
        <v>1041</v>
      </c>
      <c r="G75" s="76">
        <v>37.5559656</v>
      </c>
      <c r="H75" s="76">
        <v>126.81376710000001</v>
      </c>
      <c r="I75" s="75">
        <v>9</v>
      </c>
    </row>
    <row r="76" spans="1:9" ht="16.5" customHeight="1">
      <c r="A76" s="79"/>
      <c r="B76" s="43" t="s">
        <v>946</v>
      </c>
      <c r="C76" s="30" t="s">
        <v>12</v>
      </c>
      <c r="D76" s="30" t="s">
        <v>668</v>
      </c>
      <c r="E76" s="30" t="s">
        <v>672</v>
      </c>
      <c r="F76" s="30" t="s">
        <v>1042</v>
      </c>
      <c r="G76" s="76">
        <v>37.571805300000001</v>
      </c>
      <c r="H76" s="76">
        <v>126.8225573</v>
      </c>
      <c r="I76" s="75">
        <v>5</v>
      </c>
    </row>
    <row r="77" spans="1:9" ht="16.5" customHeight="1">
      <c r="A77" s="79"/>
      <c r="B77" s="43" t="s">
        <v>946</v>
      </c>
      <c r="C77" s="30" t="s">
        <v>10</v>
      </c>
      <c r="D77" s="30" t="s">
        <v>677</v>
      </c>
      <c r="E77" s="30" t="s">
        <v>679</v>
      </c>
      <c r="F77" s="30" t="s">
        <v>1043</v>
      </c>
      <c r="G77" s="76">
        <v>37.554224099999999</v>
      </c>
      <c r="H77" s="76">
        <v>126.82206100000001</v>
      </c>
      <c r="I77" s="75">
        <v>4</v>
      </c>
    </row>
    <row r="78" spans="1:9" ht="16.5" customHeight="1">
      <c r="A78" s="79"/>
      <c r="B78" s="43" t="s">
        <v>945</v>
      </c>
      <c r="C78" s="30" t="s">
        <v>11</v>
      </c>
      <c r="D78" s="30" t="s">
        <v>684</v>
      </c>
      <c r="E78" s="30" t="s">
        <v>686</v>
      </c>
      <c r="F78" s="30" t="s">
        <v>1044</v>
      </c>
      <c r="G78" s="76">
        <v>37.5544686</v>
      </c>
      <c r="H78" s="76">
        <v>126.85200570000001</v>
      </c>
      <c r="I78" s="75">
        <v>10</v>
      </c>
    </row>
    <row r="79" spans="1:9" ht="16.5" customHeight="1">
      <c r="A79" s="79"/>
      <c r="B79" s="43" t="s">
        <v>945</v>
      </c>
      <c r="C79" s="30" t="s">
        <v>11</v>
      </c>
      <c r="D79" s="30" t="s">
        <v>687</v>
      </c>
      <c r="E79" s="30" t="s">
        <v>689</v>
      </c>
      <c r="F79" s="30" t="s">
        <v>1045</v>
      </c>
      <c r="G79" s="76">
        <v>37.572193200000001</v>
      </c>
      <c r="H79" s="76">
        <v>126.83778030000001</v>
      </c>
      <c r="I79" s="75">
        <v>5</v>
      </c>
    </row>
    <row r="80" spans="1:9" ht="16.5" customHeight="1">
      <c r="A80" s="79"/>
      <c r="B80" s="43" t="s">
        <v>946</v>
      </c>
      <c r="C80" s="30" t="s">
        <v>11</v>
      </c>
      <c r="D80" s="30" t="s">
        <v>690</v>
      </c>
      <c r="E80" s="30" t="s">
        <v>693</v>
      </c>
      <c r="F80" s="30" t="s">
        <v>1046</v>
      </c>
      <c r="G80" s="76">
        <v>37.586285099999998</v>
      </c>
      <c r="H80" s="76">
        <v>126.8116933</v>
      </c>
      <c r="I80" s="75">
        <v>1</v>
      </c>
    </row>
    <row r="81" spans="1:9" ht="16.5" customHeight="1">
      <c r="A81" s="79"/>
      <c r="B81" s="43" t="s">
        <v>945</v>
      </c>
      <c r="C81" s="30" t="s">
        <v>11</v>
      </c>
      <c r="D81" s="30" t="s">
        <v>698</v>
      </c>
      <c r="E81" s="30" t="s">
        <v>700</v>
      </c>
      <c r="F81" s="30" t="s">
        <v>1047</v>
      </c>
      <c r="G81" s="76">
        <v>37.572123300000001</v>
      </c>
      <c r="H81" s="76">
        <v>126.8234511</v>
      </c>
      <c r="I81" s="75">
        <v>2</v>
      </c>
    </row>
    <row r="82" spans="1:9" ht="16.5" customHeight="1">
      <c r="A82" s="79"/>
      <c r="B82" s="30" t="s">
        <v>706</v>
      </c>
      <c r="C82" s="30" t="s">
        <v>12</v>
      </c>
      <c r="D82" s="30" t="s">
        <v>137</v>
      </c>
      <c r="E82" s="30" t="s">
        <v>140</v>
      </c>
      <c r="F82" s="30" t="s">
        <v>1048</v>
      </c>
      <c r="G82" s="76">
        <v>37.505061699999999</v>
      </c>
      <c r="H82" s="76">
        <v>126.8563005</v>
      </c>
      <c r="I82" s="75">
        <v>211</v>
      </c>
    </row>
    <row r="83" spans="1:9" ht="16.5" customHeight="1">
      <c r="A83" s="79"/>
      <c r="B83" s="30" t="s">
        <v>706</v>
      </c>
      <c r="C83" s="30" t="s">
        <v>12</v>
      </c>
      <c r="D83" s="30" t="s">
        <v>141</v>
      </c>
      <c r="E83" s="30" t="s">
        <v>145</v>
      </c>
      <c r="F83" s="30" t="s">
        <v>1049</v>
      </c>
      <c r="G83" s="76">
        <v>37.492640100000003</v>
      </c>
      <c r="H83" s="76">
        <v>126.842902</v>
      </c>
      <c r="I83" s="75">
        <v>8</v>
      </c>
    </row>
    <row r="84" spans="1:9" ht="16.5" customHeight="1">
      <c r="A84" s="79"/>
      <c r="B84" s="30" t="s">
        <v>706</v>
      </c>
      <c r="C84" s="30" t="s">
        <v>10</v>
      </c>
      <c r="D84" s="30" t="s">
        <v>146</v>
      </c>
      <c r="E84" s="30" t="s">
        <v>148</v>
      </c>
      <c r="F84" s="30" t="s">
        <v>1050</v>
      </c>
      <c r="G84" s="76">
        <v>37.489122600000002</v>
      </c>
      <c r="H84" s="76">
        <v>126.8810745</v>
      </c>
      <c r="I84" s="75">
        <v>12</v>
      </c>
    </row>
    <row r="85" spans="1:9" ht="16.5" customHeight="1">
      <c r="A85" s="79"/>
      <c r="B85" s="30" t="s">
        <v>706</v>
      </c>
      <c r="C85" s="30" t="s">
        <v>10</v>
      </c>
      <c r="D85" s="30" t="s">
        <v>149</v>
      </c>
      <c r="E85" s="30" t="s">
        <v>151</v>
      </c>
      <c r="F85" s="30" t="s">
        <v>1051</v>
      </c>
      <c r="G85" s="76">
        <v>37.498308600000001</v>
      </c>
      <c r="H85" s="76">
        <v>126.8472397</v>
      </c>
      <c r="I85" s="75">
        <v>15</v>
      </c>
    </row>
    <row r="86" spans="1:9" ht="16.5" customHeight="1">
      <c r="A86" s="79"/>
      <c r="B86" s="30" t="s">
        <v>706</v>
      </c>
      <c r="C86" s="30" t="s">
        <v>10</v>
      </c>
      <c r="D86" s="30" t="s">
        <v>714</v>
      </c>
      <c r="E86" s="30" t="s">
        <v>154</v>
      </c>
      <c r="F86" s="30" t="s">
        <v>1052</v>
      </c>
      <c r="G86" s="76">
        <v>37.499237899999997</v>
      </c>
      <c r="H86" s="76">
        <v>126.8829106</v>
      </c>
      <c r="I86" s="75">
        <v>14</v>
      </c>
    </row>
    <row r="87" spans="1:9" ht="16.5" customHeight="1">
      <c r="A87" s="79"/>
      <c r="B87" s="30" t="s">
        <v>706</v>
      </c>
      <c r="C87" s="30" t="s">
        <v>10</v>
      </c>
      <c r="D87" s="30" t="s">
        <v>155</v>
      </c>
      <c r="E87" s="30" t="s">
        <v>157</v>
      </c>
      <c r="F87" s="30" t="s">
        <v>1053</v>
      </c>
      <c r="G87" s="76">
        <v>37.493398800000001</v>
      </c>
      <c r="H87" s="76">
        <v>126.8573378</v>
      </c>
      <c r="I87" s="75">
        <v>14</v>
      </c>
    </row>
    <row r="88" spans="1:9" ht="16.5" customHeight="1">
      <c r="A88" s="79"/>
      <c r="B88" s="43" t="s">
        <v>943</v>
      </c>
      <c r="C88" s="30" t="s">
        <v>10</v>
      </c>
      <c r="D88" s="30" t="s">
        <v>719</v>
      </c>
      <c r="E88" s="30" t="s">
        <v>723</v>
      </c>
      <c r="F88" s="30" t="s">
        <v>1054</v>
      </c>
      <c r="G88" s="77">
        <v>37.4701728</v>
      </c>
      <c r="H88" s="77">
        <v>126.8991091</v>
      </c>
      <c r="I88" s="75">
        <v>7</v>
      </c>
    </row>
    <row r="89" spans="1:9" ht="16.5" customHeight="1">
      <c r="A89" s="79"/>
      <c r="B89" s="43" t="s">
        <v>943</v>
      </c>
      <c r="C89" s="30" t="s">
        <v>10</v>
      </c>
      <c r="D89" s="30" t="s">
        <v>724</v>
      </c>
      <c r="E89" s="30" t="s">
        <v>728</v>
      </c>
      <c r="F89" s="30" t="s">
        <v>1055</v>
      </c>
      <c r="G89" s="77">
        <v>37.470109100000002</v>
      </c>
      <c r="H89" s="77">
        <v>126.899621</v>
      </c>
      <c r="I89" s="75">
        <v>3</v>
      </c>
    </row>
    <row r="90" spans="1:9" ht="16.5" customHeight="1">
      <c r="A90" s="79"/>
      <c r="B90" s="43" t="s">
        <v>943</v>
      </c>
      <c r="C90" s="30" t="s">
        <v>10</v>
      </c>
      <c r="D90" s="30" t="s">
        <v>729</v>
      </c>
      <c r="E90" s="30" t="s">
        <v>733</v>
      </c>
      <c r="F90" s="30" t="s">
        <v>1056</v>
      </c>
      <c r="G90" s="77">
        <v>37.452908399999998</v>
      </c>
      <c r="H90" s="77">
        <v>126.89856380000001</v>
      </c>
      <c r="I90" s="75">
        <v>6</v>
      </c>
    </row>
    <row r="91" spans="1:9" ht="16.5" customHeight="1">
      <c r="A91" s="79"/>
      <c r="B91" s="43" t="s">
        <v>944</v>
      </c>
      <c r="C91" s="30" t="s">
        <v>10</v>
      </c>
      <c r="D91" s="30" t="s">
        <v>734</v>
      </c>
      <c r="E91" s="30" t="s">
        <v>738</v>
      </c>
      <c r="F91" s="30" t="s">
        <v>1057</v>
      </c>
      <c r="G91" s="77">
        <v>37.443159999999999</v>
      </c>
      <c r="H91" s="77">
        <v>126.903402</v>
      </c>
      <c r="I91" s="75">
        <v>7</v>
      </c>
    </row>
    <row r="92" spans="1:9" ht="16.5" customHeight="1">
      <c r="A92" s="79"/>
      <c r="B92" s="43" t="s">
        <v>939</v>
      </c>
      <c r="C92" s="30" t="s">
        <v>10</v>
      </c>
      <c r="D92" s="30" t="s">
        <v>741</v>
      </c>
      <c r="E92" s="30" t="s">
        <v>745</v>
      </c>
      <c r="F92" s="30" t="s">
        <v>1058</v>
      </c>
      <c r="G92" s="77">
        <v>37.538637999999999</v>
      </c>
      <c r="H92" s="77">
        <v>126.8954114</v>
      </c>
      <c r="I92" s="75">
        <v>8</v>
      </c>
    </row>
    <row r="93" spans="1:9" ht="16.5" customHeight="1">
      <c r="A93" s="79"/>
      <c r="B93" s="43" t="s">
        <v>940</v>
      </c>
      <c r="C93" s="30" t="s">
        <v>10</v>
      </c>
      <c r="D93" s="30" t="s">
        <v>746</v>
      </c>
      <c r="E93" s="30" t="s">
        <v>750</v>
      </c>
      <c r="F93" s="30" t="s">
        <v>1059</v>
      </c>
      <c r="G93" s="77">
        <v>37.520845100000003</v>
      </c>
      <c r="H93" s="77">
        <v>126.9313087</v>
      </c>
      <c r="I93" s="75">
        <v>7</v>
      </c>
    </row>
    <row r="94" spans="1:9" ht="16.5" customHeight="1">
      <c r="A94" s="79"/>
      <c r="B94" s="43" t="s">
        <v>941</v>
      </c>
      <c r="C94" s="30" t="s">
        <v>10</v>
      </c>
      <c r="D94" s="30" t="s">
        <v>751</v>
      </c>
      <c r="E94" s="30" t="s">
        <v>755</v>
      </c>
      <c r="F94" s="30" t="s">
        <v>1060</v>
      </c>
      <c r="G94" s="77">
        <v>37.520845100000003</v>
      </c>
      <c r="H94" s="77">
        <v>126.9313087</v>
      </c>
      <c r="I94" s="75">
        <v>9</v>
      </c>
    </row>
    <row r="95" spans="1:9" ht="16.5" customHeight="1">
      <c r="A95" s="79"/>
      <c r="B95" s="43" t="s">
        <v>940</v>
      </c>
      <c r="C95" s="30" t="s">
        <v>10</v>
      </c>
      <c r="D95" s="30" t="s">
        <v>756</v>
      </c>
      <c r="E95" s="30" t="s">
        <v>760</v>
      </c>
      <c r="F95" s="30" t="s">
        <v>1061</v>
      </c>
      <c r="G95" s="77">
        <v>37.520845100000003</v>
      </c>
      <c r="H95" s="77">
        <v>126.9313087</v>
      </c>
      <c r="I95" s="75">
        <v>11</v>
      </c>
    </row>
    <row r="96" spans="1:9" ht="16.5" customHeight="1">
      <c r="A96" s="79"/>
      <c r="B96" s="43" t="s">
        <v>941</v>
      </c>
      <c r="C96" s="30" t="s">
        <v>10</v>
      </c>
      <c r="D96" s="30" t="s">
        <v>761</v>
      </c>
      <c r="E96" s="30" t="s">
        <v>765</v>
      </c>
      <c r="F96" s="30" t="s">
        <v>1062</v>
      </c>
      <c r="G96" s="77">
        <v>37.514640999999997</v>
      </c>
      <c r="H96" s="77">
        <v>126.9035724</v>
      </c>
      <c r="I96" s="75">
        <v>10</v>
      </c>
    </row>
    <row r="97" spans="1:9" ht="16.5" customHeight="1">
      <c r="A97" s="79"/>
      <c r="B97" s="43" t="s">
        <v>942</v>
      </c>
      <c r="C97" s="30" t="s">
        <v>10</v>
      </c>
      <c r="D97" s="30" t="s">
        <v>766</v>
      </c>
      <c r="E97" s="30" t="s">
        <v>770</v>
      </c>
      <c r="F97" s="30" t="s">
        <v>1063</v>
      </c>
      <c r="G97" s="77">
        <v>37.514879100000002</v>
      </c>
      <c r="H97" s="77">
        <v>126.90923720000001</v>
      </c>
      <c r="I97" s="75">
        <v>10</v>
      </c>
    </row>
    <row r="98" spans="1:9" ht="16.5" customHeight="1">
      <c r="A98" s="79"/>
      <c r="B98" s="43" t="s">
        <v>939</v>
      </c>
      <c r="C98" s="30" t="s">
        <v>10</v>
      </c>
      <c r="D98" s="30" t="s">
        <v>775</v>
      </c>
      <c r="E98" s="30" t="s">
        <v>779</v>
      </c>
      <c r="F98" s="30" t="s">
        <v>1064</v>
      </c>
      <c r="G98" s="77">
        <v>37.5182894</v>
      </c>
      <c r="H98" s="77">
        <v>126.9059501</v>
      </c>
      <c r="I98" s="75">
        <v>10</v>
      </c>
    </row>
    <row r="99" spans="1:9" ht="16.5" customHeight="1">
      <c r="A99" s="79"/>
      <c r="B99" s="43" t="s">
        <v>940</v>
      </c>
      <c r="C99" s="30" t="s">
        <v>10</v>
      </c>
      <c r="D99" s="30" t="s">
        <v>780</v>
      </c>
      <c r="E99" s="30" t="s">
        <v>783</v>
      </c>
      <c r="F99" s="30" t="s">
        <v>1065</v>
      </c>
      <c r="G99" s="77">
        <v>37.526527600000001</v>
      </c>
      <c r="H99" s="77">
        <v>126.88615350000001</v>
      </c>
      <c r="I99" s="75">
        <v>6</v>
      </c>
    </row>
    <row r="100" spans="1:9" ht="16.5" customHeight="1">
      <c r="A100" s="79"/>
      <c r="B100" s="43" t="s">
        <v>936</v>
      </c>
      <c r="C100" s="30" t="s">
        <v>12</v>
      </c>
      <c r="D100" s="30" t="s">
        <v>158</v>
      </c>
      <c r="E100" s="30" t="s">
        <v>786</v>
      </c>
      <c r="F100" s="30" t="s">
        <v>1066</v>
      </c>
      <c r="G100" s="77">
        <v>37.511820700000001</v>
      </c>
      <c r="H100" s="77">
        <v>126.9389759</v>
      </c>
      <c r="I100" s="75">
        <v>9</v>
      </c>
    </row>
    <row r="101" spans="1:9" ht="16.5" customHeight="1">
      <c r="A101" s="79"/>
      <c r="B101" s="43" t="s">
        <v>936</v>
      </c>
      <c r="C101" s="30" t="s">
        <v>12</v>
      </c>
      <c r="D101" s="30" t="s">
        <v>162</v>
      </c>
      <c r="E101" s="30" t="s">
        <v>791</v>
      </c>
      <c r="F101" s="30" t="s">
        <v>1067</v>
      </c>
      <c r="G101" s="77">
        <v>37.500972400000002</v>
      </c>
      <c r="H101" s="77">
        <v>126.9412126</v>
      </c>
      <c r="I101" s="75">
        <v>13</v>
      </c>
    </row>
    <row r="102" spans="1:9" ht="16.5" customHeight="1">
      <c r="A102" s="79"/>
      <c r="B102" s="43" t="s">
        <v>937</v>
      </c>
      <c r="C102" s="30" t="s">
        <v>12</v>
      </c>
      <c r="D102" s="30" t="s">
        <v>166</v>
      </c>
      <c r="E102" s="30" t="s">
        <v>793</v>
      </c>
      <c r="F102" s="30" t="s">
        <v>1068</v>
      </c>
      <c r="G102" s="77">
        <v>37.509833800000003</v>
      </c>
      <c r="H102" s="77">
        <v>126.9639423</v>
      </c>
      <c r="I102" s="75">
        <v>9</v>
      </c>
    </row>
    <row r="103" spans="1:9" ht="16.5" customHeight="1">
      <c r="A103" s="79"/>
      <c r="B103" s="43" t="s">
        <v>937</v>
      </c>
      <c r="C103" s="30" t="s">
        <v>12</v>
      </c>
      <c r="D103" s="30" t="s">
        <v>169</v>
      </c>
      <c r="E103" s="30" t="s">
        <v>795</v>
      </c>
      <c r="F103" s="30" t="s">
        <v>1069</v>
      </c>
      <c r="G103" s="77">
        <v>37.485394200000002</v>
      </c>
      <c r="H103" s="77">
        <v>126.9678937</v>
      </c>
      <c r="I103" s="75">
        <v>9</v>
      </c>
    </row>
    <row r="104" spans="1:9" ht="16.5" customHeight="1">
      <c r="A104" s="79"/>
      <c r="B104" s="43" t="s">
        <v>938</v>
      </c>
      <c r="C104" s="30" t="s">
        <v>12</v>
      </c>
      <c r="D104" s="30" t="s">
        <v>172</v>
      </c>
      <c r="E104" s="30" t="s">
        <v>797</v>
      </c>
      <c r="F104" s="30" t="s">
        <v>1070</v>
      </c>
      <c r="G104" s="77">
        <v>37.497533500000003</v>
      </c>
      <c r="H104" s="77">
        <v>126.9237061</v>
      </c>
      <c r="I104" s="75">
        <v>10</v>
      </c>
    </row>
    <row r="105" spans="1:9">
      <c r="A105" s="79"/>
      <c r="B105" s="43" t="s">
        <v>934</v>
      </c>
      <c r="C105" s="30" t="s">
        <v>12</v>
      </c>
      <c r="D105" s="30" t="s">
        <v>800</v>
      </c>
      <c r="E105" s="30" t="s">
        <v>804</v>
      </c>
      <c r="F105" s="30" t="s">
        <v>1071</v>
      </c>
      <c r="G105" s="77">
        <v>37.474592000000001</v>
      </c>
      <c r="H105" s="77">
        <v>126.9525886</v>
      </c>
      <c r="I105" s="75">
        <v>20</v>
      </c>
    </row>
    <row r="106" spans="1:9" ht="16.5" customHeight="1">
      <c r="A106" s="79"/>
      <c r="B106" s="43" t="s">
        <v>935</v>
      </c>
      <c r="C106" s="30" t="s">
        <v>10</v>
      </c>
      <c r="D106" s="30" t="s">
        <v>175</v>
      </c>
      <c r="E106" s="30" t="s">
        <v>806</v>
      </c>
      <c r="F106" s="30" t="s">
        <v>1072</v>
      </c>
      <c r="G106" s="77">
        <v>37.4831796</v>
      </c>
      <c r="H106" s="77">
        <v>126.91226829999999</v>
      </c>
      <c r="I106" s="75">
        <v>7</v>
      </c>
    </row>
    <row r="107" spans="1:9" ht="16.5" customHeight="1">
      <c r="A107" s="79"/>
      <c r="B107" s="43" t="s">
        <v>935</v>
      </c>
      <c r="C107" s="30" t="s">
        <v>10</v>
      </c>
      <c r="D107" s="30" t="s">
        <v>178</v>
      </c>
      <c r="E107" s="30" t="s">
        <v>812</v>
      </c>
      <c r="F107" s="30" t="s">
        <v>1073</v>
      </c>
      <c r="G107" s="77">
        <v>37.482417900000002</v>
      </c>
      <c r="H107" s="77">
        <v>126.9607831</v>
      </c>
      <c r="I107" s="75">
        <v>5</v>
      </c>
    </row>
    <row r="108" spans="1:9" ht="16.5" customHeight="1">
      <c r="A108" s="79"/>
      <c r="B108" s="43" t="s">
        <v>935</v>
      </c>
      <c r="C108" s="30" t="s">
        <v>10</v>
      </c>
      <c r="D108" s="30" t="s">
        <v>180</v>
      </c>
      <c r="E108" s="30" t="s">
        <v>814</v>
      </c>
      <c r="F108" s="30" t="s">
        <v>1074</v>
      </c>
      <c r="G108" s="77">
        <v>37.482997599999997</v>
      </c>
      <c r="H108" s="77">
        <v>126.9419412</v>
      </c>
      <c r="I108" s="75">
        <v>6</v>
      </c>
    </row>
    <row r="109" spans="1:9" ht="16.5" customHeight="1">
      <c r="A109" s="79"/>
      <c r="B109" s="43" t="s">
        <v>935</v>
      </c>
      <c r="C109" s="30" t="s">
        <v>10</v>
      </c>
      <c r="D109" s="30" t="s">
        <v>183</v>
      </c>
      <c r="E109" s="30" t="s">
        <v>816</v>
      </c>
      <c r="F109" s="30" t="s">
        <v>1075</v>
      </c>
      <c r="G109" s="77">
        <v>37.475474499999997</v>
      </c>
      <c r="H109" s="77">
        <v>126.96685429999999</v>
      </c>
      <c r="I109" s="75">
        <v>5</v>
      </c>
    </row>
    <row r="110" spans="1:9" ht="16.5" customHeight="1">
      <c r="A110" s="79"/>
      <c r="B110" s="43" t="s">
        <v>935</v>
      </c>
      <c r="C110" s="30" t="s">
        <v>10</v>
      </c>
      <c r="D110" s="30" t="s">
        <v>186</v>
      </c>
      <c r="E110" s="30" t="s">
        <v>818</v>
      </c>
      <c r="F110" s="30" t="s">
        <v>1076</v>
      </c>
      <c r="G110" s="77">
        <v>37.4831796</v>
      </c>
      <c r="H110" s="77">
        <v>126.91226829999999</v>
      </c>
      <c r="I110" s="75">
        <v>9</v>
      </c>
    </row>
    <row r="111" spans="1:9" ht="16.5" customHeight="1">
      <c r="A111" s="79"/>
      <c r="B111" s="43" t="s">
        <v>934</v>
      </c>
      <c r="C111" s="30" t="s">
        <v>10</v>
      </c>
      <c r="D111" s="30" t="s">
        <v>189</v>
      </c>
      <c r="E111" s="30" t="s">
        <v>820</v>
      </c>
      <c r="F111" s="30" t="s">
        <v>1077</v>
      </c>
      <c r="G111" s="77">
        <v>37.477437000000002</v>
      </c>
      <c r="H111" s="77">
        <v>126.9335932</v>
      </c>
      <c r="I111" s="75">
        <v>8</v>
      </c>
    </row>
    <row r="112" spans="1:9" ht="16.5" customHeight="1">
      <c r="A112" s="79"/>
      <c r="B112" s="43" t="s">
        <v>935</v>
      </c>
      <c r="C112" s="30" t="s">
        <v>10</v>
      </c>
      <c r="D112" s="30" t="s">
        <v>191</v>
      </c>
      <c r="E112" s="30" t="s">
        <v>822</v>
      </c>
      <c r="F112" s="30" t="s">
        <v>1076</v>
      </c>
      <c r="G112" s="77">
        <v>37.4831796</v>
      </c>
      <c r="H112" s="77">
        <v>126.91226829999999</v>
      </c>
      <c r="I112" s="75">
        <v>5</v>
      </c>
    </row>
    <row r="113" spans="1:9" ht="16.5" customHeight="1">
      <c r="A113" s="79"/>
      <c r="B113" s="43" t="s">
        <v>935</v>
      </c>
      <c r="C113" s="30" t="s">
        <v>10</v>
      </c>
      <c r="D113" s="30" t="s">
        <v>193</v>
      </c>
      <c r="E113" s="30" t="s">
        <v>824</v>
      </c>
      <c r="F113" s="30" t="s">
        <v>1078</v>
      </c>
      <c r="G113" s="77">
        <v>37.465091100000002</v>
      </c>
      <c r="H113" s="77">
        <v>126.9192417</v>
      </c>
      <c r="I113" s="75">
        <v>7</v>
      </c>
    </row>
    <row r="114" spans="1:9" ht="16.5" customHeight="1">
      <c r="A114" s="79"/>
      <c r="B114" s="43" t="s">
        <v>930</v>
      </c>
      <c r="C114" s="30" t="s">
        <v>10</v>
      </c>
      <c r="D114" s="30" t="s">
        <v>196</v>
      </c>
      <c r="E114" s="30" t="s">
        <v>828</v>
      </c>
      <c r="F114" s="30" t="s">
        <v>1079</v>
      </c>
      <c r="G114" s="77">
        <v>37.5007789</v>
      </c>
      <c r="H114" s="77">
        <v>127.00249530000001</v>
      </c>
      <c r="I114" s="75">
        <v>23</v>
      </c>
    </row>
    <row r="115" spans="1:9" ht="16.5" customHeight="1">
      <c r="A115" s="79"/>
      <c r="B115" s="43" t="s">
        <v>931</v>
      </c>
      <c r="C115" s="30" t="s">
        <v>10</v>
      </c>
      <c r="D115" s="30" t="s">
        <v>199</v>
      </c>
      <c r="E115" s="30" t="s">
        <v>830</v>
      </c>
      <c r="F115" s="30" t="s">
        <v>1080</v>
      </c>
      <c r="G115" s="77">
        <v>37.483082400000001</v>
      </c>
      <c r="H115" s="77">
        <v>127.0065118</v>
      </c>
      <c r="I115" s="75">
        <v>22</v>
      </c>
    </row>
    <row r="116" spans="1:9" ht="16.5" customHeight="1">
      <c r="A116" s="79"/>
      <c r="B116" s="43" t="s">
        <v>932</v>
      </c>
      <c r="C116" s="30" t="s">
        <v>10</v>
      </c>
      <c r="D116" s="30" t="s">
        <v>831</v>
      </c>
      <c r="E116" s="30" t="s">
        <v>833</v>
      </c>
      <c r="F116" s="30" t="s">
        <v>1081</v>
      </c>
      <c r="G116" s="77">
        <v>37.482273999999997</v>
      </c>
      <c r="H116" s="77">
        <v>127.040826</v>
      </c>
      <c r="I116" s="75">
        <v>17</v>
      </c>
    </row>
    <row r="117" spans="1:9" ht="16.5" customHeight="1">
      <c r="A117" s="79"/>
      <c r="B117" s="43" t="s">
        <v>933</v>
      </c>
      <c r="C117" s="30" t="s">
        <v>10</v>
      </c>
      <c r="D117" s="30" t="s">
        <v>204</v>
      </c>
      <c r="E117" s="30" t="s">
        <v>834</v>
      </c>
      <c r="F117" s="30" t="s">
        <v>1082</v>
      </c>
      <c r="G117" s="77">
        <v>37.475492799999998</v>
      </c>
      <c r="H117" s="77">
        <v>127.035634</v>
      </c>
      <c r="I117" s="75">
        <v>15</v>
      </c>
    </row>
    <row r="118" spans="1:9" ht="16.5" customHeight="1">
      <c r="A118" s="79"/>
      <c r="B118" s="43" t="s">
        <v>933</v>
      </c>
      <c r="C118" s="30" t="s">
        <v>10</v>
      </c>
      <c r="D118" s="30" t="s">
        <v>208</v>
      </c>
      <c r="E118" s="30" t="s">
        <v>835</v>
      </c>
      <c r="F118" s="30" t="s">
        <v>1083</v>
      </c>
      <c r="G118" s="77">
        <v>37.482351299999998</v>
      </c>
      <c r="H118" s="77">
        <v>127.0129407</v>
      </c>
      <c r="I118" s="75">
        <v>15</v>
      </c>
    </row>
    <row r="119" spans="1:9" ht="16.5" customHeight="1">
      <c r="A119" s="79"/>
      <c r="B119" s="43" t="s">
        <v>837</v>
      </c>
      <c r="C119" s="30" t="s">
        <v>333</v>
      </c>
      <c r="D119" s="30" t="s">
        <v>839</v>
      </c>
      <c r="E119" s="30" t="s">
        <v>842</v>
      </c>
      <c r="F119" s="30" t="s">
        <v>1084</v>
      </c>
      <c r="G119" s="77">
        <v>37.519403799999999</v>
      </c>
      <c r="H119" s="77">
        <v>127.0514082</v>
      </c>
      <c r="I119" s="75">
        <v>21</v>
      </c>
    </row>
    <row r="120" spans="1:9" ht="16.5" customHeight="1">
      <c r="A120" s="79"/>
      <c r="B120" s="43" t="s">
        <v>837</v>
      </c>
      <c r="C120" s="30" t="s">
        <v>333</v>
      </c>
      <c r="D120" s="30" t="s">
        <v>844</v>
      </c>
      <c r="E120" s="30" t="s">
        <v>847</v>
      </c>
      <c r="F120" s="30" t="s">
        <v>1085</v>
      </c>
      <c r="G120" s="77">
        <v>37.515797399999997</v>
      </c>
      <c r="H120" s="77">
        <v>127.0215752</v>
      </c>
      <c r="I120" s="75">
        <v>23</v>
      </c>
    </row>
    <row r="121" spans="1:9" ht="16.5" customHeight="1">
      <c r="A121" s="79"/>
      <c r="B121" s="43" t="s">
        <v>837</v>
      </c>
      <c r="C121" s="30" t="s">
        <v>333</v>
      </c>
      <c r="D121" s="30" t="s">
        <v>849</v>
      </c>
      <c r="E121" s="30" t="s">
        <v>852</v>
      </c>
      <c r="F121" s="30" t="s">
        <v>1086</v>
      </c>
      <c r="G121" s="77">
        <v>37.503460400000002</v>
      </c>
      <c r="H121" s="77">
        <v>127.0567697</v>
      </c>
      <c r="I121" s="75">
        <v>22</v>
      </c>
    </row>
    <row r="122" spans="1:9" ht="16.5" customHeight="1">
      <c r="A122" s="79"/>
      <c r="B122" s="43" t="s">
        <v>837</v>
      </c>
      <c r="C122" s="30" t="s">
        <v>333</v>
      </c>
      <c r="D122" s="30" t="s">
        <v>854</v>
      </c>
      <c r="E122" s="30" t="s">
        <v>857</v>
      </c>
      <c r="F122" s="30" t="s">
        <v>1087</v>
      </c>
      <c r="G122" s="77">
        <v>37.481935499999999</v>
      </c>
      <c r="H122" s="77">
        <v>127.0574642</v>
      </c>
      <c r="I122" s="75">
        <v>9</v>
      </c>
    </row>
    <row r="123" spans="1:9" ht="16.5" customHeight="1">
      <c r="A123" s="79"/>
      <c r="B123" s="43" t="s">
        <v>837</v>
      </c>
      <c r="C123" s="30" t="s">
        <v>333</v>
      </c>
      <c r="D123" s="30" t="s">
        <v>859</v>
      </c>
      <c r="E123" s="30" t="s">
        <v>862</v>
      </c>
      <c r="F123" s="30" t="s">
        <v>1088</v>
      </c>
      <c r="G123" s="77">
        <v>37.501128100000003</v>
      </c>
      <c r="H123" s="77">
        <v>127.0603514</v>
      </c>
      <c r="I123" s="75">
        <v>17</v>
      </c>
    </row>
    <row r="124" spans="1:9" ht="16.5" customHeight="1">
      <c r="A124" s="79"/>
      <c r="B124" s="43" t="s">
        <v>837</v>
      </c>
      <c r="C124" s="30" t="s">
        <v>333</v>
      </c>
      <c r="D124" s="30" t="s">
        <v>863</v>
      </c>
      <c r="E124" s="30" t="s">
        <v>866</v>
      </c>
      <c r="F124" s="30" t="s">
        <v>1089</v>
      </c>
      <c r="G124" s="77">
        <v>37.476188200000003</v>
      </c>
      <c r="H124" s="77">
        <v>127.0483917</v>
      </c>
      <c r="I124" s="75">
        <v>11</v>
      </c>
    </row>
    <row r="125" spans="1:9" ht="16.5" customHeight="1">
      <c r="A125" s="79"/>
      <c r="B125" s="43" t="s">
        <v>837</v>
      </c>
      <c r="C125" s="30" t="s">
        <v>333</v>
      </c>
      <c r="D125" s="30" t="s">
        <v>867</v>
      </c>
      <c r="E125" s="30" t="s">
        <v>870</v>
      </c>
      <c r="F125" s="30" t="s">
        <v>1090</v>
      </c>
      <c r="G125" s="77">
        <v>37.501607</v>
      </c>
      <c r="H125" s="77">
        <v>127.0356262</v>
      </c>
      <c r="I125" s="75">
        <v>7</v>
      </c>
    </row>
    <row r="126" spans="1:9" ht="16.5" customHeight="1">
      <c r="A126" s="79"/>
      <c r="B126" s="43" t="s">
        <v>837</v>
      </c>
      <c r="C126" s="30" t="s">
        <v>333</v>
      </c>
      <c r="D126" s="30" t="s">
        <v>871</v>
      </c>
      <c r="E126" s="30" t="s">
        <v>874</v>
      </c>
      <c r="F126" s="30" t="s">
        <v>1091</v>
      </c>
      <c r="G126" s="77">
        <v>37.503460400000002</v>
      </c>
      <c r="H126" s="77">
        <v>127.0567697</v>
      </c>
      <c r="I126" s="75">
        <v>5</v>
      </c>
    </row>
    <row r="127" spans="1:9" ht="16.5" customHeight="1">
      <c r="A127" s="79"/>
      <c r="B127" s="43" t="s">
        <v>837</v>
      </c>
      <c r="C127" s="30" t="s">
        <v>333</v>
      </c>
      <c r="D127" s="30" t="s">
        <v>875</v>
      </c>
      <c r="E127" s="30" t="s">
        <v>878</v>
      </c>
      <c r="F127" s="30" t="s">
        <v>1092</v>
      </c>
      <c r="G127" s="77">
        <v>37.4947947</v>
      </c>
      <c r="H127" s="77">
        <v>127.0860253</v>
      </c>
      <c r="I127" s="75">
        <v>9</v>
      </c>
    </row>
    <row r="128" spans="1:9" ht="16.5" customHeight="1">
      <c r="A128" s="79"/>
      <c r="B128" s="43" t="s">
        <v>837</v>
      </c>
      <c r="C128" s="30" t="s">
        <v>333</v>
      </c>
      <c r="D128" s="30" t="s">
        <v>880</v>
      </c>
      <c r="E128" s="30" t="s">
        <v>883</v>
      </c>
      <c r="F128" s="30" t="s">
        <v>1093</v>
      </c>
      <c r="G128" s="77">
        <v>37.522856300000001</v>
      </c>
      <c r="H128" s="77">
        <v>127.0564797</v>
      </c>
      <c r="I128" s="75">
        <v>5</v>
      </c>
    </row>
    <row r="129" spans="1:9" ht="16.5" customHeight="1">
      <c r="A129" s="79"/>
      <c r="B129" s="43" t="s">
        <v>925</v>
      </c>
      <c r="C129" s="31" t="s">
        <v>10</v>
      </c>
      <c r="D129" s="31" t="s">
        <v>886</v>
      </c>
      <c r="E129" s="31" t="s">
        <v>888</v>
      </c>
      <c r="F129" s="30" t="s">
        <v>1094</v>
      </c>
      <c r="G129" s="78">
        <v>37.500497199999998</v>
      </c>
      <c r="H129" s="78">
        <v>127.0965326</v>
      </c>
      <c r="I129" s="75">
        <v>14</v>
      </c>
    </row>
    <row r="130" spans="1:9" ht="16.5" customHeight="1">
      <c r="A130" s="79"/>
      <c r="B130" s="43" t="s">
        <v>926</v>
      </c>
      <c r="C130" s="31" t="s">
        <v>10</v>
      </c>
      <c r="D130" s="31" t="s">
        <v>224</v>
      </c>
      <c r="E130" s="31" t="s">
        <v>890</v>
      </c>
      <c r="F130" s="30" t="s">
        <v>1095</v>
      </c>
      <c r="G130" s="78">
        <v>37.506725500000002</v>
      </c>
      <c r="H130" s="78">
        <v>127.1158416</v>
      </c>
      <c r="I130" s="75">
        <v>17</v>
      </c>
    </row>
    <row r="131" spans="1:9" ht="16.5" customHeight="1">
      <c r="A131" s="79"/>
      <c r="B131" s="43" t="s">
        <v>925</v>
      </c>
      <c r="C131" s="31" t="s">
        <v>10</v>
      </c>
      <c r="D131" s="31" t="s">
        <v>227</v>
      </c>
      <c r="E131" s="31" t="s">
        <v>891</v>
      </c>
      <c r="F131" s="30" t="s">
        <v>1096</v>
      </c>
      <c r="G131" s="78">
        <v>37.492828000000003</v>
      </c>
      <c r="H131" s="78">
        <v>127.1282684</v>
      </c>
      <c r="I131" s="75">
        <v>13</v>
      </c>
    </row>
    <row r="132" spans="1:9" ht="16.5" customHeight="1">
      <c r="A132" s="79"/>
      <c r="B132" s="43" t="s">
        <v>927</v>
      </c>
      <c r="C132" s="31" t="s">
        <v>10</v>
      </c>
      <c r="D132" s="31" t="s">
        <v>231</v>
      </c>
      <c r="E132" s="31" t="s">
        <v>893</v>
      </c>
      <c r="F132" s="30" t="s">
        <v>1097</v>
      </c>
      <c r="G132" s="78">
        <v>37.517489699999999</v>
      </c>
      <c r="H132" s="78">
        <v>127.1068877</v>
      </c>
      <c r="I132" s="75">
        <v>11</v>
      </c>
    </row>
    <row r="133" spans="1:9" ht="16.5" customHeight="1">
      <c r="A133" s="79"/>
      <c r="B133" s="43" t="s">
        <v>925</v>
      </c>
      <c r="C133" s="31" t="s">
        <v>10</v>
      </c>
      <c r="D133" s="31" t="s">
        <v>234</v>
      </c>
      <c r="E133" s="31" t="s">
        <v>894</v>
      </c>
      <c r="F133" s="30" t="s">
        <v>1098</v>
      </c>
      <c r="G133" s="78">
        <v>37.494109999999999</v>
      </c>
      <c r="H133" s="78">
        <v>127.1202119</v>
      </c>
      <c r="I133" s="75">
        <v>11</v>
      </c>
    </row>
    <row r="134" spans="1:9" ht="16.5" customHeight="1">
      <c r="A134" s="79"/>
      <c r="B134" s="43" t="s">
        <v>926</v>
      </c>
      <c r="C134" s="31" t="s">
        <v>10</v>
      </c>
      <c r="D134" s="31" t="s">
        <v>238</v>
      </c>
      <c r="E134" s="31" t="s">
        <v>896</v>
      </c>
      <c r="F134" s="30" t="s">
        <v>1099</v>
      </c>
      <c r="G134" s="78">
        <v>37.492994000000003</v>
      </c>
      <c r="H134" s="78">
        <v>127.112326</v>
      </c>
      <c r="I134" s="75">
        <v>11</v>
      </c>
    </row>
    <row r="135" spans="1:9" ht="16.5" customHeight="1">
      <c r="A135" s="79"/>
      <c r="B135" s="43" t="s">
        <v>925</v>
      </c>
      <c r="C135" s="31" t="s">
        <v>10</v>
      </c>
      <c r="D135" s="31" t="s">
        <v>241</v>
      </c>
      <c r="E135" s="31" t="s">
        <v>897</v>
      </c>
      <c r="F135" s="30" t="s">
        <v>1100</v>
      </c>
      <c r="G135" s="78">
        <v>37.483365999999997</v>
      </c>
      <c r="H135" s="78">
        <v>127.1243734</v>
      </c>
      <c r="I135" s="75">
        <v>10</v>
      </c>
    </row>
    <row r="136" spans="1:9" ht="16.5" customHeight="1">
      <c r="A136" s="79"/>
      <c r="B136" s="43" t="s">
        <v>928</v>
      </c>
      <c r="C136" s="31" t="s">
        <v>10</v>
      </c>
      <c r="D136" s="31" t="s">
        <v>245</v>
      </c>
      <c r="E136" s="31" t="s">
        <v>898</v>
      </c>
      <c r="F136" s="30" t="s">
        <v>1101</v>
      </c>
      <c r="G136" s="78">
        <v>37.483329300000001</v>
      </c>
      <c r="H136" s="78">
        <v>127.1259884</v>
      </c>
      <c r="I136" s="75">
        <v>4</v>
      </c>
    </row>
    <row r="137" spans="1:9" ht="16.5" customHeight="1">
      <c r="A137" s="79"/>
      <c r="B137" s="43" t="s">
        <v>929</v>
      </c>
      <c r="C137" s="31" t="s">
        <v>10</v>
      </c>
      <c r="D137" s="31" t="s">
        <v>249</v>
      </c>
      <c r="E137" s="31" t="s">
        <v>899</v>
      </c>
      <c r="F137" s="30" t="s">
        <v>1102</v>
      </c>
      <c r="G137" s="78">
        <v>37.477633900000001</v>
      </c>
      <c r="H137" s="78">
        <v>127.1249432</v>
      </c>
      <c r="I137" s="75">
        <v>7</v>
      </c>
    </row>
    <row r="138" spans="1:9">
      <c r="A138" s="79"/>
      <c r="B138" s="43" t="s">
        <v>924</v>
      </c>
      <c r="C138" s="30" t="s">
        <v>11</v>
      </c>
      <c r="D138" s="30" t="s">
        <v>902</v>
      </c>
      <c r="E138" s="30" t="s">
        <v>905</v>
      </c>
      <c r="F138" s="30" t="s">
        <v>1103</v>
      </c>
      <c r="G138" s="77">
        <v>37.533711500000003</v>
      </c>
      <c r="H138" s="77">
        <v>127.1444072</v>
      </c>
      <c r="I138" s="75">
        <v>3</v>
      </c>
    </row>
    <row r="139" spans="1:9">
      <c r="A139" s="79"/>
      <c r="B139" s="43" t="s">
        <v>923</v>
      </c>
      <c r="C139" s="30" t="s">
        <v>11</v>
      </c>
      <c r="D139" s="30" t="s">
        <v>906</v>
      </c>
      <c r="E139" s="30" t="s">
        <v>909</v>
      </c>
      <c r="F139" s="30" t="s">
        <v>1104</v>
      </c>
      <c r="G139" s="77">
        <v>37.548916400000003</v>
      </c>
      <c r="H139" s="77">
        <v>127.1729356</v>
      </c>
      <c r="I139" s="75">
        <v>12</v>
      </c>
    </row>
  </sheetData>
  <autoFilter ref="B1:H139"/>
  <mergeCells count="1">
    <mergeCell ref="A2:A139"/>
  </mergeCells>
  <phoneticPr fontId="3" type="noConversion"/>
  <dataValidations count="4">
    <dataValidation type="list" allowBlank="1" showInputMessage="1" showErrorMessage="1" promptTitle="대상폐기물" prompt="선택" sqref="C138:C139 C25:C28 C36:C47 C61:C72 C8:C21 C106:C131 C75:C103">
      <formula1>#REF!</formula1>
    </dataValidation>
    <dataValidation type="list" allowBlank="1" showInputMessage="1" showErrorMessage="1" promptTitle="대상폐기물" prompt="선택" sqref="C105">
      <formula1>$AK$19:$AK$19</formula1>
    </dataValidation>
    <dataValidation type="list" allowBlank="1" showInputMessage="1" showErrorMessage="1" promptTitle="대상폐기물" prompt="선택" sqref="C48:C56 C22:C24 C2:C7">
      <formula1>$AK$18:$AK$18</formula1>
    </dataValidation>
    <dataValidation type="list" allowBlank="1" showInputMessage="1" showErrorMessage="1" promptTitle="대상폐기물" prompt="선택" sqref="C73:C74 C57:C58">
      <formula1>$AK$128:$AK$129</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492"/>
  <sheetViews>
    <sheetView topLeftCell="A469" zoomScale="85" zoomScaleNormal="85" zoomScaleSheetLayoutView="85" workbookViewId="0">
      <selection activeCell="O10" sqref="O10"/>
    </sheetView>
  </sheetViews>
  <sheetFormatPr defaultColWidth="9" defaultRowHeight="31.9" customHeight="1"/>
  <cols>
    <col min="1" max="1" width="5.625" style="23" customWidth="1"/>
    <col min="2" max="2" width="10.75" style="23" customWidth="1"/>
    <col min="3" max="3" width="15.375" style="24" customWidth="1"/>
    <col min="4" max="4" width="19.625" style="25" customWidth="1"/>
    <col min="5" max="5" width="23.5" style="26" customWidth="1"/>
    <col min="6" max="6" width="15.875" style="24" customWidth="1"/>
    <col min="7" max="7" width="47.5" style="24" customWidth="1"/>
    <col min="8" max="8" width="17.625" style="24" customWidth="1"/>
    <col min="9" max="9" width="14.625" style="27" customWidth="1"/>
    <col min="10" max="10" width="6.875" style="28" customWidth="1"/>
    <col min="11" max="11" width="20" style="22" customWidth="1"/>
    <col min="12" max="12" width="9.5" style="22" customWidth="1"/>
    <col min="13" max="13" width="9.125" style="29" customWidth="1"/>
    <col min="14" max="14" width="9.125" style="28" customWidth="1"/>
    <col min="15" max="24" width="9.125" style="22" customWidth="1"/>
    <col min="25" max="25" width="9" style="22" customWidth="1"/>
    <col min="26" max="16384" width="9" style="22"/>
  </cols>
  <sheetData>
    <row r="1" spans="1:24" s="19" customFormat="1" ht="40.15" customHeight="1">
      <c r="A1" s="1" t="s">
        <v>8</v>
      </c>
      <c r="B1" s="2"/>
      <c r="C1" s="3"/>
      <c r="D1" s="4"/>
      <c r="E1" s="5"/>
      <c r="F1" s="3"/>
      <c r="G1" s="3"/>
      <c r="H1" s="3"/>
      <c r="I1" s="6"/>
      <c r="J1" s="7"/>
      <c r="K1" s="8"/>
      <c r="L1" s="7"/>
      <c r="M1" s="9"/>
      <c r="N1" s="7"/>
      <c r="O1" s="10"/>
      <c r="P1" s="10"/>
      <c r="Q1" s="10"/>
      <c r="R1" s="10"/>
      <c r="S1" s="10"/>
      <c r="T1" s="10"/>
      <c r="U1" s="10"/>
      <c r="V1" s="10"/>
      <c r="W1" s="10"/>
      <c r="X1" s="10"/>
    </row>
    <row r="2" spans="1:24" s="19" customFormat="1" ht="30" customHeight="1">
      <c r="A2" s="11" t="s">
        <v>9</v>
      </c>
      <c r="B2" s="12"/>
      <c r="C2" s="13"/>
      <c r="D2" s="14"/>
      <c r="E2" s="15"/>
      <c r="F2" s="13"/>
      <c r="G2" s="13"/>
      <c r="H2" s="13"/>
      <c r="I2" s="16"/>
      <c r="J2" s="7"/>
      <c r="K2" s="17"/>
      <c r="L2" s="7"/>
      <c r="M2" s="9"/>
      <c r="N2" s="7"/>
      <c r="O2" s="10"/>
      <c r="P2" s="10"/>
      <c r="Q2" s="10"/>
      <c r="R2" s="10"/>
      <c r="S2" s="10"/>
      <c r="T2" s="10"/>
      <c r="U2" s="10"/>
      <c r="V2" s="10"/>
      <c r="W2" s="10"/>
      <c r="X2" s="10"/>
    </row>
    <row r="3" spans="1:24" s="19" customFormat="1" ht="10.15" customHeight="1">
      <c r="A3" s="12"/>
      <c r="B3" s="12"/>
      <c r="C3" s="13"/>
      <c r="D3" s="14"/>
      <c r="E3" s="15"/>
      <c r="F3" s="13"/>
      <c r="G3" s="13"/>
      <c r="H3" s="13"/>
      <c r="I3" s="16"/>
      <c r="J3" s="7"/>
      <c r="K3" s="17"/>
      <c r="L3" s="7"/>
      <c r="M3" s="9"/>
      <c r="N3" s="7"/>
      <c r="O3" s="10"/>
      <c r="P3" s="10"/>
      <c r="Q3" s="10"/>
      <c r="R3" s="10"/>
      <c r="S3" s="10"/>
      <c r="T3" s="10"/>
      <c r="U3" s="10"/>
      <c r="V3" s="10"/>
      <c r="W3" s="10"/>
      <c r="X3" s="10"/>
    </row>
    <row r="4" spans="1:24" s="19" customFormat="1" ht="24.6" customHeight="1">
      <c r="A4" s="159" t="s">
        <v>0</v>
      </c>
      <c r="B4" s="159"/>
      <c r="C4" s="159" t="s">
        <v>257</v>
      </c>
      <c r="D4" s="161" t="s">
        <v>253</v>
      </c>
      <c r="E4" s="159" t="s">
        <v>258</v>
      </c>
      <c r="F4" s="159" t="s">
        <v>254</v>
      </c>
      <c r="G4" s="159" t="s">
        <v>256</v>
      </c>
      <c r="H4" s="159" t="s">
        <v>255</v>
      </c>
      <c r="I4" s="159" t="s">
        <v>259</v>
      </c>
      <c r="J4" s="160" t="s">
        <v>260</v>
      </c>
      <c r="K4" s="160"/>
      <c r="L4" s="160"/>
      <c r="M4" s="160"/>
      <c r="N4" s="160"/>
      <c r="O4" s="160"/>
      <c r="P4" s="160"/>
      <c r="Q4" s="160"/>
      <c r="R4" s="160"/>
      <c r="S4" s="160"/>
      <c r="T4" s="160"/>
      <c r="U4" s="160"/>
      <c r="V4" s="160"/>
      <c r="W4" s="160"/>
      <c r="X4" s="160"/>
    </row>
    <row r="5" spans="1:24" s="19" customFormat="1" ht="30" customHeight="1">
      <c r="A5" s="159" t="s">
        <v>261</v>
      </c>
      <c r="B5" s="159" t="s">
        <v>262</v>
      </c>
      <c r="C5" s="159"/>
      <c r="D5" s="161"/>
      <c r="E5" s="159"/>
      <c r="F5" s="159"/>
      <c r="G5" s="159"/>
      <c r="H5" s="159"/>
      <c r="I5" s="159"/>
      <c r="J5" s="160" t="s">
        <v>263</v>
      </c>
      <c r="K5" s="160"/>
      <c r="L5" s="160"/>
      <c r="M5" s="158" t="s">
        <v>264</v>
      </c>
      <c r="N5" s="158" t="s">
        <v>265</v>
      </c>
      <c r="O5" s="158" t="s">
        <v>266</v>
      </c>
      <c r="P5" s="158" t="s">
        <v>267</v>
      </c>
      <c r="Q5" s="158" t="s">
        <v>268</v>
      </c>
      <c r="R5" s="158" t="s">
        <v>269</v>
      </c>
      <c r="S5" s="158" t="s">
        <v>270</v>
      </c>
      <c r="T5" s="158" t="s">
        <v>271</v>
      </c>
      <c r="U5" s="158" t="s">
        <v>272</v>
      </c>
      <c r="V5" s="158" t="s">
        <v>273</v>
      </c>
      <c r="W5" s="158" t="s">
        <v>274</v>
      </c>
      <c r="X5" s="158" t="s">
        <v>275</v>
      </c>
    </row>
    <row r="6" spans="1:24" s="19" customFormat="1" ht="30" customHeight="1">
      <c r="A6" s="159"/>
      <c r="B6" s="159"/>
      <c r="C6" s="159"/>
      <c r="D6" s="161"/>
      <c r="E6" s="159"/>
      <c r="F6" s="159"/>
      <c r="G6" s="159"/>
      <c r="H6" s="159"/>
      <c r="I6" s="159"/>
      <c r="J6" s="160"/>
      <c r="K6" s="160"/>
      <c r="L6" s="160"/>
      <c r="M6" s="158"/>
      <c r="N6" s="158"/>
      <c r="O6" s="158"/>
      <c r="P6" s="158"/>
      <c r="Q6" s="158"/>
      <c r="R6" s="158"/>
      <c r="S6" s="158"/>
      <c r="T6" s="158"/>
      <c r="U6" s="158"/>
      <c r="V6" s="158"/>
      <c r="W6" s="158"/>
      <c r="X6" s="158"/>
    </row>
    <row r="7" spans="1:24" s="19" customFormat="1" ht="19.149999999999999" customHeight="1">
      <c r="A7" s="93"/>
      <c r="B7" s="83" t="s">
        <v>276</v>
      </c>
      <c r="C7" s="89"/>
      <c r="D7" s="99">
        <f>COUNTA(D10:D27)</f>
        <v>6</v>
      </c>
      <c r="E7" s="95"/>
      <c r="F7" s="89"/>
      <c r="G7" s="89"/>
      <c r="H7" s="89"/>
      <c r="I7" s="128">
        <f>SUM(I10:I27)</f>
        <v>94139</v>
      </c>
      <c r="J7" s="89" t="s">
        <v>1</v>
      </c>
      <c r="K7" s="31" t="s">
        <v>2</v>
      </c>
      <c r="L7" s="34">
        <f t="shared" ref="L7:L67" si="0">SUM(M7:X7)</f>
        <v>53</v>
      </c>
      <c r="M7" s="34">
        <f t="shared" ref="M7:X9" si="1">M10+M13+M16+M19+M22+M25</f>
        <v>1</v>
      </c>
      <c r="N7" s="34">
        <f t="shared" si="1"/>
        <v>18</v>
      </c>
      <c r="O7" s="34">
        <f t="shared" si="1"/>
        <v>1</v>
      </c>
      <c r="P7" s="34">
        <f t="shared" si="1"/>
        <v>3</v>
      </c>
      <c r="Q7" s="34">
        <f t="shared" si="1"/>
        <v>0</v>
      </c>
      <c r="R7" s="34">
        <f t="shared" si="1"/>
        <v>0</v>
      </c>
      <c r="S7" s="34">
        <f t="shared" si="1"/>
        <v>3</v>
      </c>
      <c r="T7" s="34">
        <f t="shared" si="1"/>
        <v>17</v>
      </c>
      <c r="U7" s="34">
        <f t="shared" si="1"/>
        <v>0</v>
      </c>
      <c r="V7" s="34">
        <f t="shared" si="1"/>
        <v>0</v>
      </c>
      <c r="W7" s="34">
        <f t="shared" si="1"/>
        <v>4</v>
      </c>
      <c r="X7" s="34">
        <f t="shared" si="1"/>
        <v>6</v>
      </c>
    </row>
    <row r="8" spans="1:24" s="19" customFormat="1" ht="19.149999999999999" customHeight="1">
      <c r="A8" s="93"/>
      <c r="B8" s="84"/>
      <c r="C8" s="90"/>
      <c r="D8" s="100"/>
      <c r="E8" s="102"/>
      <c r="F8" s="90"/>
      <c r="G8" s="90"/>
      <c r="H8" s="90"/>
      <c r="I8" s="128"/>
      <c r="J8" s="90"/>
      <c r="K8" s="31" t="s">
        <v>3</v>
      </c>
      <c r="L8" s="34">
        <f t="shared" si="0"/>
        <v>17</v>
      </c>
      <c r="M8" s="34">
        <f t="shared" si="1"/>
        <v>1</v>
      </c>
      <c r="N8" s="34">
        <f t="shared" si="1"/>
        <v>0</v>
      </c>
      <c r="O8" s="34">
        <f t="shared" si="1"/>
        <v>5</v>
      </c>
      <c r="P8" s="34">
        <f t="shared" si="1"/>
        <v>3</v>
      </c>
      <c r="Q8" s="34">
        <f t="shared" si="1"/>
        <v>0</v>
      </c>
      <c r="R8" s="34">
        <f t="shared" si="1"/>
        <v>0</v>
      </c>
      <c r="S8" s="34">
        <f t="shared" si="1"/>
        <v>2</v>
      </c>
      <c r="T8" s="34">
        <f t="shared" si="1"/>
        <v>6</v>
      </c>
      <c r="U8" s="34">
        <f t="shared" si="1"/>
        <v>0</v>
      </c>
      <c r="V8" s="34">
        <f t="shared" si="1"/>
        <v>0</v>
      </c>
      <c r="W8" s="34">
        <f t="shared" si="1"/>
        <v>0</v>
      </c>
      <c r="X8" s="34">
        <f t="shared" si="1"/>
        <v>0</v>
      </c>
    </row>
    <row r="9" spans="1:24" s="19" customFormat="1" ht="19.149999999999999" customHeight="1">
      <c r="A9" s="93"/>
      <c r="B9" s="85"/>
      <c r="C9" s="91"/>
      <c r="D9" s="101"/>
      <c r="E9" s="103"/>
      <c r="F9" s="91"/>
      <c r="G9" s="91"/>
      <c r="H9" s="91"/>
      <c r="I9" s="128"/>
      <c r="J9" s="91"/>
      <c r="K9" s="31" t="s">
        <v>13</v>
      </c>
      <c r="L9" s="34">
        <f t="shared" si="0"/>
        <v>0</v>
      </c>
      <c r="M9" s="34">
        <f t="shared" si="1"/>
        <v>0</v>
      </c>
      <c r="N9" s="34">
        <f t="shared" si="1"/>
        <v>0</v>
      </c>
      <c r="O9" s="34">
        <f t="shared" si="1"/>
        <v>0</v>
      </c>
      <c r="P9" s="34">
        <f t="shared" si="1"/>
        <v>0</v>
      </c>
      <c r="Q9" s="34">
        <f t="shared" si="1"/>
        <v>0</v>
      </c>
      <c r="R9" s="34">
        <f t="shared" si="1"/>
        <v>0</v>
      </c>
      <c r="S9" s="34">
        <f t="shared" si="1"/>
        <v>0</v>
      </c>
      <c r="T9" s="34">
        <f t="shared" si="1"/>
        <v>0</v>
      </c>
      <c r="U9" s="34">
        <f t="shared" si="1"/>
        <v>0</v>
      </c>
      <c r="V9" s="34">
        <f t="shared" si="1"/>
        <v>0</v>
      </c>
      <c r="W9" s="34">
        <f t="shared" si="1"/>
        <v>0</v>
      </c>
      <c r="X9" s="34">
        <f t="shared" si="1"/>
        <v>0</v>
      </c>
    </row>
    <row r="10" spans="1:24" s="18" customFormat="1" ht="19.149999999999999" customHeight="1">
      <c r="A10" s="93"/>
      <c r="B10" s="84" t="s">
        <v>277</v>
      </c>
      <c r="C10" s="83" t="s">
        <v>12</v>
      </c>
      <c r="D10" s="83" t="s">
        <v>278</v>
      </c>
      <c r="E10" s="111" t="s">
        <v>14</v>
      </c>
      <c r="F10" s="83" t="s">
        <v>279</v>
      </c>
      <c r="G10" s="83" t="s">
        <v>280</v>
      </c>
      <c r="H10" s="83" t="s">
        <v>15</v>
      </c>
      <c r="I10" s="118">
        <v>10899</v>
      </c>
      <c r="J10" s="83" t="s">
        <v>281</v>
      </c>
      <c r="K10" s="30" t="s">
        <v>282</v>
      </c>
      <c r="L10" s="35">
        <f t="shared" si="0"/>
        <v>6</v>
      </c>
      <c r="M10" s="35"/>
      <c r="N10" s="35"/>
      <c r="O10" s="35"/>
      <c r="P10" s="35"/>
      <c r="Q10" s="35"/>
      <c r="R10" s="35"/>
      <c r="S10" s="35">
        <v>1</v>
      </c>
      <c r="T10" s="35">
        <v>2</v>
      </c>
      <c r="U10" s="35"/>
      <c r="V10" s="35"/>
      <c r="W10" s="35">
        <v>1</v>
      </c>
      <c r="X10" s="35">
        <v>2</v>
      </c>
    </row>
    <row r="11" spans="1:24" s="18" customFormat="1" ht="19.149999999999999" customHeight="1">
      <c r="A11" s="93"/>
      <c r="B11" s="84"/>
      <c r="C11" s="109"/>
      <c r="D11" s="109"/>
      <c r="E11" s="112"/>
      <c r="F11" s="109"/>
      <c r="G11" s="109"/>
      <c r="H11" s="109"/>
      <c r="I11" s="119"/>
      <c r="J11" s="109"/>
      <c r="K11" s="30" t="s">
        <v>283</v>
      </c>
      <c r="L11" s="35">
        <f t="shared" si="0"/>
        <v>4</v>
      </c>
      <c r="M11" s="35"/>
      <c r="N11" s="35"/>
      <c r="O11" s="35"/>
      <c r="P11" s="35"/>
      <c r="Q11" s="35"/>
      <c r="R11" s="35"/>
      <c r="S11" s="35">
        <v>2</v>
      </c>
      <c r="T11" s="35">
        <v>2</v>
      </c>
      <c r="U11" s="35"/>
      <c r="V11" s="35"/>
      <c r="W11" s="35"/>
      <c r="X11" s="35"/>
    </row>
    <row r="12" spans="1:24" s="18" customFormat="1" ht="19.149999999999999" customHeight="1">
      <c r="A12" s="93"/>
      <c r="B12" s="84"/>
      <c r="C12" s="110"/>
      <c r="D12" s="110"/>
      <c r="E12" s="113"/>
      <c r="F12" s="110"/>
      <c r="G12" s="110"/>
      <c r="H12" s="110"/>
      <c r="I12" s="120"/>
      <c r="J12" s="110"/>
      <c r="K12" s="30" t="s">
        <v>284</v>
      </c>
      <c r="L12" s="35">
        <f t="shared" si="0"/>
        <v>0</v>
      </c>
      <c r="M12" s="35"/>
      <c r="N12" s="35"/>
      <c r="O12" s="35"/>
      <c r="P12" s="35"/>
      <c r="Q12" s="35"/>
      <c r="R12" s="35"/>
      <c r="S12" s="35"/>
      <c r="T12" s="35"/>
      <c r="U12" s="35"/>
      <c r="V12" s="35"/>
      <c r="W12" s="35"/>
      <c r="X12" s="35"/>
    </row>
    <row r="13" spans="1:24" s="19" customFormat="1" ht="19.149999999999999" customHeight="1">
      <c r="A13" s="93"/>
      <c r="B13" s="84"/>
      <c r="C13" s="83" t="s">
        <v>12</v>
      </c>
      <c r="D13" s="83" t="s">
        <v>285</v>
      </c>
      <c r="E13" s="111" t="s">
        <v>14</v>
      </c>
      <c r="F13" s="83" t="s">
        <v>286</v>
      </c>
      <c r="G13" s="83" t="s">
        <v>287</v>
      </c>
      <c r="H13" s="83" t="s">
        <v>16</v>
      </c>
      <c r="I13" s="118">
        <v>8495</v>
      </c>
      <c r="J13" s="83" t="s">
        <v>288</v>
      </c>
      <c r="K13" s="30" t="s">
        <v>289</v>
      </c>
      <c r="L13" s="35">
        <f t="shared" si="0"/>
        <v>8</v>
      </c>
      <c r="M13" s="35"/>
      <c r="N13" s="35">
        <v>3</v>
      </c>
      <c r="O13" s="35"/>
      <c r="P13" s="35">
        <v>1</v>
      </c>
      <c r="Q13" s="35"/>
      <c r="R13" s="35"/>
      <c r="S13" s="35">
        <v>1</v>
      </c>
      <c r="T13" s="35">
        <v>3</v>
      </c>
      <c r="U13" s="35"/>
      <c r="V13" s="35"/>
      <c r="W13" s="35"/>
      <c r="X13" s="35"/>
    </row>
    <row r="14" spans="1:24" s="19" customFormat="1" ht="19.149999999999999" customHeight="1">
      <c r="A14" s="93"/>
      <c r="B14" s="84"/>
      <c r="C14" s="109"/>
      <c r="D14" s="109"/>
      <c r="E14" s="112"/>
      <c r="F14" s="109"/>
      <c r="G14" s="109"/>
      <c r="H14" s="109"/>
      <c r="I14" s="119"/>
      <c r="J14" s="109"/>
      <c r="K14" s="30" t="s">
        <v>290</v>
      </c>
      <c r="L14" s="35">
        <f t="shared" si="0"/>
        <v>4</v>
      </c>
      <c r="M14" s="35"/>
      <c r="N14" s="35"/>
      <c r="O14" s="35"/>
      <c r="P14" s="35">
        <v>3</v>
      </c>
      <c r="Q14" s="35"/>
      <c r="R14" s="35"/>
      <c r="S14" s="35"/>
      <c r="T14" s="35">
        <v>1</v>
      </c>
      <c r="U14" s="35"/>
      <c r="V14" s="35"/>
      <c r="W14" s="35"/>
      <c r="X14" s="35"/>
    </row>
    <row r="15" spans="1:24" s="19" customFormat="1" ht="19.149999999999999" customHeight="1">
      <c r="A15" s="93"/>
      <c r="B15" s="84"/>
      <c r="C15" s="110"/>
      <c r="D15" s="110"/>
      <c r="E15" s="113"/>
      <c r="F15" s="110"/>
      <c r="G15" s="110"/>
      <c r="H15" s="110"/>
      <c r="I15" s="120"/>
      <c r="J15" s="110"/>
      <c r="K15" s="30" t="s">
        <v>291</v>
      </c>
      <c r="L15" s="35">
        <f t="shared" si="0"/>
        <v>0</v>
      </c>
      <c r="M15" s="35"/>
      <c r="N15" s="35"/>
      <c r="O15" s="35"/>
      <c r="P15" s="35"/>
      <c r="Q15" s="35"/>
      <c r="R15" s="35"/>
      <c r="S15" s="35"/>
      <c r="T15" s="35"/>
      <c r="U15" s="35"/>
      <c r="V15" s="35"/>
      <c r="W15" s="35"/>
      <c r="X15" s="35"/>
    </row>
    <row r="16" spans="1:24" s="19" customFormat="1" ht="19.149999999999999" customHeight="1">
      <c r="A16" s="93"/>
      <c r="B16" s="84"/>
      <c r="C16" s="83" t="s">
        <v>12</v>
      </c>
      <c r="D16" s="83" t="s">
        <v>292</v>
      </c>
      <c r="E16" s="111" t="s">
        <v>14</v>
      </c>
      <c r="F16" s="155" t="s">
        <v>293</v>
      </c>
      <c r="G16" s="83" t="s">
        <v>294</v>
      </c>
      <c r="H16" s="83" t="s">
        <v>17</v>
      </c>
      <c r="I16" s="118">
        <v>16517</v>
      </c>
      <c r="J16" s="83" t="s">
        <v>295</v>
      </c>
      <c r="K16" s="30" t="s">
        <v>296</v>
      </c>
      <c r="L16" s="35">
        <f t="shared" si="0"/>
        <v>10</v>
      </c>
      <c r="M16" s="35"/>
      <c r="N16" s="35">
        <v>3</v>
      </c>
      <c r="O16" s="35">
        <v>1</v>
      </c>
      <c r="P16" s="35">
        <v>2</v>
      </c>
      <c r="Q16" s="35"/>
      <c r="R16" s="35"/>
      <c r="S16" s="35"/>
      <c r="T16" s="35">
        <v>1</v>
      </c>
      <c r="U16" s="35"/>
      <c r="V16" s="35"/>
      <c r="W16" s="35">
        <v>2</v>
      </c>
      <c r="X16" s="35">
        <v>1</v>
      </c>
    </row>
    <row r="17" spans="1:24" s="19" customFormat="1" ht="19.149999999999999" customHeight="1">
      <c r="A17" s="93"/>
      <c r="B17" s="84"/>
      <c r="C17" s="109"/>
      <c r="D17" s="109"/>
      <c r="E17" s="112"/>
      <c r="F17" s="156"/>
      <c r="G17" s="109"/>
      <c r="H17" s="109"/>
      <c r="I17" s="119"/>
      <c r="J17" s="109"/>
      <c r="K17" s="30" t="s">
        <v>297</v>
      </c>
      <c r="L17" s="35">
        <f t="shared" si="0"/>
        <v>1</v>
      </c>
      <c r="M17" s="35"/>
      <c r="N17" s="35"/>
      <c r="O17" s="35"/>
      <c r="P17" s="35"/>
      <c r="Q17" s="35"/>
      <c r="R17" s="35"/>
      <c r="S17" s="35"/>
      <c r="T17" s="35">
        <v>1</v>
      </c>
      <c r="U17" s="35"/>
      <c r="V17" s="35"/>
      <c r="W17" s="35"/>
      <c r="X17" s="35"/>
    </row>
    <row r="18" spans="1:24" s="19" customFormat="1" ht="19.149999999999999" customHeight="1">
      <c r="A18" s="93"/>
      <c r="B18" s="84"/>
      <c r="C18" s="110"/>
      <c r="D18" s="110"/>
      <c r="E18" s="113"/>
      <c r="F18" s="157"/>
      <c r="G18" s="110"/>
      <c r="H18" s="110"/>
      <c r="I18" s="120"/>
      <c r="J18" s="110"/>
      <c r="K18" s="30" t="s">
        <v>298</v>
      </c>
      <c r="L18" s="35">
        <f t="shared" si="0"/>
        <v>0</v>
      </c>
      <c r="M18" s="35"/>
      <c r="N18" s="35"/>
      <c r="O18" s="35"/>
      <c r="P18" s="35"/>
      <c r="Q18" s="35"/>
      <c r="R18" s="35"/>
      <c r="S18" s="35"/>
      <c r="T18" s="35"/>
      <c r="U18" s="35"/>
      <c r="V18" s="35"/>
      <c r="W18" s="35"/>
      <c r="X18" s="35"/>
    </row>
    <row r="19" spans="1:24" s="19" customFormat="1" ht="19.149999999999999" customHeight="1">
      <c r="A19" s="93"/>
      <c r="B19" s="84"/>
      <c r="C19" s="83" t="s">
        <v>12</v>
      </c>
      <c r="D19" s="83" t="s">
        <v>299</v>
      </c>
      <c r="E19" s="111" t="s">
        <v>14</v>
      </c>
      <c r="F19" s="83" t="s">
        <v>300</v>
      </c>
      <c r="G19" s="83" t="s">
        <v>301</v>
      </c>
      <c r="H19" s="83" t="s">
        <v>18</v>
      </c>
      <c r="I19" s="118">
        <v>16312</v>
      </c>
      <c r="J19" s="83" t="s">
        <v>302</v>
      </c>
      <c r="K19" s="30" t="s">
        <v>303</v>
      </c>
      <c r="L19" s="35">
        <f t="shared" si="0"/>
        <v>6</v>
      </c>
      <c r="M19" s="35"/>
      <c r="N19" s="35">
        <v>3</v>
      </c>
      <c r="O19" s="35"/>
      <c r="P19" s="35"/>
      <c r="Q19" s="35"/>
      <c r="R19" s="35"/>
      <c r="S19" s="35">
        <v>1</v>
      </c>
      <c r="T19" s="35">
        <v>2</v>
      </c>
      <c r="U19" s="35"/>
      <c r="V19" s="35"/>
      <c r="W19" s="35"/>
      <c r="X19" s="35"/>
    </row>
    <row r="20" spans="1:24" s="19" customFormat="1" ht="19.149999999999999" customHeight="1">
      <c r="A20" s="93"/>
      <c r="B20" s="84"/>
      <c r="C20" s="109"/>
      <c r="D20" s="109"/>
      <c r="E20" s="112"/>
      <c r="F20" s="109"/>
      <c r="G20" s="109"/>
      <c r="H20" s="109"/>
      <c r="I20" s="119"/>
      <c r="J20" s="109"/>
      <c r="K20" s="30" t="s">
        <v>304</v>
      </c>
      <c r="L20" s="35">
        <f t="shared" si="0"/>
        <v>3</v>
      </c>
      <c r="M20" s="35"/>
      <c r="N20" s="35"/>
      <c r="O20" s="35">
        <v>1</v>
      </c>
      <c r="P20" s="35"/>
      <c r="Q20" s="35"/>
      <c r="R20" s="35"/>
      <c r="S20" s="35"/>
      <c r="T20" s="35">
        <v>2</v>
      </c>
      <c r="U20" s="35"/>
      <c r="V20" s="35"/>
      <c r="W20" s="35"/>
      <c r="X20" s="35"/>
    </row>
    <row r="21" spans="1:24" s="19" customFormat="1" ht="19.149999999999999" customHeight="1">
      <c r="A21" s="93"/>
      <c r="B21" s="84"/>
      <c r="C21" s="110"/>
      <c r="D21" s="110"/>
      <c r="E21" s="113"/>
      <c r="F21" s="110"/>
      <c r="G21" s="110"/>
      <c r="H21" s="110"/>
      <c r="I21" s="120"/>
      <c r="J21" s="110"/>
      <c r="K21" s="30" t="s">
        <v>305</v>
      </c>
      <c r="L21" s="35">
        <f t="shared" si="0"/>
        <v>0</v>
      </c>
      <c r="M21" s="35"/>
      <c r="N21" s="35"/>
      <c r="O21" s="35"/>
      <c r="P21" s="35"/>
      <c r="Q21" s="35"/>
      <c r="R21" s="35"/>
      <c r="S21" s="35"/>
      <c r="T21" s="35"/>
      <c r="U21" s="35"/>
      <c r="V21" s="35"/>
      <c r="W21" s="35"/>
      <c r="X21" s="35"/>
    </row>
    <row r="22" spans="1:24" s="19" customFormat="1" ht="19.149999999999999" customHeight="1">
      <c r="A22" s="93"/>
      <c r="B22" s="84"/>
      <c r="C22" s="83" t="s">
        <v>12</v>
      </c>
      <c r="D22" s="83" t="s">
        <v>306</v>
      </c>
      <c r="E22" s="111" t="s">
        <v>14</v>
      </c>
      <c r="F22" s="83" t="s">
        <v>307</v>
      </c>
      <c r="G22" s="83" t="s">
        <v>308</v>
      </c>
      <c r="H22" s="83" t="s">
        <v>19</v>
      </c>
      <c r="I22" s="118">
        <v>20594</v>
      </c>
      <c r="J22" s="83" t="s">
        <v>281</v>
      </c>
      <c r="K22" s="30" t="s">
        <v>282</v>
      </c>
      <c r="L22" s="35">
        <f t="shared" si="0"/>
        <v>11</v>
      </c>
      <c r="M22" s="35">
        <v>1</v>
      </c>
      <c r="N22" s="35">
        <v>3</v>
      </c>
      <c r="O22" s="35"/>
      <c r="P22" s="35"/>
      <c r="Q22" s="35"/>
      <c r="R22" s="35"/>
      <c r="S22" s="35"/>
      <c r="T22" s="35">
        <v>7</v>
      </c>
      <c r="U22" s="35"/>
      <c r="V22" s="35"/>
      <c r="W22" s="35"/>
      <c r="X22" s="35"/>
    </row>
    <row r="23" spans="1:24" s="19" customFormat="1" ht="19.149999999999999" customHeight="1">
      <c r="A23" s="93"/>
      <c r="B23" s="84"/>
      <c r="C23" s="109"/>
      <c r="D23" s="109"/>
      <c r="E23" s="112"/>
      <c r="F23" s="109"/>
      <c r="G23" s="109"/>
      <c r="H23" s="109"/>
      <c r="I23" s="119"/>
      <c r="J23" s="109"/>
      <c r="K23" s="30" t="s">
        <v>283</v>
      </c>
      <c r="L23" s="35">
        <f t="shared" si="0"/>
        <v>4</v>
      </c>
      <c r="M23" s="35">
        <v>1</v>
      </c>
      <c r="N23" s="35"/>
      <c r="O23" s="35">
        <v>3</v>
      </c>
      <c r="P23" s="35"/>
      <c r="Q23" s="35"/>
      <c r="R23" s="35"/>
      <c r="S23" s="35"/>
      <c r="T23" s="35"/>
      <c r="U23" s="35"/>
      <c r="V23" s="35"/>
      <c r="W23" s="35"/>
      <c r="X23" s="35"/>
    </row>
    <row r="24" spans="1:24" s="19" customFormat="1" ht="19.149999999999999" customHeight="1">
      <c r="A24" s="93"/>
      <c r="B24" s="84"/>
      <c r="C24" s="110"/>
      <c r="D24" s="110"/>
      <c r="E24" s="113"/>
      <c r="F24" s="110"/>
      <c r="G24" s="110"/>
      <c r="H24" s="110"/>
      <c r="I24" s="120"/>
      <c r="J24" s="110"/>
      <c r="K24" s="30" t="s">
        <v>284</v>
      </c>
      <c r="L24" s="35">
        <f t="shared" si="0"/>
        <v>0</v>
      </c>
      <c r="M24" s="35"/>
      <c r="N24" s="35"/>
      <c r="O24" s="35"/>
      <c r="P24" s="35"/>
      <c r="Q24" s="35"/>
      <c r="R24" s="35"/>
      <c r="S24" s="35"/>
      <c r="T24" s="35"/>
      <c r="U24" s="35"/>
      <c r="V24" s="35"/>
      <c r="W24" s="35"/>
      <c r="X24" s="35"/>
    </row>
    <row r="25" spans="1:24" s="19" customFormat="1" ht="19.149999999999999" customHeight="1">
      <c r="A25" s="93"/>
      <c r="B25" s="84"/>
      <c r="C25" s="83" t="s">
        <v>12</v>
      </c>
      <c r="D25" s="83" t="s">
        <v>309</v>
      </c>
      <c r="E25" s="111" t="s">
        <v>14</v>
      </c>
      <c r="F25" s="83" t="s">
        <v>310</v>
      </c>
      <c r="G25" s="152" t="s">
        <v>311</v>
      </c>
      <c r="H25" s="83" t="s">
        <v>312</v>
      </c>
      <c r="I25" s="118">
        <v>21322</v>
      </c>
      <c r="J25" s="83" t="s">
        <v>313</v>
      </c>
      <c r="K25" s="30" t="s">
        <v>314</v>
      </c>
      <c r="L25" s="35">
        <f t="shared" si="0"/>
        <v>12</v>
      </c>
      <c r="M25" s="35"/>
      <c r="N25" s="35">
        <v>6</v>
      </c>
      <c r="O25" s="35"/>
      <c r="P25" s="35"/>
      <c r="Q25" s="35"/>
      <c r="R25" s="35"/>
      <c r="S25" s="35"/>
      <c r="T25" s="35">
        <v>2</v>
      </c>
      <c r="U25" s="35"/>
      <c r="V25" s="35"/>
      <c r="W25" s="35">
        <v>1</v>
      </c>
      <c r="X25" s="35">
        <v>3</v>
      </c>
    </row>
    <row r="26" spans="1:24" s="19" customFormat="1" ht="19.149999999999999" customHeight="1">
      <c r="A26" s="93"/>
      <c r="B26" s="84"/>
      <c r="C26" s="109"/>
      <c r="D26" s="109"/>
      <c r="E26" s="112"/>
      <c r="F26" s="109"/>
      <c r="G26" s="153"/>
      <c r="H26" s="109"/>
      <c r="I26" s="119"/>
      <c r="J26" s="109"/>
      <c r="K26" s="30" t="s">
        <v>315</v>
      </c>
      <c r="L26" s="35">
        <f t="shared" si="0"/>
        <v>1</v>
      </c>
      <c r="M26" s="35"/>
      <c r="N26" s="35"/>
      <c r="O26" s="35">
        <v>1</v>
      </c>
      <c r="P26" s="35"/>
      <c r="Q26" s="35"/>
      <c r="R26" s="35"/>
      <c r="S26" s="35"/>
      <c r="T26" s="35"/>
      <c r="U26" s="35"/>
      <c r="V26" s="35"/>
      <c r="W26" s="35"/>
      <c r="X26" s="35"/>
    </row>
    <row r="27" spans="1:24" s="19" customFormat="1" ht="19.149999999999999" customHeight="1">
      <c r="A27" s="93"/>
      <c r="B27" s="85"/>
      <c r="C27" s="110"/>
      <c r="D27" s="110"/>
      <c r="E27" s="113"/>
      <c r="F27" s="110"/>
      <c r="G27" s="154"/>
      <c r="H27" s="110"/>
      <c r="I27" s="120"/>
      <c r="J27" s="110"/>
      <c r="K27" s="30" t="s">
        <v>316</v>
      </c>
      <c r="L27" s="35">
        <f t="shared" si="0"/>
        <v>0</v>
      </c>
      <c r="M27" s="35"/>
      <c r="N27" s="35"/>
      <c r="O27" s="35"/>
      <c r="P27" s="35"/>
      <c r="Q27" s="35"/>
      <c r="R27" s="35"/>
      <c r="S27" s="35"/>
      <c r="T27" s="35"/>
      <c r="U27" s="35"/>
      <c r="V27" s="35"/>
      <c r="W27" s="35"/>
      <c r="X27" s="35"/>
    </row>
    <row r="28" spans="1:24" s="19" customFormat="1" ht="19.149999999999999" customHeight="1">
      <c r="A28" s="93"/>
      <c r="B28" s="83" t="s">
        <v>317</v>
      </c>
      <c r="C28" s="89"/>
      <c r="D28" s="99">
        <f>COUNTA(D31:D48)</f>
        <v>6</v>
      </c>
      <c r="E28" s="95"/>
      <c r="F28" s="89"/>
      <c r="G28" s="89"/>
      <c r="H28" s="89"/>
      <c r="I28" s="128">
        <f>SUM(I31:I48)</f>
        <v>36108</v>
      </c>
      <c r="J28" s="89" t="s">
        <v>1</v>
      </c>
      <c r="K28" s="31" t="s">
        <v>2</v>
      </c>
      <c r="L28" s="34">
        <f t="shared" si="0"/>
        <v>49</v>
      </c>
      <c r="M28" s="34">
        <f t="shared" ref="M28:X30" si="2">M31+M34+M37+M40+M43+M46</f>
        <v>0</v>
      </c>
      <c r="N28" s="34">
        <f t="shared" si="2"/>
        <v>15</v>
      </c>
      <c r="O28" s="34">
        <f t="shared" si="2"/>
        <v>1</v>
      </c>
      <c r="P28" s="34">
        <f t="shared" si="2"/>
        <v>0</v>
      </c>
      <c r="Q28" s="34">
        <f t="shared" si="2"/>
        <v>0</v>
      </c>
      <c r="R28" s="34">
        <f t="shared" si="2"/>
        <v>0</v>
      </c>
      <c r="S28" s="34">
        <f t="shared" si="2"/>
        <v>20</v>
      </c>
      <c r="T28" s="34">
        <f t="shared" si="2"/>
        <v>7</v>
      </c>
      <c r="U28" s="34">
        <f t="shared" si="2"/>
        <v>0</v>
      </c>
      <c r="V28" s="34">
        <f t="shared" si="2"/>
        <v>1</v>
      </c>
      <c r="W28" s="34">
        <f t="shared" si="2"/>
        <v>0</v>
      </c>
      <c r="X28" s="34">
        <f t="shared" si="2"/>
        <v>5</v>
      </c>
    </row>
    <row r="29" spans="1:24" s="19" customFormat="1" ht="19.149999999999999" customHeight="1">
      <c r="A29" s="93"/>
      <c r="B29" s="84"/>
      <c r="C29" s="90"/>
      <c r="D29" s="100"/>
      <c r="E29" s="102"/>
      <c r="F29" s="90"/>
      <c r="G29" s="90"/>
      <c r="H29" s="90"/>
      <c r="I29" s="128"/>
      <c r="J29" s="90"/>
      <c r="K29" s="31" t="s">
        <v>3</v>
      </c>
      <c r="L29" s="34">
        <f t="shared" si="0"/>
        <v>13</v>
      </c>
      <c r="M29" s="34">
        <f t="shared" si="2"/>
        <v>0</v>
      </c>
      <c r="N29" s="34">
        <f t="shared" si="2"/>
        <v>5</v>
      </c>
      <c r="O29" s="34">
        <f t="shared" si="2"/>
        <v>1</v>
      </c>
      <c r="P29" s="34">
        <f t="shared" si="2"/>
        <v>0</v>
      </c>
      <c r="Q29" s="34">
        <f t="shared" si="2"/>
        <v>0</v>
      </c>
      <c r="R29" s="34">
        <f t="shared" si="2"/>
        <v>0</v>
      </c>
      <c r="S29" s="34">
        <f t="shared" si="2"/>
        <v>6</v>
      </c>
      <c r="T29" s="34">
        <f t="shared" si="2"/>
        <v>1</v>
      </c>
      <c r="U29" s="34">
        <f t="shared" si="2"/>
        <v>0</v>
      </c>
      <c r="V29" s="34">
        <f t="shared" si="2"/>
        <v>0</v>
      </c>
      <c r="W29" s="34">
        <f t="shared" si="2"/>
        <v>0</v>
      </c>
      <c r="X29" s="34">
        <f t="shared" si="2"/>
        <v>0</v>
      </c>
    </row>
    <row r="30" spans="1:24" s="19" customFormat="1" ht="19.149999999999999" customHeight="1">
      <c r="A30" s="93"/>
      <c r="B30" s="85"/>
      <c r="C30" s="91"/>
      <c r="D30" s="101"/>
      <c r="E30" s="103"/>
      <c r="F30" s="91"/>
      <c r="G30" s="91"/>
      <c r="H30" s="91"/>
      <c r="I30" s="128"/>
      <c r="J30" s="91"/>
      <c r="K30" s="31" t="s">
        <v>13</v>
      </c>
      <c r="L30" s="34">
        <f t="shared" si="0"/>
        <v>0</v>
      </c>
      <c r="M30" s="34">
        <f t="shared" si="2"/>
        <v>0</v>
      </c>
      <c r="N30" s="34">
        <f t="shared" si="2"/>
        <v>0</v>
      </c>
      <c r="O30" s="34">
        <f t="shared" si="2"/>
        <v>0</v>
      </c>
      <c r="P30" s="34">
        <f t="shared" si="2"/>
        <v>0</v>
      </c>
      <c r="Q30" s="34">
        <f t="shared" si="2"/>
        <v>0</v>
      </c>
      <c r="R30" s="34">
        <f t="shared" si="2"/>
        <v>0</v>
      </c>
      <c r="S30" s="34">
        <f t="shared" si="2"/>
        <v>0</v>
      </c>
      <c r="T30" s="34">
        <f t="shared" si="2"/>
        <v>0</v>
      </c>
      <c r="U30" s="34">
        <f t="shared" si="2"/>
        <v>0</v>
      </c>
      <c r="V30" s="34">
        <f t="shared" si="2"/>
        <v>0</v>
      </c>
      <c r="W30" s="34">
        <f t="shared" si="2"/>
        <v>0</v>
      </c>
      <c r="X30" s="34">
        <f t="shared" si="2"/>
        <v>0</v>
      </c>
    </row>
    <row r="31" spans="1:24" s="19" customFormat="1" ht="19.149999999999999" customHeight="1">
      <c r="A31" s="93"/>
      <c r="B31" s="84" t="s">
        <v>318</v>
      </c>
      <c r="C31" s="83" t="s">
        <v>10</v>
      </c>
      <c r="D31" s="83" t="s">
        <v>20</v>
      </c>
      <c r="E31" s="111" t="s">
        <v>21</v>
      </c>
      <c r="F31" s="83" t="s">
        <v>22</v>
      </c>
      <c r="G31" s="83" t="s">
        <v>23</v>
      </c>
      <c r="H31" s="83" t="s">
        <v>319</v>
      </c>
      <c r="I31" s="129">
        <v>12258</v>
      </c>
      <c r="J31" s="83" t="s">
        <v>313</v>
      </c>
      <c r="K31" s="30" t="s">
        <v>314</v>
      </c>
      <c r="L31" s="35">
        <f t="shared" si="0"/>
        <v>16</v>
      </c>
      <c r="M31" s="35"/>
      <c r="N31" s="35">
        <v>4</v>
      </c>
      <c r="O31" s="35"/>
      <c r="P31" s="35"/>
      <c r="Q31" s="35"/>
      <c r="R31" s="35"/>
      <c r="S31" s="35">
        <v>10</v>
      </c>
      <c r="T31" s="35">
        <v>1</v>
      </c>
      <c r="U31" s="35"/>
      <c r="V31" s="35"/>
      <c r="W31" s="35"/>
      <c r="X31" s="35">
        <v>1</v>
      </c>
    </row>
    <row r="32" spans="1:24" s="19" customFormat="1" ht="19.149999999999999" customHeight="1">
      <c r="A32" s="93"/>
      <c r="B32" s="84"/>
      <c r="C32" s="84"/>
      <c r="D32" s="84"/>
      <c r="E32" s="96"/>
      <c r="F32" s="84"/>
      <c r="G32" s="84"/>
      <c r="H32" s="84"/>
      <c r="I32" s="107"/>
      <c r="J32" s="84"/>
      <c r="K32" s="30" t="s">
        <v>315</v>
      </c>
      <c r="L32" s="35">
        <f t="shared" si="0"/>
        <v>2</v>
      </c>
      <c r="M32" s="35"/>
      <c r="N32" s="35"/>
      <c r="O32" s="35"/>
      <c r="P32" s="35"/>
      <c r="Q32" s="35"/>
      <c r="R32" s="35"/>
      <c r="S32" s="35">
        <v>2</v>
      </c>
      <c r="T32" s="35"/>
      <c r="U32" s="35"/>
      <c r="V32" s="35"/>
      <c r="W32" s="35"/>
      <c r="X32" s="35"/>
    </row>
    <row r="33" spans="1:24" s="19" customFormat="1" ht="19.149999999999999" customHeight="1">
      <c r="A33" s="93"/>
      <c r="B33" s="84"/>
      <c r="C33" s="85"/>
      <c r="D33" s="85"/>
      <c r="E33" s="97"/>
      <c r="F33" s="85"/>
      <c r="G33" s="85"/>
      <c r="H33" s="85"/>
      <c r="I33" s="108"/>
      <c r="J33" s="85"/>
      <c r="K33" s="30" t="s">
        <v>316</v>
      </c>
      <c r="L33" s="35">
        <f t="shared" si="0"/>
        <v>0</v>
      </c>
      <c r="M33" s="35"/>
      <c r="N33" s="35"/>
      <c r="O33" s="35"/>
      <c r="P33" s="35"/>
      <c r="Q33" s="35"/>
      <c r="R33" s="35"/>
      <c r="S33" s="35"/>
      <c r="T33" s="35"/>
      <c r="U33" s="35"/>
      <c r="V33" s="35"/>
      <c r="W33" s="35"/>
      <c r="X33" s="35"/>
    </row>
    <row r="34" spans="1:24" s="19" customFormat="1" ht="19.149999999999999" customHeight="1">
      <c r="A34" s="93"/>
      <c r="B34" s="84"/>
      <c r="C34" s="83" t="s">
        <v>10</v>
      </c>
      <c r="D34" s="83" t="s">
        <v>24</v>
      </c>
      <c r="E34" s="111" t="s">
        <v>25</v>
      </c>
      <c r="F34" s="83" t="s">
        <v>4</v>
      </c>
      <c r="G34" s="83" t="s">
        <v>26</v>
      </c>
      <c r="H34" s="83" t="s">
        <v>320</v>
      </c>
      <c r="I34" s="129">
        <v>9650</v>
      </c>
      <c r="J34" s="83" t="s">
        <v>313</v>
      </c>
      <c r="K34" s="30" t="s">
        <v>314</v>
      </c>
      <c r="L34" s="35">
        <f t="shared" si="0"/>
        <v>7</v>
      </c>
      <c r="M34" s="35"/>
      <c r="N34" s="35">
        <v>2</v>
      </c>
      <c r="O34" s="35"/>
      <c r="P34" s="35"/>
      <c r="Q34" s="35"/>
      <c r="R34" s="35"/>
      <c r="S34" s="35">
        <v>3</v>
      </c>
      <c r="T34" s="35">
        <v>2</v>
      </c>
      <c r="U34" s="35"/>
      <c r="V34" s="35"/>
      <c r="W34" s="35"/>
      <c r="X34" s="35"/>
    </row>
    <row r="35" spans="1:24" s="19" customFormat="1" ht="19.149999999999999" customHeight="1">
      <c r="A35" s="93"/>
      <c r="B35" s="84"/>
      <c r="C35" s="84"/>
      <c r="D35" s="84"/>
      <c r="E35" s="96"/>
      <c r="F35" s="84"/>
      <c r="G35" s="84"/>
      <c r="H35" s="84"/>
      <c r="I35" s="107"/>
      <c r="J35" s="84"/>
      <c r="K35" s="30" t="s">
        <v>315</v>
      </c>
      <c r="L35" s="35">
        <f t="shared" si="0"/>
        <v>5</v>
      </c>
      <c r="M35" s="35"/>
      <c r="N35" s="35">
        <v>2</v>
      </c>
      <c r="O35" s="35"/>
      <c r="P35" s="35"/>
      <c r="Q35" s="35"/>
      <c r="R35" s="35"/>
      <c r="S35" s="35">
        <v>3</v>
      </c>
      <c r="T35" s="35"/>
      <c r="U35" s="35"/>
      <c r="V35" s="35"/>
      <c r="W35" s="35"/>
      <c r="X35" s="35"/>
    </row>
    <row r="36" spans="1:24" s="19" customFormat="1" ht="19.149999999999999" customHeight="1">
      <c r="A36" s="93"/>
      <c r="B36" s="84"/>
      <c r="C36" s="85"/>
      <c r="D36" s="85"/>
      <c r="E36" s="97"/>
      <c r="F36" s="85"/>
      <c r="G36" s="85"/>
      <c r="H36" s="85"/>
      <c r="I36" s="108"/>
      <c r="J36" s="85"/>
      <c r="K36" s="30" t="s">
        <v>316</v>
      </c>
      <c r="L36" s="35">
        <f t="shared" si="0"/>
        <v>0</v>
      </c>
      <c r="M36" s="35"/>
      <c r="N36" s="35"/>
      <c r="O36" s="35"/>
      <c r="P36" s="35"/>
      <c r="Q36" s="35"/>
      <c r="R36" s="35"/>
      <c r="S36" s="35"/>
      <c r="T36" s="35"/>
      <c r="U36" s="35"/>
      <c r="V36" s="35"/>
      <c r="W36" s="35"/>
      <c r="X36" s="35"/>
    </row>
    <row r="37" spans="1:24" s="19" customFormat="1" ht="19.149999999999999" customHeight="1">
      <c r="A37" s="93"/>
      <c r="B37" s="84"/>
      <c r="C37" s="83" t="s">
        <v>10</v>
      </c>
      <c r="D37" s="83" t="s">
        <v>27</v>
      </c>
      <c r="E37" s="111" t="s">
        <v>28</v>
      </c>
      <c r="F37" s="83" t="s">
        <v>29</v>
      </c>
      <c r="G37" s="83" t="s">
        <v>30</v>
      </c>
      <c r="H37" s="83" t="s">
        <v>321</v>
      </c>
      <c r="I37" s="128">
        <v>3297</v>
      </c>
      <c r="J37" s="83" t="s">
        <v>313</v>
      </c>
      <c r="K37" s="30" t="s">
        <v>314</v>
      </c>
      <c r="L37" s="35">
        <f t="shared" si="0"/>
        <v>4</v>
      </c>
      <c r="M37" s="35"/>
      <c r="N37" s="35">
        <v>2</v>
      </c>
      <c r="O37" s="35"/>
      <c r="P37" s="35"/>
      <c r="Q37" s="35"/>
      <c r="R37" s="35"/>
      <c r="S37" s="35">
        <v>1</v>
      </c>
      <c r="T37" s="35">
        <v>1</v>
      </c>
      <c r="U37" s="35"/>
      <c r="V37" s="35"/>
      <c r="W37" s="35"/>
      <c r="X37" s="35"/>
    </row>
    <row r="38" spans="1:24" s="19" customFormat="1" ht="19.149999999999999" customHeight="1">
      <c r="A38" s="93"/>
      <c r="B38" s="84"/>
      <c r="C38" s="84"/>
      <c r="D38" s="84"/>
      <c r="E38" s="96"/>
      <c r="F38" s="84"/>
      <c r="G38" s="84"/>
      <c r="H38" s="84"/>
      <c r="I38" s="128"/>
      <c r="J38" s="84"/>
      <c r="K38" s="30" t="s">
        <v>315</v>
      </c>
      <c r="L38" s="35">
        <f t="shared" si="0"/>
        <v>1</v>
      </c>
      <c r="M38" s="35"/>
      <c r="N38" s="35">
        <v>1</v>
      </c>
      <c r="O38" s="35"/>
      <c r="P38" s="35"/>
      <c r="Q38" s="35"/>
      <c r="R38" s="35"/>
      <c r="S38" s="35"/>
      <c r="T38" s="35"/>
      <c r="U38" s="35"/>
      <c r="V38" s="35"/>
      <c r="W38" s="35"/>
      <c r="X38" s="35"/>
    </row>
    <row r="39" spans="1:24" s="19" customFormat="1" ht="19.149999999999999" customHeight="1">
      <c r="A39" s="93"/>
      <c r="B39" s="84"/>
      <c r="C39" s="85"/>
      <c r="D39" s="85"/>
      <c r="E39" s="97"/>
      <c r="F39" s="85"/>
      <c r="G39" s="85"/>
      <c r="H39" s="85"/>
      <c r="I39" s="128"/>
      <c r="J39" s="85"/>
      <c r="K39" s="30" t="s">
        <v>316</v>
      </c>
      <c r="L39" s="35">
        <f t="shared" si="0"/>
        <v>0</v>
      </c>
      <c r="M39" s="35"/>
      <c r="N39" s="35"/>
      <c r="O39" s="35"/>
      <c r="P39" s="35"/>
      <c r="Q39" s="35"/>
      <c r="R39" s="35"/>
      <c r="S39" s="35"/>
      <c r="T39" s="35"/>
      <c r="U39" s="35"/>
      <c r="V39" s="35"/>
      <c r="W39" s="35"/>
      <c r="X39" s="35"/>
    </row>
    <row r="40" spans="1:24" s="19" customFormat="1" ht="19.149999999999999" customHeight="1">
      <c r="A40" s="93"/>
      <c r="B40" s="84"/>
      <c r="C40" s="83" t="s">
        <v>10</v>
      </c>
      <c r="D40" s="83" t="s">
        <v>322</v>
      </c>
      <c r="E40" s="111" t="s">
        <v>31</v>
      </c>
      <c r="F40" s="83" t="s">
        <v>32</v>
      </c>
      <c r="G40" s="83" t="s">
        <v>33</v>
      </c>
      <c r="H40" s="83" t="s">
        <v>323</v>
      </c>
      <c r="I40" s="129">
        <v>4272</v>
      </c>
      <c r="J40" s="83" t="s">
        <v>313</v>
      </c>
      <c r="K40" s="30" t="s">
        <v>314</v>
      </c>
      <c r="L40" s="35">
        <f t="shared" si="0"/>
        <v>5</v>
      </c>
      <c r="M40" s="35"/>
      <c r="N40" s="35">
        <v>2</v>
      </c>
      <c r="O40" s="35"/>
      <c r="P40" s="35"/>
      <c r="Q40" s="35"/>
      <c r="R40" s="35"/>
      <c r="S40" s="35">
        <v>2</v>
      </c>
      <c r="T40" s="35">
        <v>1</v>
      </c>
      <c r="U40" s="35"/>
      <c r="V40" s="35"/>
      <c r="W40" s="35"/>
      <c r="X40" s="35"/>
    </row>
    <row r="41" spans="1:24" s="19" customFormat="1" ht="19.149999999999999" customHeight="1">
      <c r="A41" s="93"/>
      <c r="B41" s="84"/>
      <c r="C41" s="84"/>
      <c r="D41" s="84"/>
      <c r="E41" s="96"/>
      <c r="F41" s="84"/>
      <c r="G41" s="84"/>
      <c r="H41" s="84"/>
      <c r="I41" s="107"/>
      <c r="J41" s="84"/>
      <c r="K41" s="30" t="s">
        <v>315</v>
      </c>
      <c r="L41" s="35">
        <f t="shared" si="0"/>
        <v>3</v>
      </c>
      <c r="M41" s="35"/>
      <c r="N41" s="35">
        <v>1</v>
      </c>
      <c r="O41" s="35"/>
      <c r="P41" s="35"/>
      <c r="Q41" s="35"/>
      <c r="R41" s="35"/>
      <c r="S41" s="35">
        <v>1</v>
      </c>
      <c r="T41" s="35">
        <v>1</v>
      </c>
      <c r="U41" s="35"/>
      <c r="V41" s="35"/>
      <c r="W41" s="35"/>
      <c r="X41" s="35"/>
    </row>
    <row r="42" spans="1:24" s="19" customFormat="1" ht="19.149999999999999" customHeight="1">
      <c r="A42" s="93"/>
      <c r="B42" s="84"/>
      <c r="C42" s="85"/>
      <c r="D42" s="85"/>
      <c r="E42" s="97"/>
      <c r="F42" s="85"/>
      <c r="G42" s="85"/>
      <c r="H42" s="85"/>
      <c r="I42" s="108"/>
      <c r="J42" s="85"/>
      <c r="K42" s="30" t="s">
        <v>316</v>
      </c>
      <c r="L42" s="35">
        <f t="shared" si="0"/>
        <v>0</v>
      </c>
      <c r="M42" s="35"/>
      <c r="N42" s="35"/>
      <c r="O42" s="35"/>
      <c r="P42" s="35"/>
      <c r="Q42" s="35"/>
      <c r="R42" s="35"/>
      <c r="S42" s="35"/>
      <c r="T42" s="35"/>
      <c r="U42" s="35"/>
      <c r="V42" s="35"/>
      <c r="W42" s="35"/>
      <c r="X42" s="35"/>
    </row>
    <row r="43" spans="1:24" s="19" customFormat="1" ht="19.149999999999999" customHeight="1">
      <c r="A43" s="93"/>
      <c r="B43" s="84"/>
      <c r="C43" s="83" t="s">
        <v>10</v>
      </c>
      <c r="D43" s="83" t="s">
        <v>324</v>
      </c>
      <c r="E43" s="111" t="s">
        <v>325</v>
      </c>
      <c r="F43" s="83" t="s">
        <v>326</v>
      </c>
      <c r="G43" s="83" t="s">
        <v>327</v>
      </c>
      <c r="H43" s="83" t="s">
        <v>328</v>
      </c>
      <c r="I43" s="129">
        <v>286</v>
      </c>
      <c r="J43" s="83" t="s">
        <v>329</v>
      </c>
      <c r="K43" s="30" t="s">
        <v>330</v>
      </c>
      <c r="L43" s="35">
        <f t="shared" si="0"/>
        <v>8</v>
      </c>
      <c r="M43" s="35"/>
      <c r="N43" s="35">
        <v>3</v>
      </c>
      <c r="O43" s="35"/>
      <c r="P43" s="35"/>
      <c r="Q43" s="35"/>
      <c r="R43" s="35"/>
      <c r="S43" s="35"/>
      <c r="T43" s="35">
        <v>1</v>
      </c>
      <c r="U43" s="35"/>
      <c r="V43" s="35">
        <v>1</v>
      </c>
      <c r="W43" s="35"/>
      <c r="X43" s="35">
        <v>3</v>
      </c>
    </row>
    <row r="44" spans="1:24" s="19" customFormat="1" ht="19.149999999999999" customHeight="1">
      <c r="A44" s="93"/>
      <c r="B44" s="84"/>
      <c r="C44" s="84"/>
      <c r="D44" s="84"/>
      <c r="E44" s="96"/>
      <c r="F44" s="84"/>
      <c r="G44" s="84"/>
      <c r="H44" s="84"/>
      <c r="I44" s="107"/>
      <c r="J44" s="84"/>
      <c r="K44" s="30" t="s">
        <v>331</v>
      </c>
      <c r="L44" s="35">
        <f t="shared" si="0"/>
        <v>0</v>
      </c>
      <c r="M44" s="35"/>
      <c r="N44" s="35"/>
      <c r="O44" s="35"/>
      <c r="P44" s="35"/>
      <c r="Q44" s="35"/>
      <c r="R44" s="35"/>
      <c r="S44" s="35"/>
      <c r="T44" s="35"/>
      <c r="U44" s="35"/>
      <c r="V44" s="35"/>
      <c r="W44" s="35"/>
      <c r="X44" s="35"/>
    </row>
    <row r="45" spans="1:24" s="19" customFormat="1" ht="19.149999999999999" customHeight="1">
      <c r="A45" s="93"/>
      <c r="B45" s="84"/>
      <c r="C45" s="85"/>
      <c r="D45" s="85"/>
      <c r="E45" s="97"/>
      <c r="F45" s="85"/>
      <c r="G45" s="85"/>
      <c r="H45" s="85"/>
      <c r="I45" s="108"/>
      <c r="J45" s="85"/>
      <c r="K45" s="30" t="s">
        <v>332</v>
      </c>
      <c r="L45" s="35">
        <f t="shared" si="0"/>
        <v>0</v>
      </c>
      <c r="M45" s="35"/>
      <c r="N45" s="35"/>
      <c r="O45" s="35"/>
      <c r="P45" s="35"/>
      <c r="Q45" s="35"/>
      <c r="R45" s="35"/>
      <c r="S45" s="35"/>
      <c r="T45" s="35"/>
      <c r="U45" s="35"/>
      <c r="V45" s="35"/>
      <c r="W45" s="35"/>
      <c r="X45" s="35"/>
    </row>
    <row r="46" spans="1:24" s="19" customFormat="1" ht="19.149999999999999" customHeight="1">
      <c r="A46" s="93"/>
      <c r="B46" s="84"/>
      <c r="C46" s="83" t="s">
        <v>333</v>
      </c>
      <c r="D46" s="83" t="s">
        <v>334</v>
      </c>
      <c r="E46" s="111" t="s">
        <v>34</v>
      </c>
      <c r="F46" s="83" t="s">
        <v>335</v>
      </c>
      <c r="G46" s="83" t="s">
        <v>336</v>
      </c>
      <c r="H46" s="83" t="s">
        <v>337</v>
      </c>
      <c r="I46" s="129">
        <v>6345</v>
      </c>
      <c r="J46" s="83" t="s">
        <v>281</v>
      </c>
      <c r="K46" s="30" t="s">
        <v>282</v>
      </c>
      <c r="L46" s="35">
        <f t="shared" si="0"/>
        <v>9</v>
      </c>
      <c r="M46" s="35"/>
      <c r="N46" s="35">
        <v>2</v>
      </c>
      <c r="O46" s="35">
        <v>1</v>
      </c>
      <c r="P46" s="35"/>
      <c r="Q46" s="35"/>
      <c r="R46" s="35"/>
      <c r="S46" s="35">
        <v>4</v>
      </c>
      <c r="T46" s="35">
        <v>1</v>
      </c>
      <c r="U46" s="35"/>
      <c r="V46" s="35"/>
      <c r="W46" s="35"/>
      <c r="X46" s="35">
        <v>1</v>
      </c>
    </row>
    <row r="47" spans="1:24" s="19" customFormat="1" ht="19.149999999999999" customHeight="1">
      <c r="A47" s="93"/>
      <c r="B47" s="84"/>
      <c r="C47" s="84"/>
      <c r="D47" s="84"/>
      <c r="E47" s="96"/>
      <c r="F47" s="84"/>
      <c r="G47" s="84"/>
      <c r="H47" s="84"/>
      <c r="I47" s="107"/>
      <c r="J47" s="84"/>
      <c r="K47" s="30" t="s">
        <v>283</v>
      </c>
      <c r="L47" s="35">
        <f t="shared" si="0"/>
        <v>2</v>
      </c>
      <c r="M47" s="35"/>
      <c r="N47" s="35">
        <v>1</v>
      </c>
      <c r="O47" s="35">
        <v>1</v>
      </c>
      <c r="P47" s="35"/>
      <c r="Q47" s="35"/>
      <c r="R47" s="35"/>
      <c r="S47" s="35"/>
      <c r="T47" s="35"/>
      <c r="U47" s="35"/>
      <c r="V47" s="35"/>
      <c r="W47" s="35"/>
      <c r="X47" s="35"/>
    </row>
    <row r="48" spans="1:24" s="19" customFormat="1" ht="19.149999999999999" customHeight="1">
      <c r="A48" s="93"/>
      <c r="B48" s="85"/>
      <c r="C48" s="85"/>
      <c r="D48" s="85"/>
      <c r="E48" s="97"/>
      <c r="F48" s="85"/>
      <c r="G48" s="85"/>
      <c r="H48" s="85"/>
      <c r="I48" s="108"/>
      <c r="J48" s="85"/>
      <c r="K48" s="30" t="s">
        <v>284</v>
      </c>
      <c r="L48" s="35">
        <f t="shared" si="0"/>
        <v>0</v>
      </c>
      <c r="M48" s="35"/>
      <c r="N48" s="35"/>
      <c r="O48" s="35"/>
      <c r="P48" s="35"/>
      <c r="Q48" s="35"/>
      <c r="R48" s="35"/>
      <c r="S48" s="35"/>
      <c r="T48" s="35"/>
      <c r="U48" s="35"/>
      <c r="V48" s="35"/>
      <c r="W48" s="35"/>
      <c r="X48" s="35"/>
    </row>
    <row r="49" spans="1:38" s="19" customFormat="1" ht="19.149999999999999" customHeight="1">
      <c r="A49" s="93"/>
      <c r="B49" s="83" t="s">
        <v>338</v>
      </c>
      <c r="C49" s="89"/>
      <c r="D49" s="99">
        <f>COUNTA(D52:D63)</f>
        <v>4</v>
      </c>
      <c r="E49" s="95"/>
      <c r="F49" s="89"/>
      <c r="G49" s="89"/>
      <c r="H49" s="89"/>
      <c r="I49" s="128">
        <f>SUM(I52:I63)</f>
        <v>59603</v>
      </c>
      <c r="J49" s="89" t="s">
        <v>1</v>
      </c>
      <c r="K49" s="31" t="s">
        <v>2</v>
      </c>
      <c r="L49" s="34">
        <f t="shared" si="0"/>
        <v>29</v>
      </c>
      <c r="M49" s="34">
        <f t="shared" ref="M49:X51" si="3">M52+M55+M58+M61</f>
        <v>14</v>
      </c>
      <c r="N49" s="34">
        <f t="shared" si="3"/>
        <v>0</v>
      </c>
      <c r="O49" s="34">
        <f t="shared" si="3"/>
        <v>0</v>
      </c>
      <c r="P49" s="34">
        <f t="shared" si="3"/>
        <v>0</v>
      </c>
      <c r="Q49" s="34">
        <f t="shared" si="3"/>
        <v>0</v>
      </c>
      <c r="R49" s="34">
        <f t="shared" si="3"/>
        <v>4</v>
      </c>
      <c r="S49" s="34">
        <f t="shared" si="3"/>
        <v>7</v>
      </c>
      <c r="T49" s="34">
        <f t="shared" si="3"/>
        <v>0</v>
      </c>
      <c r="U49" s="34">
        <f t="shared" si="3"/>
        <v>0</v>
      </c>
      <c r="V49" s="34">
        <f t="shared" si="3"/>
        <v>4</v>
      </c>
      <c r="W49" s="34">
        <f t="shared" si="3"/>
        <v>0</v>
      </c>
      <c r="X49" s="34">
        <f t="shared" si="3"/>
        <v>0</v>
      </c>
    </row>
    <row r="50" spans="1:38" s="19" customFormat="1" ht="19.149999999999999" customHeight="1">
      <c r="A50" s="93"/>
      <c r="B50" s="84"/>
      <c r="C50" s="90"/>
      <c r="D50" s="100"/>
      <c r="E50" s="102"/>
      <c r="F50" s="90"/>
      <c r="G50" s="90"/>
      <c r="H50" s="90"/>
      <c r="I50" s="128"/>
      <c r="J50" s="90"/>
      <c r="K50" s="31" t="s">
        <v>3</v>
      </c>
      <c r="L50" s="34">
        <f t="shared" si="0"/>
        <v>16</v>
      </c>
      <c r="M50" s="34">
        <f t="shared" si="3"/>
        <v>11</v>
      </c>
      <c r="N50" s="34">
        <f t="shared" si="3"/>
        <v>0</v>
      </c>
      <c r="O50" s="34">
        <f t="shared" si="3"/>
        <v>0</v>
      </c>
      <c r="P50" s="34">
        <f t="shared" si="3"/>
        <v>0</v>
      </c>
      <c r="Q50" s="34">
        <f t="shared" si="3"/>
        <v>0</v>
      </c>
      <c r="R50" s="34">
        <f t="shared" si="3"/>
        <v>3</v>
      </c>
      <c r="S50" s="34">
        <f t="shared" si="3"/>
        <v>2</v>
      </c>
      <c r="T50" s="34">
        <f t="shared" si="3"/>
        <v>0</v>
      </c>
      <c r="U50" s="34">
        <f t="shared" si="3"/>
        <v>0</v>
      </c>
      <c r="V50" s="34">
        <f t="shared" si="3"/>
        <v>0</v>
      </c>
      <c r="W50" s="34">
        <f t="shared" si="3"/>
        <v>0</v>
      </c>
      <c r="X50" s="34">
        <f t="shared" si="3"/>
        <v>0</v>
      </c>
    </row>
    <row r="51" spans="1:38" s="19" customFormat="1" ht="19.149999999999999" customHeight="1">
      <c r="A51" s="93"/>
      <c r="B51" s="85"/>
      <c r="C51" s="91"/>
      <c r="D51" s="101"/>
      <c r="E51" s="103"/>
      <c r="F51" s="91"/>
      <c r="G51" s="91"/>
      <c r="H51" s="91"/>
      <c r="I51" s="128"/>
      <c r="J51" s="91"/>
      <c r="K51" s="31" t="s">
        <v>13</v>
      </c>
      <c r="L51" s="34">
        <f t="shared" si="0"/>
        <v>0</v>
      </c>
      <c r="M51" s="34">
        <f t="shared" si="3"/>
        <v>0</v>
      </c>
      <c r="N51" s="34">
        <f t="shared" si="3"/>
        <v>0</v>
      </c>
      <c r="O51" s="34">
        <f t="shared" si="3"/>
        <v>0</v>
      </c>
      <c r="P51" s="34">
        <f t="shared" si="3"/>
        <v>0</v>
      </c>
      <c r="Q51" s="34">
        <f t="shared" si="3"/>
        <v>0</v>
      </c>
      <c r="R51" s="34">
        <f t="shared" si="3"/>
        <v>0</v>
      </c>
      <c r="S51" s="34">
        <f t="shared" si="3"/>
        <v>0</v>
      </c>
      <c r="T51" s="34">
        <f t="shared" si="3"/>
        <v>0</v>
      </c>
      <c r="U51" s="34">
        <f t="shared" si="3"/>
        <v>0</v>
      </c>
      <c r="V51" s="34">
        <f t="shared" si="3"/>
        <v>0</v>
      </c>
      <c r="W51" s="34">
        <f t="shared" si="3"/>
        <v>0</v>
      </c>
      <c r="X51" s="34">
        <f t="shared" si="3"/>
        <v>0</v>
      </c>
    </row>
    <row r="52" spans="1:38" s="19" customFormat="1" ht="19.149999999999999" customHeight="1">
      <c r="A52" s="93"/>
      <c r="B52" s="92" t="s">
        <v>339</v>
      </c>
      <c r="C52" s="137" t="s">
        <v>12</v>
      </c>
      <c r="D52" s="137" t="s">
        <v>35</v>
      </c>
      <c r="E52" s="138" t="s">
        <v>36</v>
      </c>
      <c r="F52" s="137" t="s">
        <v>37</v>
      </c>
      <c r="G52" s="137" t="s">
        <v>340</v>
      </c>
      <c r="H52" s="137" t="s">
        <v>341</v>
      </c>
      <c r="I52" s="129">
        <v>15542</v>
      </c>
      <c r="J52" s="83" t="s">
        <v>342</v>
      </c>
      <c r="K52" s="30" t="s">
        <v>343</v>
      </c>
      <c r="L52" s="35">
        <f t="shared" si="0"/>
        <v>8</v>
      </c>
      <c r="M52" s="35">
        <v>5</v>
      </c>
      <c r="N52" s="35"/>
      <c r="O52" s="35"/>
      <c r="P52" s="35"/>
      <c r="Q52" s="35"/>
      <c r="R52" s="35">
        <v>1</v>
      </c>
      <c r="S52" s="35">
        <v>2</v>
      </c>
      <c r="T52" s="35"/>
      <c r="U52" s="35"/>
      <c r="V52" s="35"/>
      <c r="W52" s="35"/>
      <c r="X52" s="35"/>
    </row>
    <row r="53" spans="1:38" s="19" customFormat="1" ht="19.149999999999999" customHeight="1">
      <c r="A53" s="93"/>
      <c r="B53" s="84"/>
      <c r="C53" s="84"/>
      <c r="D53" s="84"/>
      <c r="E53" s="96"/>
      <c r="F53" s="84"/>
      <c r="G53" s="84"/>
      <c r="H53" s="84"/>
      <c r="I53" s="107"/>
      <c r="J53" s="84"/>
      <c r="K53" s="30" t="s">
        <v>344</v>
      </c>
      <c r="L53" s="35">
        <f t="shared" si="0"/>
        <v>5</v>
      </c>
      <c r="M53" s="35">
        <v>3</v>
      </c>
      <c r="N53" s="35"/>
      <c r="O53" s="35"/>
      <c r="P53" s="35"/>
      <c r="Q53" s="35"/>
      <c r="R53" s="35"/>
      <c r="S53" s="35">
        <v>2</v>
      </c>
      <c r="T53" s="35"/>
      <c r="U53" s="35"/>
      <c r="V53" s="35"/>
      <c r="W53" s="35"/>
      <c r="X53" s="35"/>
    </row>
    <row r="54" spans="1:38" s="19" customFormat="1" ht="19.149999999999999" customHeight="1">
      <c r="A54" s="93"/>
      <c r="B54" s="84"/>
      <c r="C54" s="85"/>
      <c r="D54" s="85"/>
      <c r="E54" s="97"/>
      <c r="F54" s="85"/>
      <c r="G54" s="85"/>
      <c r="H54" s="85"/>
      <c r="I54" s="108"/>
      <c r="J54" s="85"/>
      <c r="K54" s="30" t="s">
        <v>345</v>
      </c>
      <c r="L54" s="35">
        <f t="shared" si="0"/>
        <v>0</v>
      </c>
      <c r="M54" s="35"/>
      <c r="N54" s="35"/>
      <c r="O54" s="35"/>
      <c r="P54" s="35"/>
      <c r="Q54" s="35"/>
      <c r="R54" s="35"/>
      <c r="S54" s="35"/>
      <c r="T54" s="35"/>
      <c r="U54" s="35"/>
      <c r="V54" s="35"/>
      <c r="W54" s="35"/>
      <c r="X54" s="35"/>
    </row>
    <row r="55" spans="1:38" s="19" customFormat="1" ht="19.149999999999999" customHeight="1">
      <c r="A55" s="93"/>
      <c r="B55" s="84"/>
      <c r="C55" s="137" t="s">
        <v>12</v>
      </c>
      <c r="D55" s="137" t="s">
        <v>38</v>
      </c>
      <c r="E55" s="138" t="s">
        <v>39</v>
      </c>
      <c r="F55" s="137" t="s">
        <v>346</v>
      </c>
      <c r="G55" s="137" t="s">
        <v>347</v>
      </c>
      <c r="H55" s="137" t="s">
        <v>348</v>
      </c>
      <c r="I55" s="129">
        <v>14755</v>
      </c>
      <c r="J55" s="83" t="s">
        <v>349</v>
      </c>
      <c r="K55" s="30" t="s">
        <v>350</v>
      </c>
      <c r="L55" s="35">
        <f t="shared" si="0"/>
        <v>6</v>
      </c>
      <c r="M55" s="35">
        <v>2</v>
      </c>
      <c r="N55" s="35"/>
      <c r="O55" s="35"/>
      <c r="P55" s="35"/>
      <c r="Q55" s="35"/>
      <c r="R55" s="35"/>
      <c r="S55" s="35">
        <v>2</v>
      </c>
      <c r="T55" s="35"/>
      <c r="U55" s="35"/>
      <c r="V55" s="35">
        <v>2</v>
      </c>
      <c r="W55" s="35"/>
      <c r="X55" s="35"/>
    </row>
    <row r="56" spans="1:38" s="19" customFormat="1" ht="19.149999999999999" customHeight="1">
      <c r="A56" s="93"/>
      <c r="B56" s="84"/>
      <c r="C56" s="84"/>
      <c r="D56" s="84"/>
      <c r="E56" s="96"/>
      <c r="F56" s="84"/>
      <c r="G56" s="84"/>
      <c r="H56" s="84"/>
      <c r="I56" s="107"/>
      <c r="J56" s="84"/>
      <c r="K56" s="30" t="s">
        <v>351</v>
      </c>
      <c r="L56" s="35">
        <f t="shared" si="0"/>
        <v>4</v>
      </c>
      <c r="M56" s="35">
        <v>3</v>
      </c>
      <c r="N56" s="35"/>
      <c r="O56" s="35"/>
      <c r="P56" s="35"/>
      <c r="Q56" s="35"/>
      <c r="R56" s="35">
        <v>1</v>
      </c>
      <c r="S56" s="35"/>
      <c r="T56" s="35"/>
      <c r="U56" s="35"/>
      <c r="V56" s="35"/>
      <c r="W56" s="35"/>
      <c r="X56" s="35"/>
    </row>
    <row r="57" spans="1:38" s="19" customFormat="1" ht="19.149999999999999" customHeight="1">
      <c r="A57" s="93"/>
      <c r="B57" s="84"/>
      <c r="C57" s="85"/>
      <c r="D57" s="85"/>
      <c r="E57" s="97"/>
      <c r="F57" s="85"/>
      <c r="G57" s="85"/>
      <c r="H57" s="85"/>
      <c r="I57" s="108"/>
      <c r="J57" s="85"/>
      <c r="K57" s="30" t="s">
        <v>352</v>
      </c>
      <c r="L57" s="35">
        <f t="shared" si="0"/>
        <v>0</v>
      </c>
      <c r="M57" s="35"/>
      <c r="N57" s="35"/>
      <c r="O57" s="35"/>
      <c r="P57" s="35"/>
      <c r="Q57" s="35"/>
      <c r="R57" s="35"/>
      <c r="S57" s="35"/>
      <c r="T57" s="35"/>
      <c r="U57" s="35"/>
      <c r="V57" s="35"/>
      <c r="W57" s="35"/>
      <c r="X57" s="35"/>
    </row>
    <row r="58" spans="1:38" s="19" customFormat="1" ht="19.149999999999999" customHeight="1">
      <c r="A58" s="93"/>
      <c r="B58" s="84"/>
      <c r="C58" s="137" t="s">
        <v>12</v>
      </c>
      <c r="D58" s="137" t="s">
        <v>40</v>
      </c>
      <c r="E58" s="138" t="s">
        <v>41</v>
      </c>
      <c r="F58" s="137" t="s">
        <v>353</v>
      </c>
      <c r="G58" s="137" t="s">
        <v>354</v>
      </c>
      <c r="H58" s="137" t="s">
        <v>355</v>
      </c>
      <c r="I58" s="129">
        <v>15160</v>
      </c>
      <c r="J58" s="83" t="s">
        <v>349</v>
      </c>
      <c r="K58" s="30" t="s">
        <v>350</v>
      </c>
      <c r="L58" s="35">
        <f t="shared" si="0"/>
        <v>10</v>
      </c>
      <c r="M58" s="35">
        <v>5</v>
      </c>
      <c r="N58" s="35"/>
      <c r="O58" s="35"/>
      <c r="P58" s="35"/>
      <c r="Q58" s="35"/>
      <c r="R58" s="35">
        <v>2</v>
      </c>
      <c r="S58" s="35">
        <v>1</v>
      </c>
      <c r="T58" s="35"/>
      <c r="U58" s="35"/>
      <c r="V58" s="35">
        <v>2</v>
      </c>
      <c r="W58" s="35"/>
      <c r="X58" s="35"/>
    </row>
    <row r="59" spans="1:38" s="19" customFormat="1" ht="19.149999999999999" customHeight="1">
      <c r="A59" s="93"/>
      <c r="B59" s="84"/>
      <c r="C59" s="84"/>
      <c r="D59" s="84"/>
      <c r="E59" s="96"/>
      <c r="F59" s="84"/>
      <c r="G59" s="84"/>
      <c r="H59" s="84"/>
      <c r="I59" s="107"/>
      <c r="J59" s="84"/>
      <c r="K59" s="30" t="s">
        <v>351</v>
      </c>
      <c r="L59" s="35">
        <f t="shared" si="0"/>
        <v>3</v>
      </c>
      <c r="M59" s="35">
        <v>3</v>
      </c>
      <c r="N59" s="35"/>
      <c r="O59" s="35"/>
      <c r="P59" s="35"/>
      <c r="Q59" s="35"/>
      <c r="R59" s="35"/>
      <c r="S59" s="35"/>
      <c r="T59" s="35"/>
      <c r="U59" s="35"/>
      <c r="V59" s="35"/>
      <c r="W59" s="35"/>
      <c r="X59" s="35"/>
    </row>
    <row r="60" spans="1:38" s="19" customFormat="1" ht="19.149999999999999" customHeight="1">
      <c r="A60" s="93"/>
      <c r="B60" s="84"/>
      <c r="C60" s="85"/>
      <c r="D60" s="85"/>
      <c r="E60" s="97"/>
      <c r="F60" s="85"/>
      <c r="G60" s="85"/>
      <c r="H60" s="85"/>
      <c r="I60" s="108"/>
      <c r="J60" s="85"/>
      <c r="K60" s="30" t="s">
        <v>352</v>
      </c>
      <c r="L60" s="35">
        <f t="shared" si="0"/>
        <v>0</v>
      </c>
      <c r="M60" s="35"/>
      <c r="N60" s="35"/>
      <c r="O60" s="35"/>
      <c r="P60" s="35"/>
      <c r="Q60" s="35"/>
      <c r="R60" s="35"/>
      <c r="S60" s="35"/>
      <c r="T60" s="35"/>
      <c r="U60" s="35"/>
      <c r="V60" s="35"/>
      <c r="W60" s="35"/>
      <c r="X60" s="35"/>
    </row>
    <row r="61" spans="1:38" s="19" customFormat="1" ht="19.149999999999999" customHeight="1">
      <c r="A61" s="93"/>
      <c r="B61" s="84"/>
      <c r="C61" s="137" t="s">
        <v>12</v>
      </c>
      <c r="D61" s="137" t="s">
        <v>42</v>
      </c>
      <c r="E61" s="138" t="s">
        <v>43</v>
      </c>
      <c r="F61" s="137" t="s">
        <v>44</v>
      </c>
      <c r="G61" s="137" t="s">
        <v>356</v>
      </c>
      <c r="H61" s="137" t="s">
        <v>357</v>
      </c>
      <c r="I61" s="129">
        <v>14146</v>
      </c>
      <c r="J61" s="83" t="s">
        <v>349</v>
      </c>
      <c r="K61" s="30" t="s">
        <v>350</v>
      </c>
      <c r="L61" s="35">
        <f t="shared" si="0"/>
        <v>5</v>
      </c>
      <c r="M61" s="35">
        <v>2</v>
      </c>
      <c r="N61" s="35"/>
      <c r="O61" s="35"/>
      <c r="P61" s="35"/>
      <c r="Q61" s="35"/>
      <c r="R61" s="35">
        <v>1</v>
      </c>
      <c r="S61" s="35">
        <v>2</v>
      </c>
      <c r="T61" s="35"/>
      <c r="U61" s="35"/>
      <c r="V61" s="35"/>
      <c r="W61" s="35"/>
      <c r="X61" s="35"/>
    </row>
    <row r="62" spans="1:38" s="19" customFormat="1" ht="19.149999999999999" customHeight="1">
      <c r="A62" s="93"/>
      <c r="B62" s="84"/>
      <c r="C62" s="84"/>
      <c r="D62" s="84"/>
      <c r="E62" s="96"/>
      <c r="F62" s="84"/>
      <c r="G62" s="84"/>
      <c r="H62" s="84"/>
      <c r="I62" s="107"/>
      <c r="J62" s="84"/>
      <c r="K62" s="30" t="s">
        <v>351</v>
      </c>
      <c r="L62" s="35">
        <f t="shared" si="0"/>
        <v>4</v>
      </c>
      <c r="M62" s="35">
        <v>2</v>
      </c>
      <c r="N62" s="35"/>
      <c r="O62" s="35"/>
      <c r="P62" s="35"/>
      <c r="Q62" s="35"/>
      <c r="R62" s="35">
        <v>2</v>
      </c>
      <c r="S62" s="35"/>
      <c r="T62" s="35"/>
      <c r="U62" s="35"/>
      <c r="V62" s="35"/>
      <c r="W62" s="35"/>
      <c r="X62" s="35"/>
      <c r="AL62" s="20" t="s">
        <v>358</v>
      </c>
    </row>
    <row r="63" spans="1:38" s="19" customFormat="1" ht="19.149999999999999" customHeight="1">
      <c r="A63" s="93"/>
      <c r="B63" s="85"/>
      <c r="C63" s="85"/>
      <c r="D63" s="85"/>
      <c r="E63" s="97"/>
      <c r="F63" s="85"/>
      <c r="G63" s="85"/>
      <c r="H63" s="85"/>
      <c r="I63" s="108"/>
      <c r="J63" s="85"/>
      <c r="K63" s="30" t="s">
        <v>352</v>
      </c>
      <c r="L63" s="35">
        <f t="shared" si="0"/>
        <v>0</v>
      </c>
      <c r="M63" s="35"/>
      <c r="N63" s="35"/>
      <c r="O63" s="35"/>
      <c r="P63" s="35"/>
      <c r="Q63" s="35"/>
      <c r="R63" s="35"/>
      <c r="S63" s="35"/>
      <c r="T63" s="35"/>
      <c r="U63" s="35"/>
      <c r="V63" s="35"/>
      <c r="W63" s="35"/>
      <c r="X63" s="35"/>
      <c r="AL63" s="20" t="s">
        <v>359</v>
      </c>
    </row>
    <row r="64" spans="1:38" s="19" customFormat="1" ht="19.149999999999999" customHeight="1">
      <c r="A64" s="93"/>
      <c r="B64" s="83" t="s">
        <v>360</v>
      </c>
      <c r="C64" s="89"/>
      <c r="D64" s="99">
        <f>COUNTA(D67:D78)</f>
        <v>4</v>
      </c>
      <c r="E64" s="95"/>
      <c r="F64" s="89"/>
      <c r="G64" s="89"/>
      <c r="H64" s="89"/>
      <c r="I64" s="128">
        <f>SUM(I67:I78)</f>
        <v>34328</v>
      </c>
      <c r="J64" s="89" t="s">
        <v>1</v>
      </c>
      <c r="K64" s="31" t="s">
        <v>2</v>
      </c>
      <c r="L64" s="34">
        <f t="shared" si="0"/>
        <v>32</v>
      </c>
      <c r="M64" s="34">
        <f t="shared" ref="M64:X66" si="4">M67+M70+M73+M76</f>
        <v>0</v>
      </c>
      <c r="N64" s="34">
        <f t="shared" si="4"/>
        <v>13</v>
      </c>
      <c r="O64" s="34">
        <f t="shared" si="4"/>
        <v>3</v>
      </c>
      <c r="P64" s="34">
        <f t="shared" si="4"/>
        <v>2</v>
      </c>
      <c r="Q64" s="34">
        <f t="shared" si="4"/>
        <v>0</v>
      </c>
      <c r="R64" s="34">
        <f t="shared" si="4"/>
        <v>0</v>
      </c>
      <c r="S64" s="34">
        <f t="shared" si="4"/>
        <v>3</v>
      </c>
      <c r="T64" s="34">
        <f t="shared" si="4"/>
        <v>6</v>
      </c>
      <c r="U64" s="34">
        <f t="shared" si="4"/>
        <v>0</v>
      </c>
      <c r="V64" s="34">
        <f t="shared" si="4"/>
        <v>0</v>
      </c>
      <c r="W64" s="34">
        <f t="shared" si="4"/>
        <v>5</v>
      </c>
      <c r="X64" s="34">
        <f t="shared" si="4"/>
        <v>0</v>
      </c>
      <c r="AL64" s="20" t="s">
        <v>361</v>
      </c>
    </row>
    <row r="65" spans="1:24" s="19" customFormat="1" ht="19.149999999999999" customHeight="1">
      <c r="A65" s="93"/>
      <c r="B65" s="84"/>
      <c r="C65" s="90"/>
      <c r="D65" s="100"/>
      <c r="E65" s="102"/>
      <c r="F65" s="90"/>
      <c r="G65" s="90"/>
      <c r="H65" s="90"/>
      <c r="I65" s="128"/>
      <c r="J65" s="90"/>
      <c r="K65" s="31" t="s">
        <v>3</v>
      </c>
      <c r="L65" s="34">
        <f t="shared" si="0"/>
        <v>21</v>
      </c>
      <c r="M65" s="34">
        <f t="shared" si="4"/>
        <v>0</v>
      </c>
      <c r="N65" s="34">
        <f t="shared" si="4"/>
        <v>9</v>
      </c>
      <c r="O65" s="34">
        <f t="shared" si="4"/>
        <v>7</v>
      </c>
      <c r="P65" s="34">
        <f t="shared" si="4"/>
        <v>3</v>
      </c>
      <c r="Q65" s="34">
        <f t="shared" si="4"/>
        <v>0</v>
      </c>
      <c r="R65" s="34">
        <f t="shared" si="4"/>
        <v>0</v>
      </c>
      <c r="S65" s="34">
        <f t="shared" si="4"/>
        <v>2</v>
      </c>
      <c r="T65" s="34">
        <f t="shared" si="4"/>
        <v>0</v>
      </c>
      <c r="U65" s="34">
        <f t="shared" si="4"/>
        <v>0</v>
      </c>
      <c r="V65" s="34">
        <f t="shared" si="4"/>
        <v>0</v>
      </c>
      <c r="W65" s="34">
        <f t="shared" si="4"/>
        <v>0</v>
      </c>
      <c r="X65" s="34">
        <f t="shared" si="4"/>
        <v>0</v>
      </c>
    </row>
    <row r="66" spans="1:24" s="19" customFormat="1" ht="19.149999999999999" customHeight="1">
      <c r="A66" s="93"/>
      <c r="B66" s="85"/>
      <c r="C66" s="91"/>
      <c r="D66" s="101"/>
      <c r="E66" s="103"/>
      <c r="F66" s="91"/>
      <c r="G66" s="91"/>
      <c r="H66" s="91"/>
      <c r="I66" s="128"/>
      <c r="J66" s="91"/>
      <c r="K66" s="31" t="s">
        <v>13</v>
      </c>
      <c r="L66" s="34">
        <f t="shared" si="0"/>
        <v>0</v>
      </c>
      <c r="M66" s="34">
        <f t="shared" si="4"/>
        <v>0</v>
      </c>
      <c r="N66" s="34">
        <f t="shared" si="4"/>
        <v>0</v>
      </c>
      <c r="O66" s="34">
        <f t="shared" si="4"/>
        <v>0</v>
      </c>
      <c r="P66" s="34">
        <f t="shared" si="4"/>
        <v>0</v>
      </c>
      <c r="Q66" s="34">
        <f t="shared" si="4"/>
        <v>0</v>
      </c>
      <c r="R66" s="34">
        <f t="shared" si="4"/>
        <v>0</v>
      </c>
      <c r="S66" s="34">
        <f t="shared" si="4"/>
        <v>0</v>
      </c>
      <c r="T66" s="34">
        <f t="shared" si="4"/>
        <v>0</v>
      </c>
      <c r="U66" s="34">
        <f t="shared" si="4"/>
        <v>0</v>
      </c>
      <c r="V66" s="34">
        <f t="shared" si="4"/>
        <v>0</v>
      </c>
      <c r="W66" s="34">
        <f t="shared" si="4"/>
        <v>0</v>
      </c>
      <c r="X66" s="34">
        <f t="shared" si="4"/>
        <v>0</v>
      </c>
    </row>
    <row r="67" spans="1:24" s="19" customFormat="1" ht="19.149999999999999" customHeight="1">
      <c r="A67" s="93"/>
      <c r="B67" s="84" t="s">
        <v>362</v>
      </c>
      <c r="C67" s="83" t="s">
        <v>12</v>
      </c>
      <c r="D67" s="83" t="s">
        <v>363</v>
      </c>
      <c r="E67" s="111" t="s">
        <v>364</v>
      </c>
      <c r="F67" s="83" t="s">
        <v>365</v>
      </c>
      <c r="G67" s="83" t="s">
        <v>366</v>
      </c>
      <c r="H67" s="83" t="s">
        <v>367</v>
      </c>
      <c r="I67" s="129">
        <v>12567</v>
      </c>
      <c r="J67" s="83" t="s">
        <v>368</v>
      </c>
      <c r="K67" s="30" t="s">
        <v>369</v>
      </c>
      <c r="L67" s="35">
        <f t="shared" si="0"/>
        <v>11</v>
      </c>
      <c r="M67" s="35"/>
      <c r="N67" s="35">
        <v>4</v>
      </c>
      <c r="O67" s="35">
        <v>1</v>
      </c>
      <c r="P67" s="35">
        <v>1</v>
      </c>
      <c r="Q67" s="35"/>
      <c r="R67" s="35"/>
      <c r="S67" s="35"/>
      <c r="T67" s="35">
        <v>2</v>
      </c>
      <c r="U67" s="35"/>
      <c r="V67" s="35"/>
      <c r="W67" s="35">
        <v>3</v>
      </c>
      <c r="X67" s="35"/>
    </row>
    <row r="68" spans="1:24" s="19" customFormat="1" ht="19.149999999999999" customHeight="1">
      <c r="A68" s="93"/>
      <c r="B68" s="84"/>
      <c r="C68" s="109"/>
      <c r="D68" s="109"/>
      <c r="E68" s="112"/>
      <c r="F68" s="109"/>
      <c r="G68" s="109"/>
      <c r="H68" s="109"/>
      <c r="I68" s="81"/>
      <c r="J68" s="109"/>
      <c r="K68" s="30" t="s">
        <v>370</v>
      </c>
      <c r="L68" s="35">
        <f t="shared" ref="L68:L131" si="5">SUM(M68:X68)</f>
        <v>6</v>
      </c>
      <c r="M68" s="35"/>
      <c r="N68" s="35">
        <v>3</v>
      </c>
      <c r="O68" s="35"/>
      <c r="P68" s="35">
        <v>3</v>
      </c>
      <c r="Q68" s="35"/>
      <c r="R68" s="35"/>
      <c r="S68" s="35"/>
      <c r="T68" s="35"/>
      <c r="U68" s="35"/>
      <c r="V68" s="35"/>
      <c r="W68" s="35"/>
      <c r="X68" s="35"/>
    </row>
    <row r="69" spans="1:24" s="19" customFormat="1" ht="19.149999999999999" customHeight="1">
      <c r="A69" s="93"/>
      <c r="B69" s="84"/>
      <c r="C69" s="109"/>
      <c r="D69" s="110"/>
      <c r="E69" s="113"/>
      <c r="F69" s="110"/>
      <c r="G69" s="110"/>
      <c r="H69" s="110"/>
      <c r="I69" s="82"/>
      <c r="J69" s="110"/>
      <c r="K69" s="30" t="s">
        <v>371</v>
      </c>
      <c r="L69" s="35">
        <f t="shared" si="5"/>
        <v>0</v>
      </c>
      <c r="M69" s="35"/>
      <c r="N69" s="35"/>
      <c r="O69" s="35"/>
      <c r="P69" s="35"/>
      <c r="Q69" s="35"/>
      <c r="R69" s="35"/>
      <c r="S69" s="35"/>
      <c r="T69" s="35"/>
      <c r="U69" s="35"/>
      <c r="V69" s="35"/>
      <c r="W69" s="35"/>
      <c r="X69" s="35"/>
    </row>
    <row r="70" spans="1:24" s="19" customFormat="1" ht="19.149999999999999" customHeight="1">
      <c r="A70" s="93"/>
      <c r="B70" s="84"/>
      <c r="C70" s="83" t="s">
        <v>12</v>
      </c>
      <c r="D70" s="83" t="s">
        <v>372</v>
      </c>
      <c r="E70" s="111" t="s">
        <v>373</v>
      </c>
      <c r="F70" s="83" t="s">
        <v>374</v>
      </c>
      <c r="G70" s="83" t="s">
        <v>375</v>
      </c>
      <c r="H70" s="83" t="s">
        <v>376</v>
      </c>
      <c r="I70" s="129">
        <v>9160</v>
      </c>
      <c r="J70" s="83" t="s">
        <v>377</v>
      </c>
      <c r="K70" s="30" t="s">
        <v>378</v>
      </c>
      <c r="L70" s="35">
        <f t="shared" si="5"/>
        <v>9</v>
      </c>
      <c r="M70" s="35"/>
      <c r="N70" s="35">
        <v>4</v>
      </c>
      <c r="O70" s="35"/>
      <c r="P70" s="35"/>
      <c r="Q70" s="35"/>
      <c r="R70" s="35"/>
      <c r="S70" s="35">
        <v>3</v>
      </c>
      <c r="T70" s="35">
        <v>2</v>
      </c>
      <c r="U70" s="35"/>
      <c r="V70" s="35"/>
      <c r="W70" s="35"/>
      <c r="X70" s="35"/>
    </row>
    <row r="71" spans="1:24" s="19" customFormat="1" ht="19.149999999999999" customHeight="1">
      <c r="A71" s="93"/>
      <c r="B71" s="84"/>
      <c r="C71" s="109"/>
      <c r="D71" s="109"/>
      <c r="E71" s="96"/>
      <c r="F71" s="109"/>
      <c r="G71" s="109"/>
      <c r="H71" s="109"/>
      <c r="I71" s="81"/>
      <c r="J71" s="109"/>
      <c r="K71" s="30" t="s">
        <v>379</v>
      </c>
      <c r="L71" s="35">
        <f t="shared" si="5"/>
        <v>4</v>
      </c>
      <c r="M71" s="35"/>
      <c r="N71" s="35">
        <v>2</v>
      </c>
      <c r="O71" s="35"/>
      <c r="P71" s="35"/>
      <c r="Q71" s="35"/>
      <c r="R71" s="35"/>
      <c r="S71" s="35">
        <v>2</v>
      </c>
      <c r="T71" s="35"/>
      <c r="U71" s="35"/>
      <c r="V71" s="35"/>
      <c r="W71" s="35"/>
      <c r="X71" s="35"/>
    </row>
    <row r="72" spans="1:24" s="19" customFormat="1" ht="19.149999999999999" customHeight="1">
      <c r="A72" s="93"/>
      <c r="B72" s="84"/>
      <c r="C72" s="109"/>
      <c r="D72" s="110"/>
      <c r="E72" s="97"/>
      <c r="F72" s="110"/>
      <c r="G72" s="110"/>
      <c r="H72" s="110"/>
      <c r="I72" s="82"/>
      <c r="J72" s="110"/>
      <c r="K72" s="30" t="s">
        <v>380</v>
      </c>
      <c r="L72" s="35">
        <f t="shared" si="5"/>
        <v>0</v>
      </c>
      <c r="M72" s="35"/>
      <c r="N72" s="35"/>
      <c r="O72" s="35"/>
      <c r="P72" s="35"/>
      <c r="Q72" s="35"/>
      <c r="R72" s="35"/>
      <c r="S72" s="35"/>
      <c r="T72" s="35"/>
      <c r="U72" s="35"/>
      <c r="V72" s="35"/>
      <c r="W72" s="35"/>
      <c r="X72" s="35"/>
    </row>
    <row r="73" spans="1:24" s="19" customFormat="1" ht="19.149999999999999" customHeight="1">
      <c r="A73" s="93"/>
      <c r="B73" s="84"/>
      <c r="C73" s="83" t="s">
        <v>12</v>
      </c>
      <c r="D73" s="83" t="s">
        <v>381</v>
      </c>
      <c r="E73" s="111" t="s">
        <v>382</v>
      </c>
      <c r="F73" s="83" t="s">
        <v>383</v>
      </c>
      <c r="G73" s="83" t="s">
        <v>384</v>
      </c>
      <c r="H73" s="83" t="s">
        <v>385</v>
      </c>
      <c r="I73" s="129">
        <v>7172</v>
      </c>
      <c r="J73" s="83" t="s">
        <v>386</v>
      </c>
      <c r="K73" s="30" t="s">
        <v>387</v>
      </c>
      <c r="L73" s="35">
        <f t="shared" si="5"/>
        <v>6</v>
      </c>
      <c r="M73" s="35"/>
      <c r="N73" s="35">
        <v>3</v>
      </c>
      <c r="O73" s="35">
        <v>2</v>
      </c>
      <c r="P73" s="35"/>
      <c r="Q73" s="35"/>
      <c r="R73" s="35"/>
      <c r="S73" s="35"/>
      <c r="T73" s="35">
        <v>1</v>
      </c>
      <c r="U73" s="35"/>
      <c r="V73" s="35"/>
      <c r="W73" s="35"/>
      <c r="X73" s="35"/>
    </row>
    <row r="74" spans="1:24" s="19" customFormat="1" ht="19.149999999999999" customHeight="1">
      <c r="A74" s="93"/>
      <c r="B74" s="84"/>
      <c r="C74" s="109"/>
      <c r="D74" s="109"/>
      <c r="E74" s="96"/>
      <c r="F74" s="109"/>
      <c r="G74" s="109"/>
      <c r="H74" s="109"/>
      <c r="I74" s="81"/>
      <c r="J74" s="109"/>
      <c r="K74" s="30" t="s">
        <v>388</v>
      </c>
      <c r="L74" s="35">
        <f t="shared" si="5"/>
        <v>4</v>
      </c>
      <c r="M74" s="35"/>
      <c r="N74" s="35">
        <v>2</v>
      </c>
      <c r="O74" s="35">
        <v>2</v>
      </c>
      <c r="P74" s="35"/>
      <c r="Q74" s="35"/>
      <c r="R74" s="35"/>
      <c r="S74" s="35"/>
      <c r="T74" s="35"/>
      <c r="U74" s="35"/>
      <c r="V74" s="35"/>
      <c r="W74" s="35"/>
      <c r="X74" s="35"/>
    </row>
    <row r="75" spans="1:24" s="19" customFormat="1" ht="19.149999999999999" customHeight="1">
      <c r="A75" s="93"/>
      <c r="B75" s="84"/>
      <c r="C75" s="109"/>
      <c r="D75" s="110"/>
      <c r="E75" s="97"/>
      <c r="F75" s="110"/>
      <c r="G75" s="110"/>
      <c r="H75" s="110"/>
      <c r="I75" s="82"/>
      <c r="J75" s="110"/>
      <c r="K75" s="30" t="s">
        <v>389</v>
      </c>
      <c r="L75" s="35">
        <f t="shared" si="5"/>
        <v>0</v>
      </c>
      <c r="M75" s="35"/>
      <c r="N75" s="35"/>
      <c r="O75" s="35"/>
      <c r="P75" s="35"/>
      <c r="Q75" s="35"/>
      <c r="R75" s="35"/>
      <c r="S75" s="35"/>
      <c r="T75" s="35"/>
      <c r="U75" s="35"/>
      <c r="V75" s="35"/>
      <c r="W75" s="35"/>
      <c r="X75" s="35"/>
    </row>
    <row r="76" spans="1:24" s="19" customFormat="1" ht="19.149999999999999" customHeight="1">
      <c r="A76" s="93"/>
      <c r="B76" s="84"/>
      <c r="C76" s="83" t="s">
        <v>12</v>
      </c>
      <c r="D76" s="83" t="s">
        <v>390</v>
      </c>
      <c r="E76" s="111" t="s">
        <v>391</v>
      </c>
      <c r="F76" s="83" t="s">
        <v>392</v>
      </c>
      <c r="G76" s="83" t="s">
        <v>393</v>
      </c>
      <c r="H76" s="83" t="s">
        <v>394</v>
      </c>
      <c r="I76" s="129">
        <v>5429</v>
      </c>
      <c r="J76" s="83" t="s">
        <v>395</v>
      </c>
      <c r="K76" s="30" t="s">
        <v>396</v>
      </c>
      <c r="L76" s="35">
        <f t="shared" si="5"/>
        <v>6</v>
      </c>
      <c r="M76" s="35"/>
      <c r="N76" s="35">
        <v>2</v>
      </c>
      <c r="O76" s="35"/>
      <c r="P76" s="35">
        <v>1</v>
      </c>
      <c r="Q76" s="35"/>
      <c r="R76" s="35"/>
      <c r="S76" s="35"/>
      <c r="T76" s="35">
        <v>1</v>
      </c>
      <c r="U76" s="35"/>
      <c r="V76" s="35"/>
      <c r="W76" s="35">
        <v>2</v>
      </c>
      <c r="X76" s="35"/>
    </row>
    <row r="77" spans="1:24" s="19" customFormat="1" ht="19.149999999999999" customHeight="1">
      <c r="A77" s="93"/>
      <c r="B77" s="84"/>
      <c r="C77" s="109"/>
      <c r="D77" s="109"/>
      <c r="E77" s="96"/>
      <c r="F77" s="109"/>
      <c r="G77" s="109"/>
      <c r="H77" s="109"/>
      <c r="I77" s="81"/>
      <c r="J77" s="109"/>
      <c r="K77" s="30" t="s">
        <v>397</v>
      </c>
      <c r="L77" s="35">
        <f t="shared" si="5"/>
        <v>7</v>
      </c>
      <c r="M77" s="35"/>
      <c r="N77" s="35">
        <v>2</v>
      </c>
      <c r="O77" s="35">
        <v>5</v>
      </c>
      <c r="P77" s="35"/>
      <c r="Q77" s="35"/>
      <c r="R77" s="35"/>
      <c r="S77" s="35"/>
      <c r="T77" s="35"/>
      <c r="U77" s="35"/>
      <c r="V77" s="35"/>
      <c r="W77" s="35"/>
      <c r="X77" s="35"/>
    </row>
    <row r="78" spans="1:24" s="19" customFormat="1" ht="19.149999999999999" customHeight="1">
      <c r="A78" s="93"/>
      <c r="B78" s="85"/>
      <c r="C78" s="109"/>
      <c r="D78" s="110"/>
      <c r="E78" s="97"/>
      <c r="F78" s="110"/>
      <c r="G78" s="110"/>
      <c r="H78" s="110"/>
      <c r="I78" s="82"/>
      <c r="J78" s="110"/>
      <c r="K78" s="30" t="s">
        <v>398</v>
      </c>
      <c r="L78" s="35">
        <f t="shared" si="5"/>
        <v>0</v>
      </c>
      <c r="M78" s="35"/>
      <c r="N78" s="35"/>
      <c r="O78" s="35"/>
      <c r="P78" s="35"/>
      <c r="Q78" s="35"/>
      <c r="R78" s="35"/>
      <c r="S78" s="35"/>
      <c r="T78" s="35"/>
      <c r="U78" s="35"/>
      <c r="V78" s="35"/>
      <c r="W78" s="35"/>
      <c r="X78" s="35"/>
    </row>
    <row r="79" spans="1:24" s="19" customFormat="1" ht="19.149999999999999" customHeight="1">
      <c r="A79" s="93"/>
      <c r="B79" s="83" t="s">
        <v>399</v>
      </c>
      <c r="C79" s="89"/>
      <c r="D79" s="99">
        <f>COUNTA(D82:D90)</f>
        <v>3</v>
      </c>
      <c r="E79" s="95"/>
      <c r="F79" s="89"/>
      <c r="G79" s="89"/>
      <c r="H79" s="89"/>
      <c r="I79" s="128">
        <f>SUM(I82:I90)</f>
        <v>75167</v>
      </c>
      <c r="J79" s="89" t="s">
        <v>1</v>
      </c>
      <c r="K79" s="31" t="s">
        <v>2</v>
      </c>
      <c r="L79" s="34">
        <f t="shared" si="5"/>
        <v>74</v>
      </c>
      <c r="M79" s="34">
        <f t="shared" ref="M79:X81" si="6">M82+M85+M88</f>
        <v>0</v>
      </c>
      <c r="N79" s="34">
        <f t="shared" si="6"/>
        <v>19</v>
      </c>
      <c r="O79" s="34">
        <f t="shared" si="6"/>
        <v>0</v>
      </c>
      <c r="P79" s="34">
        <f t="shared" si="6"/>
        <v>13</v>
      </c>
      <c r="Q79" s="34">
        <f t="shared" si="6"/>
        <v>0</v>
      </c>
      <c r="R79" s="34">
        <f t="shared" si="6"/>
        <v>0</v>
      </c>
      <c r="S79" s="34">
        <f t="shared" si="6"/>
        <v>30</v>
      </c>
      <c r="T79" s="34">
        <f t="shared" si="6"/>
        <v>7</v>
      </c>
      <c r="U79" s="34">
        <f t="shared" si="6"/>
        <v>0</v>
      </c>
      <c r="V79" s="34">
        <f t="shared" si="6"/>
        <v>0</v>
      </c>
      <c r="W79" s="34">
        <f t="shared" si="6"/>
        <v>5</v>
      </c>
      <c r="X79" s="34">
        <f t="shared" si="6"/>
        <v>0</v>
      </c>
    </row>
    <row r="80" spans="1:24" s="19" customFormat="1" ht="19.149999999999999" customHeight="1">
      <c r="A80" s="93"/>
      <c r="B80" s="84"/>
      <c r="C80" s="90"/>
      <c r="D80" s="100"/>
      <c r="E80" s="102"/>
      <c r="F80" s="90"/>
      <c r="G80" s="90"/>
      <c r="H80" s="90"/>
      <c r="I80" s="128"/>
      <c r="J80" s="90"/>
      <c r="K80" s="31" t="s">
        <v>3</v>
      </c>
      <c r="L80" s="34">
        <f t="shared" si="5"/>
        <v>12</v>
      </c>
      <c r="M80" s="34">
        <f t="shared" si="6"/>
        <v>0</v>
      </c>
      <c r="N80" s="34">
        <f t="shared" si="6"/>
        <v>0</v>
      </c>
      <c r="O80" s="34">
        <f t="shared" si="6"/>
        <v>12</v>
      </c>
      <c r="P80" s="34">
        <f t="shared" si="6"/>
        <v>0</v>
      </c>
      <c r="Q80" s="34">
        <f t="shared" si="6"/>
        <v>0</v>
      </c>
      <c r="R80" s="34">
        <f t="shared" si="6"/>
        <v>0</v>
      </c>
      <c r="S80" s="34">
        <f t="shared" si="6"/>
        <v>0</v>
      </c>
      <c r="T80" s="34">
        <f t="shared" si="6"/>
        <v>0</v>
      </c>
      <c r="U80" s="34">
        <f t="shared" si="6"/>
        <v>0</v>
      </c>
      <c r="V80" s="34">
        <f t="shared" si="6"/>
        <v>0</v>
      </c>
      <c r="W80" s="34">
        <f t="shared" si="6"/>
        <v>0</v>
      </c>
      <c r="X80" s="34">
        <f t="shared" si="6"/>
        <v>0</v>
      </c>
    </row>
    <row r="81" spans="1:24" s="19" customFormat="1" ht="19.149999999999999" customHeight="1">
      <c r="A81" s="93"/>
      <c r="B81" s="85"/>
      <c r="C81" s="91"/>
      <c r="D81" s="101"/>
      <c r="E81" s="103"/>
      <c r="F81" s="91"/>
      <c r="G81" s="91"/>
      <c r="H81" s="91"/>
      <c r="I81" s="128"/>
      <c r="J81" s="91"/>
      <c r="K81" s="31" t="s">
        <v>13</v>
      </c>
      <c r="L81" s="34">
        <f t="shared" si="5"/>
        <v>0</v>
      </c>
      <c r="M81" s="34">
        <f t="shared" si="6"/>
        <v>0</v>
      </c>
      <c r="N81" s="34">
        <f t="shared" si="6"/>
        <v>0</v>
      </c>
      <c r="O81" s="34">
        <f t="shared" si="6"/>
        <v>0</v>
      </c>
      <c r="P81" s="34">
        <f t="shared" si="6"/>
        <v>0</v>
      </c>
      <c r="Q81" s="34">
        <f t="shared" si="6"/>
        <v>0</v>
      </c>
      <c r="R81" s="34">
        <f t="shared" si="6"/>
        <v>0</v>
      </c>
      <c r="S81" s="34">
        <f t="shared" si="6"/>
        <v>0</v>
      </c>
      <c r="T81" s="34">
        <f t="shared" si="6"/>
        <v>0</v>
      </c>
      <c r="U81" s="34">
        <f t="shared" si="6"/>
        <v>0</v>
      </c>
      <c r="V81" s="34">
        <f t="shared" si="6"/>
        <v>0</v>
      </c>
      <c r="W81" s="34">
        <f t="shared" si="6"/>
        <v>0</v>
      </c>
      <c r="X81" s="34">
        <f t="shared" si="6"/>
        <v>0</v>
      </c>
    </row>
    <row r="82" spans="1:24" s="19" customFormat="1" ht="19.149999999999999" customHeight="1">
      <c r="A82" s="93"/>
      <c r="B82" s="92" t="s">
        <v>400</v>
      </c>
      <c r="C82" s="83" t="s">
        <v>10</v>
      </c>
      <c r="D82" s="83" t="s">
        <v>401</v>
      </c>
      <c r="E82" s="111" t="s">
        <v>402</v>
      </c>
      <c r="F82" s="83" t="s">
        <v>403</v>
      </c>
      <c r="G82" s="83" t="s">
        <v>404</v>
      </c>
      <c r="H82" s="83" t="s">
        <v>405</v>
      </c>
      <c r="I82" s="129">
        <v>31657</v>
      </c>
      <c r="J82" s="83" t="s">
        <v>406</v>
      </c>
      <c r="K82" s="30" t="s">
        <v>407</v>
      </c>
      <c r="L82" s="35">
        <f t="shared" si="5"/>
        <v>28</v>
      </c>
      <c r="M82" s="35">
        <v>0</v>
      </c>
      <c r="N82" s="35">
        <v>6</v>
      </c>
      <c r="O82" s="35">
        <v>0</v>
      </c>
      <c r="P82" s="35">
        <v>6</v>
      </c>
      <c r="Q82" s="35">
        <v>0</v>
      </c>
      <c r="R82" s="35">
        <v>0</v>
      </c>
      <c r="S82" s="35">
        <v>12</v>
      </c>
      <c r="T82" s="35">
        <v>3</v>
      </c>
      <c r="U82" s="35">
        <v>0</v>
      </c>
      <c r="V82" s="35">
        <v>0</v>
      </c>
      <c r="W82" s="35">
        <v>1</v>
      </c>
      <c r="X82" s="35">
        <v>0</v>
      </c>
    </row>
    <row r="83" spans="1:24" s="19" customFormat="1" ht="19.149999999999999" customHeight="1">
      <c r="A83" s="93"/>
      <c r="B83" s="84"/>
      <c r="C83" s="109"/>
      <c r="D83" s="109"/>
      <c r="E83" s="112"/>
      <c r="F83" s="109"/>
      <c r="G83" s="109"/>
      <c r="H83" s="109"/>
      <c r="I83" s="81"/>
      <c r="J83" s="109"/>
      <c r="K83" s="30" t="s">
        <v>408</v>
      </c>
      <c r="L83" s="35">
        <f t="shared" si="5"/>
        <v>4</v>
      </c>
      <c r="M83" s="35">
        <v>0</v>
      </c>
      <c r="N83" s="35">
        <v>0</v>
      </c>
      <c r="O83" s="35">
        <v>4</v>
      </c>
      <c r="P83" s="35">
        <v>0</v>
      </c>
      <c r="Q83" s="35">
        <v>0</v>
      </c>
      <c r="R83" s="35">
        <v>0</v>
      </c>
      <c r="S83" s="35">
        <v>0</v>
      </c>
      <c r="T83" s="35">
        <v>0</v>
      </c>
      <c r="U83" s="35">
        <v>0</v>
      </c>
      <c r="V83" s="35">
        <v>0</v>
      </c>
      <c r="W83" s="35">
        <v>0</v>
      </c>
      <c r="X83" s="35">
        <v>0</v>
      </c>
    </row>
    <row r="84" spans="1:24" s="19" customFormat="1" ht="19.149999999999999" customHeight="1">
      <c r="A84" s="93"/>
      <c r="B84" s="84"/>
      <c r="C84" s="110"/>
      <c r="D84" s="110"/>
      <c r="E84" s="113"/>
      <c r="F84" s="110"/>
      <c r="G84" s="110"/>
      <c r="H84" s="110"/>
      <c r="I84" s="82"/>
      <c r="J84" s="110"/>
      <c r="K84" s="30" t="s">
        <v>409</v>
      </c>
      <c r="L84" s="35">
        <f t="shared" si="5"/>
        <v>0</v>
      </c>
      <c r="M84" s="35">
        <v>0</v>
      </c>
      <c r="N84" s="35">
        <v>0</v>
      </c>
      <c r="O84" s="35">
        <v>0</v>
      </c>
      <c r="P84" s="35">
        <v>0</v>
      </c>
      <c r="Q84" s="35">
        <v>0</v>
      </c>
      <c r="R84" s="35">
        <v>0</v>
      </c>
      <c r="S84" s="35">
        <v>0</v>
      </c>
      <c r="T84" s="35">
        <v>0</v>
      </c>
      <c r="U84" s="35">
        <v>0</v>
      </c>
      <c r="V84" s="35">
        <v>0</v>
      </c>
      <c r="W84" s="35">
        <v>0</v>
      </c>
      <c r="X84" s="35">
        <v>0</v>
      </c>
    </row>
    <row r="85" spans="1:24" s="19" customFormat="1" ht="19.149999999999999" customHeight="1">
      <c r="A85" s="93"/>
      <c r="B85" s="84"/>
      <c r="C85" s="83" t="s">
        <v>10</v>
      </c>
      <c r="D85" s="83" t="s">
        <v>410</v>
      </c>
      <c r="E85" s="111" t="s">
        <v>411</v>
      </c>
      <c r="F85" s="83" t="s">
        <v>412</v>
      </c>
      <c r="G85" s="83" t="s">
        <v>413</v>
      </c>
      <c r="H85" s="83" t="s">
        <v>414</v>
      </c>
      <c r="I85" s="129">
        <v>25620</v>
      </c>
      <c r="J85" s="83" t="s">
        <v>406</v>
      </c>
      <c r="K85" s="30" t="s">
        <v>407</v>
      </c>
      <c r="L85" s="35">
        <f t="shared" si="5"/>
        <v>24</v>
      </c>
      <c r="M85" s="35">
        <v>0</v>
      </c>
      <c r="N85" s="35">
        <v>6</v>
      </c>
      <c r="O85" s="35">
        <v>0</v>
      </c>
      <c r="P85" s="35">
        <v>4</v>
      </c>
      <c r="Q85" s="35">
        <v>0</v>
      </c>
      <c r="R85" s="35">
        <v>0</v>
      </c>
      <c r="S85" s="35">
        <v>9</v>
      </c>
      <c r="T85" s="35">
        <v>3</v>
      </c>
      <c r="U85" s="35">
        <v>0</v>
      </c>
      <c r="V85" s="35">
        <v>0</v>
      </c>
      <c r="W85" s="35">
        <v>2</v>
      </c>
      <c r="X85" s="35">
        <v>0</v>
      </c>
    </row>
    <row r="86" spans="1:24" s="19" customFormat="1" ht="19.149999999999999" customHeight="1">
      <c r="A86" s="93"/>
      <c r="B86" s="84"/>
      <c r="C86" s="109"/>
      <c r="D86" s="109"/>
      <c r="E86" s="112"/>
      <c r="F86" s="109"/>
      <c r="G86" s="109"/>
      <c r="H86" s="109"/>
      <c r="I86" s="81"/>
      <c r="J86" s="109"/>
      <c r="K86" s="30" t="s">
        <v>408</v>
      </c>
      <c r="L86" s="35">
        <f t="shared" si="5"/>
        <v>4</v>
      </c>
      <c r="M86" s="35">
        <v>0</v>
      </c>
      <c r="N86" s="35">
        <v>0</v>
      </c>
      <c r="O86" s="35">
        <v>4</v>
      </c>
      <c r="P86" s="35">
        <v>0</v>
      </c>
      <c r="Q86" s="35">
        <v>0</v>
      </c>
      <c r="R86" s="35">
        <v>0</v>
      </c>
      <c r="S86" s="35">
        <v>0</v>
      </c>
      <c r="T86" s="35">
        <v>0</v>
      </c>
      <c r="U86" s="35">
        <v>0</v>
      </c>
      <c r="V86" s="35">
        <v>0</v>
      </c>
      <c r="W86" s="35">
        <v>0</v>
      </c>
      <c r="X86" s="35">
        <v>0</v>
      </c>
    </row>
    <row r="87" spans="1:24" s="19" customFormat="1" ht="19.149999999999999" customHeight="1">
      <c r="A87" s="93"/>
      <c r="B87" s="84"/>
      <c r="C87" s="110"/>
      <c r="D87" s="110"/>
      <c r="E87" s="113"/>
      <c r="F87" s="110"/>
      <c r="G87" s="110"/>
      <c r="H87" s="110"/>
      <c r="I87" s="82"/>
      <c r="J87" s="110"/>
      <c r="K87" s="30" t="s">
        <v>409</v>
      </c>
      <c r="L87" s="35">
        <f t="shared" si="5"/>
        <v>0</v>
      </c>
      <c r="M87" s="35">
        <v>0</v>
      </c>
      <c r="N87" s="35">
        <v>0</v>
      </c>
      <c r="O87" s="35">
        <v>0</v>
      </c>
      <c r="P87" s="35">
        <v>0</v>
      </c>
      <c r="Q87" s="35">
        <v>0</v>
      </c>
      <c r="R87" s="35">
        <v>0</v>
      </c>
      <c r="S87" s="35">
        <v>0</v>
      </c>
      <c r="T87" s="35">
        <v>0</v>
      </c>
      <c r="U87" s="35">
        <v>0</v>
      </c>
      <c r="V87" s="35">
        <v>0</v>
      </c>
      <c r="W87" s="35">
        <v>0</v>
      </c>
      <c r="X87" s="35">
        <v>0</v>
      </c>
    </row>
    <row r="88" spans="1:24" s="19" customFormat="1" ht="19.149999999999999" customHeight="1">
      <c r="A88" s="93"/>
      <c r="B88" s="84"/>
      <c r="C88" s="83" t="s">
        <v>10</v>
      </c>
      <c r="D88" s="83" t="s">
        <v>415</v>
      </c>
      <c r="E88" s="111" t="s">
        <v>416</v>
      </c>
      <c r="F88" s="83" t="s">
        <v>417</v>
      </c>
      <c r="G88" s="83" t="s">
        <v>418</v>
      </c>
      <c r="H88" s="83" t="s">
        <v>419</v>
      </c>
      <c r="I88" s="129">
        <v>17890</v>
      </c>
      <c r="J88" s="83" t="s">
        <v>395</v>
      </c>
      <c r="K88" s="30" t="s">
        <v>396</v>
      </c>
      <c r="L88" s="35">
        <f t="shared" si="5"/>
        <v>22</v>
      </c>
      <c r="M88" s="35">
        <v>0</v>
      </c>
      <c r="N88" s="35">
        <v>7</v>
      </c>
      <c r="O88" s="35">
        <v>0</v>
      </c>
      <c r="P88" s="35">
        <v>3</v>
      </c>
      <c r="Q88" s="35">
        <v>0</v>
      </c>
      <c r="R88" s="35">
        <v>0</v>
      </c>
      <c r="S88" s="35">
        <v>9</v>
      </c>
      <c r="T88" s="35">
        <v>1</v>
      </c>
      <c r="U88" s="35">
        <v>0</v>
      </c>
      <c r="V88" s="35">
        <v>0</v>
      </c>
      <c r="W88" s="35">
        <v>2</v>
      </c>
      <c r="X88" s="35">
        <v>0</v>
      </c>
    </row>
    <row r="89" spans="1:24" s="19" customFormat="1" ht="19.149999999999999" customHeight="1">
      <c r="A89" s="93"/>
      <c r="B89" s="84"/>
      <c r="C89" s="109"/>
      <c r="D89" s="109"/>
      <c r="E89" s="112"/>
      <c r="F89" s="109"/>
      <c r="G89" s="109"/>
      <c r="H89" s="109"/>
      <c r="I89" s="81"/>
      <c r="J89" s="109"/>
      <c r="K89" s="30" t="s">
        <v>397</v>
      </c>
      <c r="L89" s="35">
        <f t="shared" si="5"/>
        <v>4</v>
      </c>
      <c r="M89" s="35">
        <v>0</v>
      </c>
      <c r="N89" s="35">
        <v>0</v>
      </c>
      <c r="O89" s="35">
        <v>4</v>
      </c>
      <c r="P89" s="35">
        <v>0</v>
      </c>
      <c r="Q89" s="35">
        <v>0</v>
      </c>
      <c r="R89" s="35">
        <v>0</v>
      </c>
      <c r="S89" s="35">
        <v>0</v>
      </c>
      <c r="T89" s="35">
        <v>0</v>
      </c>
      <c r="U89" s="35">
        <v>0</v>
      </c>
      <c r="V89" s="35">
        <v>0</v>
      </c>
      <c r="W89" s="35">
        <v>0</v>
      </c>
      <c r="X89" s="35">
        <v>0</v>
      </c>
    </row>
    <row r="90" spans="1:24" s="19" customFormat="1" ht="19.149999999999999" customHeight="1">
      <c r="A90" s="93"/>
      <c r="B90" s="85"/>
      <c r="C90" s="110"/>
      <c r="D90" s="110"/>
      <c r="E90" s="113"/>
      <c r="F90" s="110"/>
      <c r="G90" s="110"/>
      <c r="H90" s="110"/>
      <c r="I90" s="82"/>
      <c r="J90" s="110"/>
      <c r="K90" s="30" t="s">
        <v>398</v>
      </c>
      <c r="L90" s="35">
        <f t="shared" si="5"/>
        <v>0</v>
      </c>
      <c r="M90" s="35">
        <v>0</v>
      </c>
      <c r="N90" s="35">
        <v>0</v>
      </c>
      <c r="O90" s="35">
        <v>0</v>
      </c>
      <c r="P90" s="35">
        <v>0</v>
      </c>
      <c r="Q90" s="35">
        <v>0</v>
      </c>
      <c r="R90" s="35">
        <v>0</v>
      </c>
      <c r="S90" s="35">
        <v>0</v>
      </c>
      <c r="T90" s="35">
        <v>0</v>
      </c>
      <c r="U90" s="35">
        <v>0</v>
      </c>
      <c r="V90" s="35">
        <v>0</v>
      </c>
      <c r="W90" s="35">
        <v>0</v>
      </c>
      <c r="X90" s="35">
        <v>0</v>
      </c>
    </row>
    <row r="91" spans="1:24" s="19" customFormat="1" ht="19.149999999999999" customHeight="1">
      <c r="A91" s="93"/>
      <c r="B91" s="83" t="s">
        <v>420</v>
      </c>
      <c r="C91" s="89"/>
      <c r="D91" s="99">
        <f>COUNTA(D94:D105)</f>
        <v>4</v>
      </c>
      <c r="E91" s="95"/>
      <c r="F91" s="89"/>
      <c r="G91" s="89"/>
      <c r="H91" s="89"/>
      <c r="I91" s="128">
        <f>SUM(I94:I105)</f>
        <v>36175</v>
      </c>
      <c r="J91" s="89" t="s">
        <v>1</v>
      </c>
      <c r="K91" s="31" t="s">
        <v>2</v>
      </c>
      <c r="L91" s="34">
        <f t="shared" si="5"/>
        <v>47</v>
      </c>
      <c r="M91" s="34">
        <f t="shared" ref="M91:X93" si="7">M94+M97+M100+M103</f>
        <v>0</v>
      </c>
      <c r="N91" s="34">
        <f t="shared" si="7"/>
        <v>9</v>
      </c>
      <c r="O91" s="34">
        <f t="shared" si="7"/>
        <v>0</v>
      </c>
      <c r="P91" s="34">
        <f t="shared" si="7"/>
        <v>0</v>
      </c>
      <c r="Q91" s="34">
        <f t="shared" si="7"/>
        <v>0</v>
      </c>
      <c r="R91" s="34">
        <f t="shared" si="7"/>
        <v>0</v>
      </c>
      <c r="S91" s="34">
        <f t="shared" si="7"/>
        <v>12</v>
      </c>
      <c r="T91" s="34">
        <f t="shared" si="7"/>
        <v>12</v>
      </c>
      <c r="U91" s="34">
        <f t="shared" si="7"/>
        <v>0</v>
      </c>
      <c r="V91" s="34">
        <f t="shared" si="7"/>
        <v>0</v>
      </c>
      <c r="W91" s="34">
        <f t="shared" si="7"/>
        <v>4</v>
      </c>
      <c r="X91" s="34">
        <f t="shared" si="7"/>
        <v>10</v>
      </c>
    </row>
    <row r="92" spans="1:24" s="19" customFormat="1" ht="19.149999999999999" customHeight="1">
      <c r="A92" s="93"/>
      <c r="B92" s="84"/>
      <c r="C92" s="90"/>
      <c r="D92" s="100"/>
      <c r="E92" s="102"/>
      <c r="F92" s="90"/>
      <c r="G92" s="90"/>
      <c r="H92" s="90"/>
      <c r="I92" s="128"/>
      <c r="J92" s="90"/>
      <c r="K92" s="31" t="s">
        <v>3</v>
      </c>
      <c r="L92" s="34">
        <f t="shared" si="5"/>
        <v>8</v>
      </c>
      <c r="M92" s="34">
        <f t="shared" si="7"/>
        <v>0</v>
      </c>
      <c r="N92" s="34">
        <f t="shared" si="7"/>
        <v>8</v>
      </c>
      <c r="O92" s="34">
        <f t="shared" si="7"/>
        <v>0</v>
      </c>
      <c r="P92" s="34">
        <f t="shared" si="7"/>
        <v>0</v>
      </c>
      <c r="Q92" s="34">
        <f t="shared" si="7"/>
        <v>0</v>
      </c>
      <c r="R92" s="34">
        <f t="shared" si="7"/>
        <v>0</v>
      </c>
      <c r="S92" s="34">
        <f t="shared" si="7"/>
        <v>0</v>
      </c>
      <c r="T92" s="34">
        <f t="shared" si="7"/>
        <v>0</v>
      </c>
      <c r="U92" s="34">
        <f t="shared" si="7"/>
        <v>0</v>
      </c>
      <c r="V92" s="34">
        <f t="shared" si="7"/>
        <v>0</v>
      </c>
      <c r="W92" s="34">
        <f t="shared" si="7"/>
        <v>0</v>
      </c>
      <c r="X92" s="34">
        <f t="shared" si="7"/>
        <v>0</v>
      </c>
    </row>
    <row r="93" spans="1:24" s="19" customFormat="1" ht="19.149999999999999" customHeight="1">
      <c r="A93" s="93"/>
      <c r="B93" s="85"/>
      <c r="C93" s="91"/>
      <c r="D93" s="101"/>
      <c r="E93" s="103"/>
      <c r="F93" s="91"/>
      <c r="G93" s="91"/>
      <c r="H93" s="91"/>
      <c r="I93" s="128"/>
      <c r="J93" s="91"/>
      <c r="K93" s="31" t="s">
        <v>13</v>
      </c>
      <c r="L93" s="34">
        <f t="shared" si="5"/>
        <v>0</v>
      </c>
      <c r="M93" s="34">
        <f t="shared" si="7"/>
        <v>0</v>
      </c>
      <c r="N93" s="34">
        <f t="shared" si="7"/>
        <v>0</v>
      </c>
      <c r="O93" s="34">
        <f t="shared" si="7"/>
        <v>0</v>
      </c>
      <c r="P93" s="34">
        <f t="shared" si="7"/>
        <v>0</v>
      </c>
      <c r="Q93" s="34">
        <f t="shared" si="7"/>
        <v>0</v>
      </c>
      <c r="R93" s="34">
        <f t="shared" si="7"/>
        <v>0</v>
      </c>
      <c r="S93" s="34">
        <f t="shared" si="7"/>
        <v>0</v>
      </c>
      <c r="T93" s="34">
        <f t="shared" si="7"/>
        <v>0</v>
      </c>
      <c r="U93" s="34">
        <f t="shared" si="7"/>
        <v>0</v>
      </c>
      <c r="V93" s="34">
        <f t="shared" si="7"/>
        <v>0</v>
      </c>
      <c r="W93" s="34">
        <f t="shared" si="7"/>
        <v>0</v>
      </c>
      <c r="X93" s="34">
        <f t="shared" si="7"/>
        <v>0</v>
      </c>
    </row>
    <row r="94" spans="1:24" s="19" customFormat="1" ht="19.149999999999999" customHeight="1">
      <c r="A94" s="93"/>
      <c r="B94" s="84" t="s">
        <v>421</v>
      </c>
      <c r="C94" s="83" t="s">
        <v>10</v>
      </c>
      <c r="D94" s="83" t="s">
        <v>422</v>
      </c>
      <c r="E94" s="111" t="s">
        <v>423</v>
      </c>
      <c r="F94" s="83" t="s">
        <v>424</v>
      </c>
      <c r="G94" s="83" t="s">
        <v>425</v>
      </c>
      <c r="H94" s="83" t="s">
        <v>426</v>
      </c>
      <c r="I94" s="129">
        <v>11818</v>
      </c>
      <c r="J94" s="83" t="s">
        <v>395</v>
      </c>
      <c r="K94" s="30" t="s">
        <v>396</v>
      </c>
      <c r="L94" s="35">
        <f t="shared" si="5"/>
        <v>11</v>
      </c>
      <c r="M94" s="35"/>
      <c r="N94" s="35">
        <v>1</v>
      </c>
      <c r="O94" s="35"/>
      <c r="P94" s="35"/>
      <c r="Q94" s="35"/>
      <c r="R94" s="35"/>
      <c r="S94" s="35">
        <v>7</v>
      </c>
      <c r="T94" s="35">
        <v>3</v>
      </c>
      <c r="U94" s="35"/>
      <c r="V94" s="35"/>
      <c r="W94" s="35"/>
      <c r="X94" s="36"/>
    </row>
    <row r="95" spans="1:24" s="19" customFormat="1" ht="19.149999999999999" customHeight="1">
      <c r="A95" s="93"/>
      <c r="B95" s="84"/>
      <c r="C95" s="84"/>
      <c r="D95" s="84"/>
      <c r="E95" s="96"/>
      <c r="F95" s="84"/>
      <c r="G95" s="84"/>
      <c r="H95" s="84"/>
      <c r="I95" s="107"/>
      <c r="J95" s="84"/>
      <c r="K95" s="30" t="s">
        <v>397</v>
      </c>
      <c r="L95" s="35">
        <f t="shared" si="5"/>
        <v>3</v>
      </c>
      <c r="M95" s="35"/>
      <c r="N95" s="35">
        <v>3</v>
      </c>
      <c r="O95" s="35"/>
      <c r="P95" s="35"/>
      <c r="Q95" s="35"/>
      <c r="R95" s="35"/>
      <c r="S95" s="35"/>
      <c r="T95" s="35"/>
      <c r="U95" s="35"/>
      <c r="V95" s="35"/>
      <c r="W95" s="35"/>
      <c r="X95" s="36"/>
    </row>
    <row r="96" spans="1:24" s="19" customFormat="1" ht="19.149999999999999" customHeight="1">
      <c r="A96" s="93"/>
      <c r="B96" s="84"/>
      <c r="C96" s="85"/>
      <c r="D96" s="85"/>
      <c r="E96" s="97"/>
      <c r="F96" s="85"/>
      <c r="G96" s="85"/>
      <c r="H96" s="85"/>
      <c r="I96" s="108"/>
      <c r="J96" s="85"/>
      <c r="K96" s="30" t="s">
        <v>398</v>
      </c>
      <c r="L96" s="35">
        <f t="shared" si="5"/>
        <v>0</v>
      </c>
      <c r="M96" s="35"/>
      <c r="N96" s="35"/>
      <c r="O96" s="35"/>
      <c r="P96" s="35"/>
      <c r="Q96" s="35"/>
      <c r="R96" s="35"/>
      <c r="S96" s="35"/>
      <c r="T96" s="35"/>
      <c r="U96" s="35"/>
      <c r="V96" s="35"/>
      <c r="W96" s="35"/>
      <c r="X96" s="36"/>
    </row>
    <row r="97" spans="1:24" s="19" customFormat="1" ht="19.149999999999999" customHeight="1">
      <c r="A97" s="93"/>
      <c r="B97" s="84"/>
      <c r="C97" s="83" t="s">
        <v>10</v>
      </c>
      <c r="D97" s="83" t="s">
        <v>427</v>
      </c>
      <c r="E97" s="111" t="s">
        <v>428</v>
      </c>
      <c r="F97" s="83" t="s">
        <v>429</v>
      </c>
      <c r="G97" s="83" t="s">
        <v>430</v>
      </c>
      <c r="H97" s="83" t="s">
        <v>431</v>
      </c>
      <c r="I97" s="129">
        <v>7888</v>
      </c>
      <c r="J97" s="83" t="s">
        <v>395</v>
      </c>
      <c r="K97" s="30" t="s">
        <v>396</v>
      </c>
      <c r="L97" s="35">
        <f t="shared" si="5"/>
        <v>11</v>
      </c>
      <c r="M97" s="35"/>
      <c r="N97" s="35">
        <v>4</v>
      </c>
      <c r="O97" s="35"/>
      <c r="P97" s="35"/>
      <c r="Q97" s="35"/>
      <c r="R97" s="35"/>
      <c r="S97" s="35"/>
      <c r="T97" s="35">
        <v>2</v>
      </c>
      <c r="U97" s="35"/>
      <c r="V97" s="35"/>
      <c r="W97" s="35">
        <v>2</v>
      </c>
      <c r="X97" s="36">
        <v>3</v>
      </c>
    </row>
    <row r="98" spans="1:24" s="19" customFormat="1" ht="19.149999999999999" customHeight="1">
      <c r="A98" s="93"/>
      <c r="B98" s="84"/>
      <c r="C98" s="84"/>
      <c r="D98" s="84"/>
      <c r="E98" s="96"/>
      <c r="F98" s="84"/>
      <c r="G98" s="84"/>
      <c r="H98" s="84"/>
      <c r="I98" s="107"/>
      <c r="J98" s="84"/>
      <c r="K98" s="30" t="s">
        <v>397</v>
      </c>
      <c r="L98" s="35">
        <f t="shared" si="5"/>
        <v>0</v>
      </c>
      <c r="M98" s="35"/>
      <c r="N98" s="35"/>
      <c r="O98" s="35"/>
      <c r="P98" s="35"/>
      <c r="Q98" s="35"/>
      <c r="R98" s="35"/>
      <c r="S98" s="35"/>
      <c r="T98" s="35"/>
      <c r="U98" s="35"/>
      <c r="V98" s="35"/>
      <c r="W98" s="35"/>
      <c r="X98" s="36"/>
    </row>
    <row r="99" spans="1:24" s="19" customFormat="1" ht="19.149999999999999" customHeight="1">
      <c r="A99" s="93"/>
      <c r="B99" s="84"/>
      <c r="C99" s="85"/>
      <c r="D99" s="85"/>
      <c r="E99" s="97"/>
      <c r="F99" s="85"/>
      <c r="G99" s="85"/>
      <c r="H99" s="85"/>
      <c r="I99" s="108"/>
      <c r="J99" s="85"/>
      <c r="K99" s="30" t="s">
        <v>398</v>
      </c>
      <c r="L99" s="35">
        <f t="shared" si="5"/>
        <v>0</v>
      </c>
      <c r="M99" s="35"/>
      <c r="N99" s="35"/>
      <c r="O99" s="35"/>
      <c r="P99" s="35"/>
      <c r="Q99" s="35"/>
      <c r="R99" s="35"/>
      <c r="S99" s="35"/>
      <c r="T99" s="35"/>
      <c r="U99" s="35"/>
      <c r="V99" s="35"/>
      <c r="W99" s="35"/>
      <c r="X99" s="36"/>
    </row>
    <row r="100" spans="1:24" s="19" customFormat="1" ht="19.149999999999999" customHeight="1">
      <c r="A100" s="93"/>
      <c r="B100" s="84"/>
      <c r="C100" s="83" t="s">
        <v>10</v>
      </c>
      <c r="D100" s="83" t="s">
        <v>432</v>
      </c>
      <c r="E100" s="111" t="s">
        <v>433</v>
      </c>
      <c r="F100" s="83" t="s">
        <v>434</v>
      </c>
      <c r="G100" s="83" t="s">
        <v>435</v>
      </c>
      <c r="H100" s="83" t="s">
        <v>436</v>
      </c>
      <c r="I100" s="129">
        <v>13427</v>
      </c>
      <c r="J100" s="83" t="s">
        <v>437</v>
      </c>
      <c r="K100" s="30" t="s">
        <v>438</v>
      </c>
      <c r="L100" s="35">
        <f t="shared" si="5"/>
        <v>17</v>
      </c>
      <c r="M100" s="35"/>
      <c r="N100" s="35">
        <v>4</v>
      </c>
      <c r="O100" s="35"/>
      <c r="P100" s="35"/>
      <c r="Q100" s="35"/>
      <c r="R100" s="35"/>
      <c r="S100" s="35"/>
      <c r="T100" s="35">
        <v>5</v>
      </c>
      <c r="U100" s="35"/>
      <c r="V100" s="35"/>
      <c r="W100" s="35">
        <v>2</v>
      </c>
      <c r="X100" s="36">
        <v>6</v>
      </c>
    </row>
    <row r="101" spans="1:24" s="19" customFormat="1" ht="19.149999999999999" customHeight="1">
      <c r="A101" s="93"/>
      <c r="B101" s="84"/>
      <c r="C101" s="84"/>
      <c r="D101" s="84"/>
      <c r="E101" s="96"/>
      <c r="F101" s="84"/>
      <c r="G101" s="84"/>
      <c r="H101" s="84"/>
      <c r="I101" s="107"/>
      <c r="J101" s="84"/>
      <c r="K101" s="30" t="s">
        <v>439</v>
      </c>
      <c r="L101" s="35">
        <f t="shared" si="5"/>
        <v>5</v>
      </c>
      <c r="M101" s="35"/>
      <c r="N101" s="35">
        <v>5</v>
      </c>
      <c r="O101" s="35"/>
      <c r="P101" s="35"/>
      <c r="Q101" s="35"/>
      <c r="R101" s="35"/>
      <c r="S101" s="35"/>
      <c r="T101" s="35"/>
      <c r="U101" s="35"/>
      <c r="V101" s="35"/>
      <c r="W101" s="35"/>
      <c r="X101" s="36"/>
    </row>
    <row r="102" spans="1:24" s="19" customFormat="1" ht="19.149999999999999" customHeight="1">
      <c r="A102" s="93"/>
      <c r="B102" s="84"/>
      <c r="C102" s="85"/>
      <c r="D102" s="85"/>
      <c r="E102" s="97"/>
      <c r="F102" s="85"/>
      <c r="G102" s="85"/>
      <c r="H102" s="85"/>
      <c r="I102" s="108"/>
      <c r="J102" s="85"/>
      <c r="K102" s="30" t="s">
        <v>440</v>
      </c>
      <c r="L102" s="35">
        <f t="shared" si="5"/>
        <v>0</v>
      </c>
      <c r="M102" s="35"/>
      <c r="N102" s="35"/>
      <c r="O102" s="35"/>
      <c r="P102" s="35"/>
      <c r="Q102" s="35"/>
      <c r="R102" s="35"/>
      <c r="S102" s="35"/>
      <c r="T102" s="35"/>
      <c r="U102" s="35"/>
      <c r="V102" s="35"/>
      <c r="W102" s="35"/>
      <c r="X102" s="36"/>
    </row>
    <row r="103" spans="1:24" s="19" customFormat="1" ht="19.149999999999999" customHeight="1">
      <c r="A103" s="93"/>
      <c r="B103" s="84"/>
      <c r="C103" s="83" t="s">
        <v>10</v>
      </c>
      <c r="D103" s="83" t="s">
        <v>441</v>
      </c>
      <c r="E103" s="111" t="s">
        <v>442</v>
      </c>
      <c r="F103" s="83" t="s">
        <v>443</v>
      </c>
      <c r="G103" s="83" t="s">
        <v>444</v>
      </c>
      <c r="H103" s="83" t="s">
        <v>445</v>
      </c>
      <c r="I103" s="129">
        <v>3042</v>
      </c>
      <c r="J103" s="83" t="s">
        <v>395</v>
      </c>
      <c r="K103" s="30" t="s">
        <v>396</v>
      </c>
      <c r="L103" s="35">
        <f t="shared" si="5"/>
        <v>8</v>
      </c>
      <c r="M103" s="35"/>
      <c r="N103" s="35"/>
      <c r="O103" s="35"/>
      <c r="P103" s="35"/>
      <c r="Q103" s="35"/>
      <c r="R103" s="35"/>
      <c r="S103" s="35">
        <v>5</v>
      </c>
      <c r="T103" s="35">
        <v>2</v>
      </c>
      <c r="U103" s="35"/>
      <c r="V103" s="35"/>
      <c r="W103" s="35"/>
      <c r="X103" s="36">
        <v>1</v>
      </c>
    </row>
    <row r="104" spans="1:24" s="19" customFormat="1" ht="19.149999999999999" customHeight="1">
      <c r="A104" s="93"/>
      <c r="B104" s="84"/>
      <c r="C104" s="84"/>
      <c r="D104" s="84"/>
      <c r="E104" s="96"/>
      <c r="F104" s="84"/>
      <c r="G104" s="84"/>
      <c r="H104" s="84"/>
      <c r="I104" s="107"/>
      <c r="J104" s="84"/>
      <c r="K104" s="30" t="s">
        <v>397</v>
      </c>
      <c r="L104" s="35">
        <f t="shared" si="5"/>
        <v>0</v>
      </c>
      <c r="M104" s="35"/>
      <c r="N104" s="35"/>
      <c r="O104" s="35"/>
      <c r="P104" s="35"/>
      <c r="Q104" s="35"/>
      <c r="R104" s="35"/>
      <c r="S104" s="35"/>
      <c r="T104" s="35"/>
      <c r="U104" s="35"/>
      <c r="V104" s="35"/>
      <c r="W104" s="35"/>
      <c r="X104" s="36"/>
    </row>
    <row r="105" spans="1:24" s="19" customFormat="1" ht="19.149999999999999" customHeight="1">
      <c r="A105" s="93"/>
      <c r="B105" s="85"/>
      <c r="C105" s="85"/>
      <c r="D105" s="85"/>
      <c r="E105" s="97"/>
      <c r="F105" s="85"/>
      <c r="G105" s="85"/>
      <c r="H105" s="85"/>
      <c r="I105" s="108"/>
      <c r="J105" s="85"/>
      <c r="K105" s="30" t="s">
        <v>398</v>
      </c>
      <c r="L105" s="35">
        <f t="shared" si="5"/>
        <v>0</v>
      </c>
      <c r="M105" s="35"/>
      <c r="N105" s="35"/>
      <c r="O105" s="35"/>
      <c r="P105" s="35"/>
      <c r="Q105" s="35"/>
      <c r="R105" s="35"/>
      <c r="S105" s="35"/>
      <c r="T105" s="35"/>
      <c r="U105" s="35"/>
      <c r="V105" s="35"/>
      <c r="W105" s="35"/>
      <c r="X105" s="36"/>
    </row>
    <row r="106" spans="1:24" s="19" customFormat="1" ht="19.149999999999999" customHeight="1">
      <c r="A106" s="93"/>
      <c r="B106" s="83" t="s">
        <v>446</v>
      </c>
      <c r="C106" s="89"/>
      <c r="D106" s="99">
        <f>COUNTA(D109:D120)</f>
        <v>4</v>
      </c>
      <c r="E106" s="95"/>
      <c r="F106" s="89"/>
      <c r="G106" s="89"/>
      <c r="H106" s="89"/>
      <c r="I106" s="128">
        <f>SUM(I109:I120)</f>
        <v>82510</v>
      </c>
      <c r="J106" s="89" t="s">
        <v>1</v>
      </c>
      <c r="K106" s="31" t="s">
        <v>2</v>
      </c>
      <c r="L106" s="34">
        <f t="shared" si="5"/>
        <v>44</v>
      </c>
      <c r="M106" s="34">
        <f t="shared" ref="M106:X108" si="8">M109+M112+M115+M118</f>
        <v>0</v>
      </c>
      <c r="N106" s="34">
        <f t="shared" si="8"/>
        <v>13</v>
      </c>
      <c r="O106" s="34">
        <f t="shared" si="8"/>
        <v>0</v>
      </c>
      <c r="P106" s="34">
        <f t="shared" si="8"/>
        <v>0</v>
      </c>
      <c r="Q106" s="34">
        <f t="shared" si="8"/>
        <v>0</v>
      </c>
      <c r="R106" s="34">
        <f t="shared" si="8"/>
        <v>0</v>
      </c>
      <c r="S106" s="34">
        <f t="shared" si="8"/>
        <v>31</v>
      </c>
      <c r="T106" s="34">
        <f t="shared" si="8"/>
        <v>0</v>
      </c>
      <c r="U106" s="34">
        <f t="shared" si="8"/>
        <v>0</v>
      </c>
      <c r="V106" s="34">
        <f t="shared" si="8"/>
        <v>0</v>
      </c>
      <c r="W106" s="34">
        <f t="shared" si="8"/>
        <v>0</v>
      </c>
      <c r="X106" s="34">
        <f t="shared" si="8"/>
        <v>0</v>
      </c>
    </row>
    <row r="107" spans="1:24" s="19" customFormat="1" ht="19.149999999999999" customHeight="1">
      <c r="A107" s="93"/>
      <c r="B107" s="84"/>
      <c r="C107" s="90"/>
      <c r="D107" s="100"/>
      <c r="E107" s="102"/>
      <c r="F107" s="90"/>
      <c r="G107" s="90"/>
      <c r="H107" s="90"/>
      <c r="I107" s="128"/>
      <c r="J107" s="90"/>
      <c r="K107" s="31" t="s">
        <v>3</v>
      </c>
      <c r="L107" s="34">
        <f t="shared" si="5"/>
        <v>7</v>
      </c>
      <c r="M107" s="34">
        <f t="shared" si="8"/>
        <v>7</v>
      </c>
      <c r="N107" s="34">
        <f t="shared" si="8"/>
        <v>0</v>
      </c>
      <c r="O107" s="34">
        <f t="shared" si="8"/>
        <v>0</v>
      </c>
      <c r="P107" s="34">
        <f t="shared" si="8"/>
        <v>0</v>
      </c>
      <c r="Q107" s="34">
        <f t="shared" si="8"/>
        <v>0</v>
      </c>
      <c r="R107" s="34">
        <f t="shared" si="8"/>
        <v>0</v>
      </c>
      <c r="S107" s="34">
        <f t="shared" si="8"/>
        <v>0</v>
      </c>
      <c r="T107" s="34">
        <f t="shared" si="8"/>
        <v>0</v>
      </c>
      <c r="U107" s="34">
        <f t="shared" si="8"/>
        <v>0</v>
      </c>
      <c r="V107" s="34">
        <f t="shared" si="8"/>
        <v>0</v>
      </c>
      <c r="W107" s="34">
        <f t="shared" si="8"/>
        <v>0</v>
      </c>
      <c r="X107" s="34">
        <f t="shared" si="8"/>
        <v>0</v>
      </c>
    </row>
    <row r="108" spans="1:24" s="19" customFormat="1" ht="19.149999999999999" customHeight="1">
      <c r="A108" s="93"/>
      <c r="B108" s="85"/>
      <c r="C108" s="91"/>
      <c r="D108" s="101"/>
      <c r="E108" s="103"/>
      <c r="F108" s="91"/>
      <c r="G108" s="91"/>
      <c r="H108" s="91"/>
      <c r="I108" s="128"/>
      <c r="J108" s="91"/>
      <c r="K108" s="31" t="s">
        <v>13</v>
      </c>
      <c r="L108" s="34">
        <f t="shared" si="5"/>
        <v>0</v>
      </c>
      <c r="M108" s="34">
        <f t="shared" si="8"/>
        <v>0</v>
      </c>
      <c r="N108" s="34">
        <f t="shared" si="8"/>
        <v>0</v>
      </c>
      <c r="O108" s="34">
        <f t="shared" si="8"/>
        <v>0</v>
      </c>
      <c r="P108" s="34">
        <f t="shared" si="8"/>
        <v>0</v>
      </c>
      <c r="Q108" s="34">
        <f t="shared" si="8"/>
        <v>0</v>
      </c>
      <c r="R108" s="34">
        <f t="shared" si="8"/>
        <v>0</v>
      </c>
      <c r="S108" s="34">
        <f t="shared" si="8"/>
        <v>0</v>
      </c>
      <c r="T108" s="34">
        <f t="shared" si="8"/>
        <v>0</v>
      </c>
      <c r="U108" s="34">
        <f t="shared" si="8"/>
        <v>0</v>
      </c>
      <c r="V108" s="34">
        <f t="shared" si="8"/>
        <v>0</v>
      </c>
      <c r="W108" s="34">
        <f t="shared" si="8"/>
        <v>0</v>
      </c>
      <c r="X108" s="34">
        <f t="shared" si="8"/>
        <v>0</v>
      </c>
    </row>
    <row r="109" spans="1:24" s="19" customFormat="1" ht="19.149999999999999" customHeight="1">
      <c r="A109" s="93"/>
      <c r="B109" s="92" t="s">
        <v>447</v>
      </c>
      <c r="C109" s="89" t="s">
        <v>448</v>
      </c>
      <c r="D109" s="83" t="s">
        <v>45</v>
      </c>
      <c r="E109" s="149" t="s">
        <v>449</v>
      </c>
      <c r="F109" s="83" t="s">
        <v>46</v>
      </c>
      <c r="G109" s="83" t="s">
        <v>450</v>
      </c>
      <c r="H109" s="83" t="s">
        <v>47</v>
      </c>
      <c r="I109" s="128">
        <v>29477</v>
      </c>
      <c r="J109" s="89" t="s">
        <v>1</v>
      </c>
      <c r="K109" s="31" t="s">
        <v>2</v>
      </c>
      <c r="L109" s="34">
        <f t="shared" si="5"/>
        <v>17</v>
      </c>
      <c r="M109" s="34"/>
      <c r="N109" s="34">
        <v>7</v>
      </c>
      <c r="O109" s="34"/>
      <c r="P109" s="34"/>
      <c r="Q109" s="34"/>
      <c r="R109" s="34"/>
      <c r="S109" s="34">
        <v>10</v>
      </c>
      <c r="T109" s="34"/>
      <c r="U109" s="34"/>
      <c r="V109" s="34"/>
      <c r="W109" s="34"/>
      <c r="X109" s="34"/>
    </row>
    <row r="110" spans="1:24" s="19" customFormat="1" ht="19.149999999999999" customHeight="1">
      <c r="A110" s="93"/>
      <c r="B110" s="84"/>
      <c r="C110" s="90"/>
      <c r="D110" s="109"/>
      <c r="E110" s="150"/>
      <c r="F110" s="109"/>
      <c r="G110" s="109"/>
      <c r="H110" s="109"/>
      <c r="I110" s="128"/>
      <c r="J110" s="90"/>
      <c r="K110" s="31" t="s">
        <v>3</v>
      </c>
      <c r="L110" s="34">
        <f t="shared" si="5"/>
        <v>3</v>
      </c>
      <c r="M110" s="34">
        <v>3</v>
      </c>
      <c r="N110" s="34"/>
      <c r="O110" s="34"/>
      <c r="P110" s="34"/>
      <c r="Q110" s="34"/>
      <c r="R110" s="34"/>
      <c r="S110" s="34"/>
      <c r="T110" s="34"/>
      <c r="U110" s="34"/>
      <c r="V110" s="34"/>
      <c r="W110" s="34"/>
      <c r="X110" s="34"/>
    </row>
    <row r="111" spans="1:24" s="19" customFormat="1" ht="19.149999999999999" customHeight="1">
      <c r="A111" s="93"/>
      <c r="B111" s="84"/>
      <c r="C111" s="90"/>
      <c r="D111" s="110"/>
      <c r="E111" s="151"/>
      <c r="F111" s="110"/>
      <c r="G111" s="110"/>
      <c r="H111" s="110"/>
      <c r="I111" s="128"/>
      <c r="J111" s="91"/>
      <c r="K111" s="31" t="s">
        <v>13</v>
      </c>
      <c r="L111" s="34">
        <f t="shared" si="5"/>
        <v>0</v>
      </c>
      <c r="M111" s="34"/>
      <c r="N111" s="34"/>
      <c r="O111" s="34"/>
      <c r="P111" s="34"/>
      <c r="Q111" s="34"/>
      <c r="R111" s="34"/>
      <c r="S111" s="34"/>
      <c r="T111" s="34"/>
      <c r="U111" s="34"/>
      <c r="V111" s="34"/>
      <c r="W111" s="34"/>
      <c r="X111" s="34"/>
    </row>
    <row r="112" spans="1:24" s="19" customFormat="1" ht="19.149999999999999" customHeight="1">
      <c r="A112" s="93"/>
      <c r="B112" s="84"/>
      <c r="C112" s="89" t="s">
        <v>448</v>
      </c>
      <c r="D112" s="83" t="s">
        <v>48</v>
      </c>
      <c r="E112" s="149" t="s">
        <v>451</v>
      </c>
      <c r="F112" s="83" t="s">
        <v>49</v>
      </c>
      <c r="G112" s="83" t="s">
        <v>50</v>
      </c>
      <c r="H112" s="83" t="s">
        <v>51</v>
      </c>
      <c r="I112" s="128">
        <v>25864</v>
      </c>
      <c r="J112" s="89" t="s">
        <v>1</v>
      </c>
      <c r="K112" s="31" t="s">
        <v>2</v>
      </c>
      <c r="L112" s="34">
        <f t="shared" si="5"/>
        <v>12</v>
      </c>
      <c r="M112" s="34"/>
      <c r="N112" s="34">
        <v>3</v>
      </c>
      <c r="O112" s="34"/>
      <c r="P112" s="34"/>
      <c r="Q112" s="34"/>
      <c r="R112" s="34"/>
      <c r="S112" s="34">
        <v>9</v>
      </c>
      <c r="T112" s="34"/>
      <c r="U112" s="34"/>
      <c r="V112" s="34"/>
      <c r="W112" s="34"/>
      <c r="X112" s="34"/>
    </row>
    <row r="113" spans="1:24" s="19" customFormat="1" ht="19.149999999999999" customHeight="1">
      <c r="A113" s="93"/>
      <c r="B113" s="84"/>
      <c r="C113" s="90"/>
      <c r="D113" s="109"/>
      <c r="E113" s="150"/>
      <c r="F113" s="109"/>
      <c r="G113" s="109"/>
      <c r="H113" s="109"/>
      <c r="I113" s="128"/>
      <c r="J113" s="90"/>
      <c r="K113" s="31" t="s">
        <v>3</v>
      </c>
      <c r="L113" s="34">
        <f t="shared" si="5"/>
        <v>2</v>
      </c>
      <c r="M113" s="34">
        <v>2</v>
      </c>
      <c r="N113" s="34"/>
      <c r="O113" s="34"/>
      <c r="P113" s="34"/>
      <c r="Q113" s="34"/>
      <c r="R113" s="34"/>
      <c r="S113" s="34"/>
      <c r="T113" s="34"/>
      <c r="U113" s="34"/>
      <c r="V113" s="34"/>
      <c r="W113" s="34"/>
      <c r="X113" s="34"/>
    </row>
    <row r="114" spans="1:24" s="19" customFormat="1" ht="19.149999999999999" customHeight="1">
      <c r="A114" s="93"/>
      <c r="B114" s="84"/>
      <c r="C114" s="90"/>
      <c r="D114" s="110"/>
      <c r="E114" s="151"/>
      <c r="F114" s="110"/>
      <c r="G114" s="110"/>
      <c r="H114" s="110"/>
      <c r="I114" s="128"/>
      <c r="J114" s="91"/>
      <c r="K114" s="31" t="s">
        <v>13</v>
      </c>
      <c r="L114" s="34">
        <f t="shared" si="5"/>
        <v>0</v>
      </c>
      <c r="M114" s="34"/>
      <c r="N114" s="34"/>
      <c r="O114" s="34"/>
      <c r="P114" s="34"/>
      <c r="Q114" s="34"/>
      <c r="R114" s="34"/>
      <c r="S114" s="34"/>
      <c r="T114" s="34"/>
      <c r="U114" s="34"/>
      <c r="V114" s="34"/>
      <c r="W114" s="34"/>
      <c r="X114" s="34"/>
    </row>
    <row r="115" spans="1:24" s="19" customFormat="1" ht="19.149999999999999" customHeight="1">
      <c r="A115" s="93"/>
      <c r="B115" s="84"/>
      <c r="C115" s="89" t="s">
        <v>448</v>
      </c>
      <c r="D115" s="83" t="s">
        <v>52</v>
      </c>
      <c r="E115" s="149" t="s">
        <v>452</v>
      </c>
      <c r="F115" s="83" t="s">
        <v>53</v>
      </c>
      <c r="G115" s="83" t="s">
        <v>54</v>
      </c>
      <c r="H115" s="83" t="s">
        <v>55</v>
      </c>
      <c r="I115" s="128">
        <v>21761</v>
      </c>
      <c r="J115" s="89" t="s">
        <v>1</v>
      </c>
      <c r="K115" s="31" t="s">
        <v>2</v>
      </c>
      <c r="L115" s="34">
        <f t="shared" si="5"/>
        <v>10</v>
      </c>
      <c r="M115" s="34"/>
      <c r="N115" s="34">
        <v>3</v>
      </c>
      <c r="O115" s="34"/>
      <c r="P115" s="34"/>
      <c r="Q115" s="34"/>
      <c r="R115" s="34"/>
      <c r="S115" s="34">
        <v>7</v>
      </c>
      <c r="T115" s="34"/>
      <c r="U115" s="34"/>
      <c r="V115" s="34"/>
      <c r="W115" s="34"/>
      <c r="X115" s="34"/>
    </row>
    <row r="116" spans="1:24" s="19" customFormat="1" ht="19.149999999999999" customHeight="1">
      <c r="A116" s="93"/>
      <c r="B116" s="84"/>
      <c r="C116" s="90"/>
      <c r="D116" s="109"/>
      <c r="E116" s="150"/>
      <c r="F116" s="109"/>
      <c r="G116" s="109"/>
      <c r="H116" s="109"/>
      <c r="I116" s="128"/>
      <c r="J116" s="90"/>
      <c r="K116" s="31" t="s">
        <v>3</v>
      </c>
      <c r="L116" s="34">
        <f t="shared" si="5"/>
        <v>2</v>
      </c>
      <c r="M116" s="34">
        <v>2</v>
      </c>
      <c r="N116" s="34"/>
      <c r="O116" s="34"/>
      <c r="P116" s="34"/>
      <c r="Q116" s="34"/>
      <c r="R116" s="34"/>
      <c r="S116" s="34"/>
      <c r="T116" s="34"/>
      <c r="U116" s="34"/>
      <c r="V116" s="34"/>
      <c r="W116" s="34"/>
      <c r="X116" s="34"/>
    </row>
    <row r="117" spans="1:24" s="19" customFormat="1" ht="19.149999999999999" customHeight="1">
      <c r="A117" s="93"/>
      <c r="B117" s="84"/>
      <c r="C117" s="90"/>
      <c r="D117" s="110"/>
      <c r="E117" s="151"/>
      <c r="F117" s="110"/>
      <c r="G117" s="110"/>
      <c r="H117" s="110"/>
      <c r="I117" s="128"/>
      <c r="J117" s="91"/>
      <c r="K117" s="31" t="s">
        <v>13</v>
      </c>
      <c r="L117" s="34">
        <f t="shared" si="5"/>
        <v>0</v>
      </c>
      <c r="M117" s="34"/>
      <c r="N117" s="34"/>
      <c r="O117" s="34"/>
      <c r="P117" s="34"/>
      <c r="Q117" s="34"/>
      <c r="R117" s="34"/>
      <c r="S117" s="34"/>
      <c r="T117" s="34"/>
      <c r="U117" s="34"/>
      <c r="V117" s="34"/>
      <c r="W117" s="34"/>
      <c r="X117" s="34"/>
    </row>
    <row r="118" spans="1:24" s="19" customFormat="1" ht="19.149999999999999" customHeight="1">
      <c r="A118" s="93"/>
      <c r="B118" s="84"/>
      <c r="C118" s="89" t="s">
        <v>448</v>
      </c>
      <c r="D118" s="83" t="s">
        <v>56</v>
      </c>
      <c r="E118" s="149" t="s">
        <v>453</v>
      </c>
      <c r="F118" s="83" t="s">
        <v>57</v>
      </c>
      <c r="G118" s="83" t="s">
        <v>58</v>
      </c>
      <c r="H118" s="83" t="s">
        <v>59</v>
      </c>
      <c r="I118" s="128">
        <v>5408</v>
      </c>
      <c r="J118" s="89" t="s">
        <v>1</v>
      </c>
      <c r="K118" s="31" t="s">
        <v>2</v>
      </c>
      <c r="L118" s="34">
        <f t="shared" si="5"/>
        <v>5</v>
      </c>
      <c r="M118" s="34"/>
      <c r="N118" s="34"/>
      <c r="O118" s="34"/>
      <c r="P118" s="34"/>
      <c r="Q118" s="34"/>
      <c r="R118" s="34"/>
      <c r="S118" s="34">
        <v>5</v>
      </c>
      <c r="T118" s="34"/>
      <c r="U118" s="34"/>
      <c r="V118" s="34"/>
      <c r="W118" s="34"/>
      <c r="X118" s="34"/>
    </row>
    <row r="119" spans="1:24" s="19" customFormat="1" ht="19.149999999999999" customHeight="1">
      <c r="A119" s="93"/>
      <c r="B119" s="84"/>
      <c r="C119" s="90"/>
      <c r="D119" s="109"/>
      <c r="E119" s="150"/>
      <c r="F119" s="109"/>
      <c r="G119" s="109"/>
      <c r="H119" s="109"/>
      <c r="I119" s="128"/>
      <c r="J119" s="90"/>
      <c r="K119" s="31" t="s">
        <v>3</v>
      </c>
      <c r="L119" s="34">
        <f t="shared" si="5"/>
        <v>0</v>
      </c>
      <c r="M119" s="34"/>
      <c r="N119" s="34"/>
      <c r="O119" s="34"/>
      <c r="P119" s="34"/>
      <c r="Q119" s="34"/>
      <c r="R119" s="34"/>
      <c r="S119" s="34"/>
      <c r="T119" s="34"/>
      <c r="U119" s="34"/>
      <c r="V119" s="34"/>
      <c r="W119" s="34"/>
      <c r="X119" s="34"/>
    </row>
    <row r="120" spans="1:24" s="19" customFormat="1" ht="19.149999999999999" customHeight="1">
      <c r="A120" s="93"/>
      <c r="B120" s="85"/>
      <c r="C120" s="90"/>
      <c r="D120" s="110"/>
      <c r="E120" s="151"/>
      <c r="F120" s="110"/>
      <c r="G120" s="110"/>
      <c r="H120" s="110"/>
      <c r="I120" s="128"/>
      <c r="J120" s="91"/>
      <c r="K120" s="31" t="s">
        <v>13</v>
      </c>
      <c r="L120" s="34">
        <f t="shared" si="5"/>
        <v>0</v>
      </c>
      <c r="M120" s="34"/>
      <c r="N120" s="34"/>
      <c r="O120" s="34"/>
      <c r="P120" s="34"/>
      <c r="Q120" s="34"/>
      <c r="R120" s="34"/>
      <c r="S120" s="34"/>
      <c r="T120" s="34"/>
      <c r="U120" s="34"/>
      <c r="V120" s="34"/>
      <c r="W120" s="34"/>
      <c r="X120" s="34"/>
    </row>
    <row r="121" spans="1:24" s="19" customFormat="1" ht="19.149999999999999" customHeight="1">
      <c r="A121" s="93"/>
      <c r="B121" s="83" t="s">
        <v>454</v>
      </c>
      <c r="C121" s="89"/>
      <c r="D121" s="99">
        <f>COUNTA(D124:D132)</f>
        <v>3</v>
      </c>
      <c r="E121" s="95"/>
      <c r="F121" s="89"/>
      <c r="G121" s="89"/>
      <c r="H121" s="89"/>
      <c r="I121" s="128">
        <f>SUM(I124:I132)</f>
        <v>28157</v>
      </c>
      <c r="J121" s="89" t="s">
        <v>1</v>
      </c>
      <c r="K121" s="31" t="s">
        <v>2</v>
      </c>
      <c r="L121" s="34">
        <f t="shared" si="5"/>
        <v>48</v>
      </c>
      <c r="M121" s="34">
        <f t="shared" ref="M121:X123" si="9">M124+M127+M130</f>
        <v>1</v>
      </c>
      <c r="N121" s="34">
        <f t="shared" si="9"/>
        <v>1</v>
      </c>
      <c r="O121" s="34">
        <f t="shared" si="9"/>
        <v>1</v>
      </c>
      <c r="P121" s="34">
        <f t="shared" si="9"/>
        <v>29</v>
      </c>
      <c r="Q121" s="34">
        <f t="shared" si="9"/>
        <v>0</v>
      </c>
      <c r="R121" s="34">
        <f t="shared" si="9"/>
        <v>0</v>
      </c>
      <c r="S121" s="34">
        <f t="shared" si="9"/>
        <v>2</v>
      </c>
      <c r="T121" s="34">
        <f t="shared" si="9"/>
        <v>11</v>
      </c>
      <c r="U121" s="34">
        <f t="shared" si="9"/>
        <v>0</v>
      </c>
      <c r="V121" s="34">
        <f t="shared" si="9"/>
        <v>0</v>
      </c>
      <c r="W121" s="34">
        <f t="shared" si="9"/>
        <v>3</v>
      </c>
      <c r="X121" s="34">
        <f t="shared" si="9"/>
        <v>0</v>
      </c>
    </row>
    <row r="122" spans="1:24" s="19" customFormat="1" ht="19.149999999999999" customHeight="1">
      <c r="A122" s="93"/>
      <c r="B122" s="84"/>
      <c r="C122" s="90"/>
      <c r="D122" s="100"/>
      <c r="E122" s="102"/>
      <c r="F122" s="90"/>
      <c r="G122" s="90"/>
      <c r="H122" s="90"/>
      <c r="I122" s="128"/>
      <c r="J122" s="90"/>
      <c r="K122" s="31" t="s">
        <v>3</v>
      </c>
      <c r="L122" s="34">
        <f t="shared" si="5"/>
        <v>18</v>
      </c>
      <c r="M122" s="34">
        <f t="shared" si="9"/>
        <v>0</v>
      </c>
      <c r="N122" s="34">
        <f t="shared" si="9"/>
        <v>0</v>
      </c>
      <c r="O122" s="34">
        <f t="shared" si="9"/>
        <v>15</v>
      </c>
      <c r="P122" s="34">
        <f t="shared" si="9"/>
        <v>3</v>
      </c>
      <c r="Q122" s="34">
        <f t="shared" si="9"/>
        <v>0</v>
      </c>
      <c r="R122" s="34">
        <f t="shared" si="9"/>
        <v>0</v>
      </c>
      <c r="S122" s="34">
        <f t="shared" si="9"/>
        <v>0</v>
      </c>
      <c r="T122" s="34">
        <f t="shared" si="9"/>
        <v>0</v>
      </c>
      <c r="U122" s="34">
        <f t="shared" si="9"/>
        <v>0</v>
      </c>
      <c r="V122" s="34">
        <f t="shared" si="9"/>
        <v>0</v>
      </c>
      <c r="W122" s="34">
        <f t="shared" si="9"/>
        <v>0</v>
      </c>
      <c r="X122" s="34">
        <f t="shared" si="9"/>
        <v>0</v>
      </c>
    </row>
    <row r="123" spans="1:24" s="19" customFormat="1" ht="19.149999999999999" customHeight="1">
      <c r="A123" s="93"/>
      <c r="B123" s="85"/>
      <c r="C123" s="91"/>
      <c r="D123" s="101"/>
      <c r="E123" s="103"/>
      <c r="F123" s="91"/>
      <c r="G123" s="91"/>
      <c r="H123" s="91"/>
      <c r="I123" s="128"/>
      <c r="J123" s="91"/>
      <c r="K123" s="31" t="s">
        <v>13</v>
      </c>
      <c r="L123" s="34">
        <f t="shared" si="5"/>
        <v>0</v>
      </c>
      <c r="M123" s="34">
        <f t="shared" si="9"/>
        <v>0</v>
      </c>
      <c r="N123" s="34">
        <f t="shared" si="9"/>
        <v>0</v>
      </c>
      <c r="O123" s="34">
        <f t="shared" si="9"/>
        <v>0</v>
      </c>
      <c r="P123" s="34">
        <f t="shared" si="9"/>
        <v>0</v>
      </c>
      <c r="Q123" s="34">
        <f t="shared" si="9"/>
        <v>0</v>
      </c>
      <c r="R123" s="34">
        <f t="shared" si="9"/>
        <v>0</v>
      </c>
      <c r="S123" s="34">
        <f t="shared" si="9"/>
        <v>0</v>
      </c>
      <c r="T123" s="34">
        <f t="shared" si="9"/>
        <v>0</v>
      </c>
      <c r="U123" s="34">
        <f t="shared" si="9"/>
        <v>0</v>
      </c>
      <c r="V123" s="34">
        <f t="shared" si="9"/>
        <v>0</v>
      </c>
      <c r="W123" s="34">
        <f t="shared" si="9"/>
        <v>0</v>
      </c>
      <c r="X123" s="34">
        <f t="shared" si="9"/>
        <v>0</v>
      </c>
    </row>
    <row r="124" spans="1:24" s="19" customFormat="1" ht="19.149999999999999" customHeight="1">
      <c r="A124" s="93"/>
      <c r="B124" s="92" t="s">
        <v>455</v>
      </c>
      <c r="C124" s="83" t="s">
        <v>456</v>
      </c>
      <c r="D124" s="83" t="s">
        <v>457</v>
      </c>
      <c r="E124" s="111" t="s">
        <v>458</v>
      </c>
      <c r="F124" s="83" t="s">
        <v>459</v>
      </c>
      <c r="G124" s="83" t="s">
        <v>460</v>
      </c>
      <c r="H124" s="83" t="s">
        <v>461</v>
      </c>
      <c r="I124" s="129">
        <v>14009</v>
      </c>
      <c r="J124" s="83" t="s">
        <v>406</v>
      </c>
      <c r="K124" s="30" t="s">
        <v>407</v>
      </c>
      <c r="L124" s="35">
        <f t="shared" si="5"/>
        <v>21</v>
      </c>
      <c r="M124" s="35"/>
      <c r="N124" s="35"/>
      <c r="O124" s="35"/>
      <c r="P124" s="35">
        <v>14</v>
      </c>
      <c r="Q124" s="35"/>
      <c r="R124" s="35"/>
      <c r="S124" s="35">
        <v>1</v>
      </c>
      <c r="T124" s="35">
        <v>6</v>
      </c>
      <c r="U124" s="35"/>
      <c r="V124" s="35"/>
      <c r="W124" s="35"/>
      <c r="X124" s="35"/>
    </row>
    <row r="125" spans="1:24" s="19" customFormat="1" ht="19.149999999999999" customHeight="1">
      <c r="A125" s="93"/>
      <c r="B125" s="84"/>
      <c r="C125" s="109"/>
      <c r="D125" s="84"/>
      <c r="E125" s="96"/>
      <c r="F125" s="84"/>
      <c r="G125" s="84"/>
      <c r="H125" s="84"/>
      <c r="I125" s="107"/>
      <c r="J125" s="84"/>
      <c r="K125" s="30" t="s">
        <v>408</v>
      </c>
      <c r="L125" s="35">
        <f t="shared" si="5"/>
        <v>9</v>
      </c>
      <c r="M125" s="35"/>
      <c r="N125" s="35"/>
      <c r="O125" s="35">
        <v>9</v>
      </c>
      <c r="P125" s="35"/>
      <c r="Q125" s="35"/>
      <c r="R125" s="35"/>
      <c r="S125" s="35"/>
      <c r="T125" s="35"/>
      <c r="U125" s="35"/>
      <c r="V125" s="35"/>
      <c r="W125" s="35"/>
      <c r="X125" s="35"/>
    </row>
    <row r="126" spans="1:24" s="19" customFormat="1" ht="19.149999999999999" customHeight="1">
      <c r="A126" s="93"/>
      <c r="B126" s="84"/>
      <c r="C126" s="110"/>
      <c r="D126" s="85"/>
      <c r="E126" s="97"/>
      <c r="F126" s="85"/>
      <c r="G126" s="85"/>
      <c r="H126" s="85"/>
      <c r="I126" s="108"/>
      <c r="J126" s="85"/>
      <c r="K126" s="30" t="s">
        <v>409</v>
      </c>
      <c r="L126" s="35">
        <f t="shared" si="5"/>
        <v>0</v>
      </c>
      <c r="M126" s="35"/>
      <c r="N126" s="35"/>
      <c r="O126" s="35"/>
      <c r="P126" s="35"/>
      <c r="Q126" s="35"/>
      <c r="R126" s="35"/>
      <c r="S126" s="35"/>
      <c r="T126" s="35"/>
      <c r="U126" s="35"/>
      <c r="V126" s="35"/>
      <c r="W126" s="35"/>
      <c r="X126" s="35"/>
    </row>
    <row r="127" spans="1:24" s="19" customFormat="1" ht="19.149999999999999" customHeight="1">
      <c r="A127" s="93"/>
      <c r="B127" s="84"/>
      <c r="C127" s="83" t="s">
        <v>456</v>
      </c>
      <c r="D127" s="83" t="s">
        <v>462</v>
      </c>
      <c r="E127" s="86" t="s">
        <v>463</v>
      </c>
      <c r="F127" s="83" t="s">
        <v>464</v>
      </c>
      <c r="G127" s="83" t="s">
        <v>465</v>
      </c>
      <c r="H127" s="83" t="s">
        <v>466</v>
      </c>
      <c r="I127" s="129">
        <v>14148</v>
      </c>
      <c r="J127" s="83" t="s">
        <v>467</v>
      </c>
      <c r="K127" s="30" t="s">
        <v>468</v>
      </c>
      <c r="L127" s="35">
        <f t="shared" si="5"/>
        <v>24</v>
      </c>
      <c r="M127" s="35"/>
      <c r="N127" s="35"/>
      <c r="O127" s="35"/>
      <c r="P127" s="35">
        <v>15</v>
      </c>
      <c r="Q127" s="35"/>
      <c r="R127" s="35"/>
      <c r="S127" s="35">
        <v>1</v>
      </c>
      <c r="T127" s="35">
        <v>5</v>
      </c>
      <c r="U127" s="35"/>
      <c r="V127" s="35"/>
      <c r="W127" s="35">
        <v>3</v>
      </c>
      <c r="X127" s="35"/>
    </row>
    <row r="128" spans="1:24" s="19" customFormat="1" ht="19.149999999999999" customHeight="1">
      <c r="A128" s="93"/>
      <c r="B128" s="84"/>
      <c r="C128" s="109"/>
      <c r="D128" s="84"/>
      <c r="E128" s="96"/>
      <c r="F128" s="84"/>
      <c r="G128" s="84"/>
      <c r="H128" s="84"/>
      <c r="I128" s="107"/>
      <c r="J128" s="84"/>
      <c r="K128" s="30" t="s">
        <v>469</v>
      </c>
      <c r="L128" s="35">
        <f t="shared" si="5"/>
        <v>9</v>
      </c>
      <c r="M128" s="35"/>
      <c r="N128" s="35"/>
      <c r="O128" s="35">
        <v>6</v>
      </c>
      <c r="P128" s="35">
        <v>3</v>
      </c>
      <c r="Q128" s="35"/>
      <c r="R128" s="35"/>
      <c r="S128" s="35"/>
      <c r="T128" s="35"/>
      <c r="U128" s="35"/>
      <c r="V128" s="35"/>
      <c r="W128" s="35"/>
      <c r="X128" s="35"/>
    </row>
    <row r="129" spans="1:24" s="19" customFormat="1" ht="19.149999999999999" customHeight="1">
      <c r="A129" s="93"/>
      <c r="B129" s="84"/>
      <c r="C129" s="110"/>
      <c r="D129" s="85"/>
      <c r="E129" s="97"/>
      <c r="F129" s="85"/>
      <c r="G129" s="85"/>
      <c r="H129" s="85"/>
      <c r="I129" s="108"/>
      <c r="J129" s="85"/>
      <c r="K129" s="30" t="s">
        <v>470</v>
      </c>
      <c r="L129" s="35">
        <f t="shared" si="5"/>
        <v>0</v>
      </c>
      <c r="M129" s="35"/>
      <c r="N129" s="35"/>
      <c r="O129" s="35"/>
      <c r="P129" s="35"/>
      <c r="Q129" s="35"/>
      <c r="R129" s="35"/>
      <c r="S129" s="35"/>
      <c r="T129" s="35"/>
      <c r="U129" s="35"/>
      <c r="V129" s="35"/>
      <c r="W129" s="35"/>
      <c r="X129" s="35"/>
    </row>
    <row r="130" spans="1:24" s="19" customFormat="1" ht="19.149999999999999" customHeight="1">
      <c r="A130" s="93"/>
      <c r="B130" s="84"/>
      <c r="C130" s="83" t="s">
        <v>471</v>
      </c>
      <c r="D130" s="83" t="s">
        <v>472</v>
      </c>
      <c r="E130" s="86" t="s">
        <v>473</v>
      </c>
      <c r="F130" s="83" t="s">
        <v>474</v>
      </c>
      <c r="G130" s="83" t="s">
        <v>475</v>
      </c>
      <c r="H130" s="83" t="s">
        <v>476</v>
      </c>
      <c r="I130" s="129">
        <v>0</v>
      </c>
      <c r="J130" s="83" t="s">
        <v>467</v>
      </c>
      <c r="K130" s="30" t="s">
        <v>468</v>
      </c>
      <c r="L130" s="35">
        <f t="shared" si="5"/>
        <v>3</v>
      </c>
      <c r="M130" s="35">
        <v>1</v>
      </c>
      <c r="N130" s="35">
        <v>1</v>
      </c>
      <c r="O130" s="35">
        <v>1</v>
      </c>
      <c r="P130" s="35"/>
      <c r="Q130" s="35"/>
      <c r="R130" s="35"/>
      <c r="S130" s="35"/>
      <c r="T130" s="35"/>
      <c r="U130" s="35"/>
      <c r="V130" s="35"/>
      <c r="W130" s="35"/>
      <c r="X130" s="35"/>
    </row>
    <row r="131" spans="1:24" s="19" customFormat="1" ht="19.149999999999999" customHeight="1">
      <c r="A131" s="93"/>
      <c r="B131" s="84"/>
      <c r="C131" s="109"/>
      <c r="D131" s="84"/>
      <c r="E131" s="87"/>
      <c r="F131" s="84"/>
      <c r="G131" s="84"/>
      <c r="H131" s="84"/>
      <c r="I131" s="107"/>
      <c r="J131" s="84"/>
      <c r="K131" s="30" t="s">
        <v>469</v>
      </c>
      <c r="L131" s="35">
        <f t="shared" si="5"/>
        <v>0</v>
      </c>
      <c r="M131" s="35"/>
      <c r="N131" s="35"/>
      <c r="O131" s="35"/>
      <c r="P131" s="35"/>
      <c r="Q131" s="35"/>
      <c r="R131" s="35"/>
      <c r="S131" s="35"/>
      <c r="T131" s="35"/>
      <c r="U131" s="35"/>
      <c r="V131" s="35"/>
      <c r="W131" s="35"/>
      <c r="X131" s="35"/>
    </row>
    <row r="132" spans="1:24" s="19" customFormat="1" ht="19.149999999999999" customHeight="1">
      <c r="A132" s="93"/>
      <c r="B132" s="85"/>
      <c r="C132" s="110"/>
      <c r="D132" s="85"/>
      <c r="E132" s="88"/>
      <c r="F132" s="85"/>
      <c r="G132" s="85"/>
      <c r="H132" s="85"/>
      <c r="I132" s="108"/>
      <c r="J132" s="85"/>
      <c r="K132" s="30" t="s">
        <v>470</v>
      </c>
      <c r="L132" s="35">
        <f t="shared" ref="L132:L195" si="10">SUM(M132:X132)</f>
        <v>0</v>
      </c>
      <c r="M132" s="35"/>
      <c r="N132" s="35"/>
      <c r="O132" s="35"/>
      <c r="P132" s="35"/>
      <c r="Q132" s="35"/>
      <c r="R132" s="35"/>
      <c r="S132" s="35"/>
      <c r="T132" s="35"/>
      <c r="U132" s="35"/>
      <c r="V132" s="35"/>
      <c r="W132" s="35"/>
      <c r="X132" s="35"/>
    </row>
    <row r="133" spans="1:24" s="19" customFormat="1" ht="19.149999999999999" customHeight="1">
      <c r="A133" s="93"/>
      <c r="B133" s="89" t="s">
        <v>477</v>
      </c>
      <c r="C133" s="89"/>
      <c r="D133" s="99">
        <f>COUNTA(D136:D171)</f>
        <v>12</v>
      </c>
      <c r="E133" s="95"/>
      <c r="F133" s="89"/>
      <c r="G133" s="89"/>
      <c r="H133" s="89"/>
      <c r="I133" s="128">
        <f>SUM(I136:I171)</f>
        <v>133372</v>
      </c>
      <c r="J133" s="89" t="s">
        <v>1</v>
      </c>
      <c r="K133" s="31" t="s">
        <v>2</v>
      </c>
      <c r="L133" s="34">
        <f t="shared" si="10"/>
        <v>38</v>
      </c>
      <c r="M133" s="34">
        <f t="shared" ref="M133:X135" si="11">M136+M139+M142+M145+M148+M151+M154+M157+M160+M163+M166+M169</f>
        <v>0</v>
      </c>
      <c r="N133" s="34">
        <f t="shared" si="11"/>
        <v>10</v>
      </c>
      <c r="O133" s="34">
        <f t="shared" si="11"/>
        <v>0</v>
      </c>
      <c r="P133" s="34">
        <f t="shared" si="11"/>
        <v>11</v>
      </c>
      <c r="Q133" s="34">
        <f t="shared" si="11"/>
        <v>0</v>
      </c>
      <c r="R133" s="34">
        <f t="shared" si="11"/>
        <v>0</v>
      </c>
      <c r="S133" s="34">
        <f t="shared" si="11"/>
        <v>4</v>
      </c>
      <c r="T133" s="34">
        <f t="shared" si="11"/>
        <v>5</v>
      </c>
      <c r="U133" s="34">
        <f t="shared" si="11"/>
        <v>0</v>
      </c>
      <c r="V133" s="34">
        <f t="shared" si="11"/>
        <v>0</v>
      </c>
      <c r="W133" s="34">
        <f t="shared" si="11"/>
        <v>8</v>
      </c>
      <c r="X133" s="34">
        <f t="shared" si="11"/>
        <v>0</v>
      </c>
    </row>
    <row r="134" spans="1:24" s="19" customFormat="1" ht="19.149999999999999" customHeight="1">
      <c r="A134" s="93"/>
      <c r="B134" s="84"/>
      <c r="C134" s="90"/>
      <c r="D134" s="100"/>
      <c r="E134" s="102"/>
      <c r="F134" s="90"/>
      <c r="G134" s="90"/>
      <c r="H134" s="90"/>
      <c r="I134" s="128"/>
      <c r="J134" s="90"/>
      <c r="K134" s="31" t="s">
        <v>3</v>
      </c>
      <c r="L134" s="34">
        <f t="shared" si="10"/>
        <v>10</v>
      </c>
      <c r="M134" s="34">
        <f t="shared" si="11"/>
        <v>9</v>
      </c>
      <c r="N134" s="34">
        <f t="shared" si="11"/>
        <v>0</v>
      </c>
      <c r="O134" s="34">
        <f t="shared" si="11"/>
        <v>0</v>
      </c>
      <c r="P134" s="34">
        <f t="shared" si="11"/>
        <v>0</v>
      </c>
      <c r="Q134" s="34">
        <f t="shared" si="11"/>
        <v>0</v>
      </c>
      <c r="R134" s="34">
        <f t="shared" si="11"/>
        <v>0</v>
      </c>
      <c r="S134" s="34">
        <f t="shared" si="11"/>
        <v>0</v>
      </c>
      <c r="T134" s="34">
        <f t="shared" si="11"/>
        <v>0</v>
      </c>
      <c r="U134" s="34">
        <f t="shared" si="11"/>
        <v>0</v>
      </c>
      <c r="V134" s="34">
        <f t="shared" si="11"/>
        <v>0</v>
      </c>
      <c r="W134" s="34">
        <f t="shared" si="11"/>
        <v>1</v>
      </c>
      <c r="X134" s="34">
        <f t="shared" si="11"/>
        <v>0</v>
      </c>
    </row>
    <row r="135" spans="1:24" s="19" customFormat="1" ht="19.149999999999999" customHeight="1">
      <c r="A135" s="93"/>
      <c r="B135" s="85"/>
      <c r="C135" s="91"/>
      <c r="D135" s="101"/>
      <c r="E135" s="103"/>
      <c r="F135" s="91"/>
      <c r="G135" s="91"/>
      <c r="H135" s="91"/>
      <c r="I135" s="128"/>
      <c r="J135" s="91"/>
      <c r="K135" s="31" t="s">
        <v>13</v>
      </c>
      <c r="L135" s="34">
        <f t="shared" si="10"/>
        <v>68</v>
      </c>
      <c r="M135" s="34">
        <f t="shared" si="11"/>
        <v>0</v>
      </c>
      <c r="N135" s="34">
        <f t="shared" si="11"/>
        <v>0</v>
      </c>
      <c r="O135" s="34">
        <f t="shared" si="11"/>
        <v>0</v>
      </c>
      <c r="P135" s="34">
        <f t="shared" si="11"/>
        <v>0</v>
      </c>
      <c r="Q135" s="34">
        <f t="shared" si="11"/>
        <v>0</v>
      </c>
      <c r="R135" s="34">
        <f t="shared" si="11"/>
        <v>1</v>
      </c>
      <c r="S135" s="34">
        <f t="shared" si="11"/>
        <v>7</v>
      </c>
      <c r="T135" s="34">
        <f t="shared" si="11"/>
        <v>8</v>
      </c>
      <c r="U135" s="34">
        <f t="shared" si="11"/>
        <v>0</v>
      </c>
      <c r="V135" s="34">
        <f t="shared" si="11"/>
        <v>0</v>
      </c>
      <c r="W135" s="34">
        <f t="shared" si="11"/>
        <v>52</v>
      </c>
      <c r="X135" s="34">
        <f t="shared" si="11"/>
        <v>0</v>
      </c>
    </row>
    <row r="136" spans="1:24" s="19" customFormat="1" ht="19.149999999999999" customHeight="1">
      <c r="A136" s="93"/>
      <c r="B136" s="84" t="s">
        <v>478</v>
      </c>
      <c r="C136" s="89" t="s">
        <v>10</v>
      </c>
      <c r="D136" s="89" t="s">
        <v>60</v>
      </c>
      <c r="E136" s="95" t="s">
        <v>479</v>
      </c>
      <c r="F136" s="89" t="s">
        <v>61</v>
      </c>
      <c r="G136" s="89" t="s">
        <v>62</v>
      </c>
      <c r="H136" s="89" t="s">
        <v>480</v>
      </c>
      <c r="I136" s="146">
        <v>8138</v>
      </c>
      <c r="J136" s="89" t="s">
        <v>1</v>
      </c>
      <c r="K136" s="31" t="s">
        <v>2</v>
      </c>
      <c r="L136" s="34">
        <f t="shared" si="10"/>
        <v>14</v>
      </c>
      <c r="M136" s="34"/>
      <c r="N136" s="34">
        <v>3</v>
      </c>
      <c r="O136" s="34"/>
      <c r="P136" s="34">
        <v>3</v>
      </c>
      <c r="Q136" s="34"/>
      <c r="R136" s="34"/>
      <c r="S136" s="34">
        <v>4</v>
      </c>
      <c r="T136" s="34">
        <v>3</v>
      </c>
      <c r="U136" s="34"/>
      <c r="V136" s="34"/>
      <c r="W136" s="34">
        <v>1</v>
      </c>
      <c r="X136" s="37"/>
    </row>
    <row r="137" spans="1:24" s="19" customFormat="1" ht="19.149999999999999" customHeight="1">
      <c r="A137" s="93"/>
      <c r="B137" s="84"/>
      <c r="C137" s="90"/>
      <c r="D137" s="90"/>
      <c r="E137" s="102"/>
      <c r="F137" s="90"/>
      <c r="G137" s="90"/>
      <c r="H137" s="90"/>
      <c r="I137" s="147"/>
      <c r="J137" s="90"/>
      <c r="K137" s="31" t="s">
        <v>3</v>
      </c>
      <c r="L137" s="34">
        <f t="shared" si="10"/>
        <v>4</v>
      </c>
      <c r="M137" s="34">
        <v>4</v>
      </c>
      <c r="N137" s="34"/>
      <c r="O137" s="34"/>
      <c r="P137" s="34"/>
      <c r="Q137" s="34"/>
      <c r="R137" s="34"/>
      <c r="S137" s="34"/>
      <c r="T137" s="34"/>
      <c r="U137" s="34"/>
      <c r="V137" s="34"/>
      <c r="W137" s="34"/>
      <c r="X137" s="37"/>
    </row>
    <row r="138" spans="1:24" s="19" customFormat="1" ht="19.149999999999999" customHeight="1">
      <c r="A138" s="93"/>
      <c r="B138" s="84"/>
      <c r="C138" s="91"/>
      <c r="D138" s="91"/>
      <c r="E138" s="103"/>
      <c r="F138" s="91"/>
      <c r="G138" s="91"/>
      <c r="H138" s="91"/>
      <c r="I138" s="148"/>
      <c r="J138" s="91"/>
      <c r="K138" s="31" t="s">
        <v>13</v>
      </c>
      <c r="L138" s="34">
        <f t="shared" si="10"/>
        <v>0</v>
      </c>
      <c r="M138" s="34"/>
      <c r="N138" s="34"/>
      <c r="O138" s="34"/>
      <c r="P138" s="34"/>
      <c r="Q138" s="34"/>
      <c r="R138" s="34"/>
      <c r="S138" s="34"/>
      <c r="T138" s="34"/>
      <c r="U138" s="34"/>
      <c r="V138" s="34"/>
      <c r="W138" s="34"/>
      <c r="X138" s="37"/>
    </row>
    <row r="139" spans="1:24" s="19" customFormat="1" ht="19.149999999999999" customHeight="1">
      <c r="A139" s="93"/>
      <c r="B139" s="84"/>
      <c r="C139" s="89" t="s">
        <v>10</v>
      </c>
      <c r="D139" s="89" t="s">
        <v>63</v>
      </c>
      <c r="E139" s="95" t="s">
        <v>481</v>
      </c>
      <c r="F139" s="89" t="s">
        <v>482</v>
      </c>
      <c r="G139" s="89" t="s">
        <v>64</v>
      </c>
      <c r="H139" s="89" t="s">
        <v>483</v>
      </c>
      <c r="I139" s="146">
        <v>6258</v>
      </c>
      <c r="J139" s="89" t="s">
        <v>1</v>
      </c>
      <c r="K139" s="31" t="s">
        <v>2</v>
      </c>
      <c r="L139" s="34">
        <f t="shared" si="10"/>
        <v>11</v>
      </c>
      <c r="M139" s="34"/>
      <c r="N139" s="34">
        <v>3</v>
      </c>
      <c r="O139" s="34"/>
      <c r="P139" s="34">
        <v>7</v>
      </c>
      <c r="Q139" s="34"/>
      <c r="R139" s="34"/>
      <c r="S139" s="34"/>
      <c r="T139" s="34">
        <v>1</v>
      </c>
      <c r="U139" s="34"/>
      <c r="V139" s="34"/>
      <c r="W139" s="34"/>
      <c r="X139" s="34"/>
    </row>
    <row r="140" spans="1:24" s="19" customFormat="1" ht="19.149999999999999" customHeight="1">
      <c r="A140" s="93"/>
      <c r="B140" s="84"/>
      <c r="C140" s="90"/>
      <c r="D140" s="90"/>
      <c r="E140" s="102"/>
      <c r="F140" s="90"/>
      <c r="G140" s="90"/>
      <c r="H140" s="90"/>
      <c r="I140" s="147"/>
      <c r="J140" s="90"/>
      <c r="K140" s="31" t="s">
        <v>3</v>
      </c>
      <c r="L140" s="34">
        <f t="shared" si="10"/>
        <v>4</v>
      </c>
      <c r="M140" s="34">
        <v>3</v>
      </c>
      <c r="N140" s="34"/>
      <c r="O140" s="34"/>
      <c r="P140" s="34"/>
      <c r="Q140" s="34"/>
      <c r="R140" s="34"/>
      <c r="S140" s="34"/>
      <c r="T140" s="34"/>
      <c r="U140" s="34"/>
      <c r="V140" s="34"/>
      <c r="W140" s="34">
        <v>1</v>
      </c>
      <c r="X140" s="34"/>
    </row>
    <row r="141" spans="1:24" s="19" customFormat="1" ht="19.149999999999999" customHeight="1">
      <c r="A141" s="93"/>
      <c r="B141" s="84"/>
      <c r="C141" s="91"/>
      <c r="D141" s="91"/>
      <c r="E141" s="103"/>
      <c r="F141" s="91"/>
      <c r="G141" s="91"/>
      <c r="H141" s="91"/>
      <c r="I141" s="148"/>
      <c r="J141" s="91"/>
      <c r="K141" s="31" t="s">
        <v>13</v>
      </c>
      <c r="L141" s="34">
        <f t="shared" si="10"/>
        <v>0</v>
      </c>
      <c r="M141" s="34"/>
      <c r="N141" s="34"/>
      <c r="O141" s="34"/>
      <c r="P141" s="34"/>
      <c r="Q141" s="34"/>
      <c r="R141" s="34"/>
      <c r="S141" s="34"/>
      <c r="T141" s="34"/>
      <c r="U141" s="34"/>
      <c r="V141" s="34"/>
      <c r="W141" s="34"/>
      <c r="X141" s="34"/>
    </row>
    <row r="142" spans="1:24" s="19" customFormat="1" ht="19.149999999999999" customHeight="1">
      <c r="A142" s="93"/>
      <c r="B142" s="84"/>
      <c r="C142" s="89" t="s">
        <v>10</v>
      </c>
      <c r="D142" s="89" t="s">
        <v>65</v>
      </c>
      <c r="E142" s="95" t="s">
        <v>484</v>
      </c>
      <c r="F142" s="89" t="s">
        <v>485</v>
      </c>
      <c r="G142" s="89" t="s">
        <v>66</v>
      </c>
      <c r="H142" s="89" t="s">
        <v>486</v>
      </c>
      <c r="I142" s="146">
        <v>6319</v>
      </c>
      <c r="J142" s="89" t="s">
        <v>406</v>
      </c>
      <c r="K142" s="31" t="s">
        <v>2</v>
      </c>
      <c r="L142" s="34">
        <f t="shared" si="10"/>
        <v>13</v>
      </c>
      <c r="M142" s="34"/>
      <c r="N142" s="34">
        <v>4</v>
      </c>
      <c r="O142" s="34"/>
      <c r="P142" s="34">
        <v>1</v>
      </c>
      <c r="Q142" s="34"/>
      <c r="R142" s="34"/>
      <c r="S142" s="34"/>
      <c r="T142" s="34">
        <v>1</v>
      </c>
      <c r="U142" s="34"/>
      <c r="V142" s="34"/>
      <c r="W142" s="34">
        <v>7</v>
      </c>
      <c r="X142" s="34"/>
    </row>
    <row r="143" spans="1:24" s="19" customFormat="1" ht="19.149999999999999" customHeight="1">
      <c r="A143" s="93"/>
      <c r="B143" s="84"/>
      <c r="C143" s="90"/>
      <c r="D143" s="90"/>
      <c r="E143" s="102"/>
      <c r="F143" s="90"/>
      <c r="G143" s="90"/>
      <c r="H143" s="90"/>
      <c r="I143" s="147"/>
      <c r="J143" s="90"/>
      <c r="K143" s="31" t="s">
        <v>3</v>
      </c>
      <c r="L143" s="34">
        <f t="shared" si="10"/>
        <v>2</v>
      </c>
      <c r="M143" s="34">
        <v>2</v>
      </c>
      <c r="N143" s="34"/>
      <c r="O143" s="34"/>
      <c r="P143" s="34"/>
      <c r="Q143" s="34"/>
      <c r="R143" s="34"/>
      <c r="S143" s="34"/>
      <c r="T143" s="34"/>
      <c r="U143" s="34"/>
      <c r="V143" s="34"/>
      <c r="W143" s="34"/>
      <c r="X143" s="34"/>
    </row>
    <row r="144" spans="1:24" s="19" customFormat="1" ht="19.149999999999999" customHeight="1">
      <c r="A144" s="93"/>
      <c r="B144" s="84"/>
      <c r="C144" s="91"/>
      <c r="D144" s="91"/>
      <c r="E144" s="103"/>
      <c r="F144" s="91"/>
      <c r="G144" s="91"/>
      <c r="H144" s="91"/>
      <c r="I144" s="148"/>
      <c r="J144" s="91"/>
      <c r="K144" s="31" t="s">
        <v>13</v>
      </c>
      <c r="L144" s="34">
        <f t="shared" si="10"/>
        <v>0</v>
      </c>
      <c r="M144" s="34"/>
      <c r="N144" s="34"/>
      <c r="O144" s="34"/>
      <c r="P144" s="34"/>
      <c r="Q144" s="34"/>
      <c r="R144" s="34"/>
      <c r="S144" s="34"/>
      <c r="T144" s="34"/>
      <c r="U144" s="34"/>
      <c r="V144" s="34"/>
      <c r="W144" s="34"/>
      <c r="X144" s="34"/>
    </row>
    <row r="145" spans="1:24" s="19" customFormat="1" ht="19.149999999999999" customHeight="1">
      <c r="A145" s="93"/>
      <c r="B145" s="84"/>
      <c r="C145" s="89" t="s">
        <v>11</v>
      </c>
      <c r="D145" s="89" t="s">
        <v>67</v>
      </c>
      <c r="E145" s="143" t="s">
        <v>68</v>
      </c>
      <c r="F145" s="89" t="s">
        <v>69</v>
      </c>
      <c r="G145" s="89" t="s">
        <v>487</v>
      </c>
      <c r="H145" s="89" t="s">
        <v>488</v>
      </c>
      <c r="I145" s="146">
        <v>132</v>
      </c>
      <c r="J145" s="89" t="s">
        <v>1</v>
      </c>
      <c r="K145" s="31" t="s">
        <v>2</v>
      </c>
      <c r="L145" s="34">
        <f t="shared" si="10"/>
        <v>0</v>
      </c>
      <c r="M145" s="34"/>
      <c r="N145" s="34"/>
      <c r="O145" s="34"/>
      <c r="P145" s="34"/>
      <c r="Q145" s="34"/>
      <c r="R145" s="34"/>
      <c r="S145" s="34"/>
      <c r="T145" s="34"/>
      <c r="U145" s="34"/>
      <c r="V145" s="34"/>
      <c r="W145" s="34"/>
      <c r="X145" s="34"/>
    </row>
    <row r="146" spans="1:24" s="19" customFormat="1" ht="19.149999999999999" customHeight="1">
      <c r="A146" s="93"/>
      <c r="B146" s="84"/>
      <c r="C146" s="90"/>
      <c r="D146" s="90"/>
      <c r="E146" s="144"/>
      <c r="F146" s="90"/>
      <c r="G146" s="90"/>
      <c r="H146" s="90"/>
      <c r="I146" s="147"/>
      <c r="J146" s="90"/>
      <c r="K146" s="31" t="s">
        <v>3</v>
      </c>
      <c r="L146" s="34">
        <f t="shared" si="10"/>
        <v>0</v>
      </c>
      <c r="M146" s="34"/>
      <c r="N146" s="34"/>
      <c r="O146" s="34"/>
      <c r="P146" s="34"/>
      <c r="Q146" s="34"/>
      <c r="R146" s="34"/>
      <c r="S146" s="34"/>
      <c r="T146" s="34"/>
      <c r="U146" s="34"/>
      <c r="V146" s="34"/>
      <c r="W146" s="34"/>
      <c r="X146" s="34"/>
    </row>
    <row r="147" spans="1:24" s="19" customFormat="1" ht="19.149999999999999" customHeight="1">
      <c r="A147" s="93"/>
      <c r="B147" s="84"/>
      <c r="C147" s="91"/>
      <c r="D147" s="91"/>
      <c r="E147" s="145"/>
      <c r="F147" s="91"/>
      <c r="G147" s="91"/>
      <c r="H147" s="91"/>
      <c r="I147" s="148"/>
      <c r="J147" s="91"/>
      <c r="K147" s="31" t="s">
        <v>13</v>
      </c>
      <c r="L147" s="34">
        <f t="shared" si="10"/>
        <v>8</v>
      </c>
      <c r="M147" s="34"/>
      <c r="N147" s="34"/>
      <c r="O147" s="34"/>
      <c r="P147" s="34"/>
      <c r="Q147" s="34"/>
      <c r="R147" s="34"/>
      <c r="S147" s="34"/>
      <c r="T147" s="34">
        <v>1</v>
      </c>
      <c r="U147" s="34"/>
      <c r="V147" s="34"/>
      <c r="W147" s="34">
        <v>7</v>
      </c>
      <c r="X147" s="34"/>
    </row>
    <row r="148" spans="1:24" s="19" customFormat="1" ht="19.149999999999999" customHeight="1">
      <c r="A148" s="93"/>
      <c r="B148" s="84"/>
      <c r="C148" s="89" t="s">
        <v>11</v>
      </c>
      <c r="D148" s="89" t="s">
        <v>70</v>
      </c>
      <c r="E148" s="143" t="s">
        <v>71</v>
      </c>
      <c r="F148" s="89" t="s">
        <v>72</v>
      </c>
      <c r="G148" s="89" t="s">
        <v>489</v>
      </c>
      <c r="H148" s="89" t="s">
        <v>73</v>
      </c>
      <c r="I148" s="146">
        <v>5326</v>
      </c>
      <c r="J148" s="89" t="s">
        <v>1</v>
      </c>
      <c r="K148" s="31" t="s">
        <v>2</v>
      </c>
      <c r="L148" s="34">
        <f t="shared" si="10"/>
        <v>0</v>
      </c>
      <c r="M148" s="34"/>
      <c r="N148" s="34"/>
      <c r="O148" s="34"/>
      <c r="P148" s="34"/>
      <c r="Q148" s="34"/>
      <c r="R148" s="34"/>
      <c r="S148" s="34"/>
      <c r="T148" s="34"/>
      <c r="U148" s="34"/>
      <c r="V148" s="34"/>
      <c r="W148" s="34"/>
      <c r="X148" s="34"/>
    </row>
    <row r="149" spans="1:24" s="19" customFormat="1" ht="19.149999999999999" customHeight="1">
      <c r="A149" s="93"/>
      <c r="B149" s="84"/>
      <c r="C149" s="90"/>
      <c r="D149" s="90"/>
      <c r="E149" s="144"/>
      <c r="F149" s="90"/>
      <c r="G149" s="90"/>
      <c r="H149" s="90"/>
      <c r="I149" s="147"/>
      <c r="J149" s="90"/>
      <c r="K149" s="31" t="s">
        <v>3</v>
      </c>
      <c r="L149" s="34">
        <f t="shared" si="10"/>
        <v>0</v>
      </c>
      <c r="M149" s="34"/>
      <c r="N149" s="34"/>
      <c r="O149" s="34"/>
      <c r="P149" s="34"/>
      <c r="Q149" s="34"/>
      <c r="R149" s="34"/>
      <c r="S149" s="34"/>
      <c r="T149" s="34"/>
      <c r="U149" s="34"/>
      <c r="V149" s="34"/>
      <c r="W149" s="34"/>
      <c r="X149" s="34"/>
    </row>
    <row r="150" spans="1:24" s="19" customFormat="1" ht="19.149999999999999" customHeight="1">
      <c r="A150" s="93"/>
      <c r="B150" s="84"/>
      <c r="C150" s="91"/>
      <c r="D150" s="91"/>
      <c r="E150" s="145"/>
      <c r="F150" s="91"/>
      <c r="G150" s="91"/>
      <c r="H150" s="91"/>
      <c r="I150" s="148"/>
      <c r="J150" s="91"/>
      <c r="K150" s="31" t="s">
        <v>13</v>
      </c>
      <c r="L150" s="34">
        <f t="shared" si="10"/>
        <v>9</v>
      </c>
      <c r="M150" s="34"/>
      <c r="N150" s="34"/>
      <c r="O150" s="34"/>
      <c r="P150" s="34"/>
      <c r="Q150" s="34"/>
      <c r="R150" s="34"/>
      <c r="S150" s="34"/>
      <c r="T150" s="34">
        <v>1</v>
      </c>
      <c r="U150" s="34"/>
      <c r="V150" s="34"/>
      <c r="W150" s="34">
        <v>8</v>
      </c>
      <c r="X150" s="34"/>
    </row>
    <row r="151" spans="1:24" s="19" customFormat="1" ht="19.149999999999999" customHeight="1">
      <c r="A151" s="93"/>
      <c r="B151" s="84"/>
      <c r="C151" s="89" t="s">
        <v>11</v>
      </c>
      <c r="D151" s="89" t="s">
        <v>74</v>
      </c>
      <c r="E151" s="143" t="s">
        <v>75</v>
      </c>
      <c r="F151" s="89" t="s">
        <v>76</v>
      </c>
      <c r="G151" s="89" t="s">
        <v>490</v>
      </c>
      <c r="H151" s="89" t="s">
        <v>77</v>
      </c>
      <c r="I151" s="146">
        <v>60722</v>
      </c>
      <c r="J151" s="89" t="s">
        <v>1</v>
      </c>
      <c r="K151" s="31" t="s">
        <v>2</v>
      </c>
      <c r="L151" s="34">
        <f t="shared" si="10"/>
        <v>0</v>
      </c>
      <c r="M151" s="34"/>
      <c r="N151" s="34"/>
      <c r="O151" s="34"/>
      <c r="P151" s="34"/>
      <c r="Q151" s="34"/>
      <c r="R151" s="34"/>
      <c r="S151" s="34"/>
      <c r="T151" s="34"/>
      <c r="U151" s="34"/>
      <c r="V151" s="34"/>
      <c r="W151" s="34"/>
      <c r="X151" s="34"/>
    </row>
    <row r="152" spans="1:24" s="19" customFormat="1" ht="19.149999999999999" customHeight="1">
      <c r="A152" s="93"/>
      <c r="B152" s="84"/>
      <c r="C152" s="90"/>
      <c r="D152" s="90"/>
      <c r="E152" s="144"/>
      <c r="F152" s="90"/>
      <c r="G152" s="90"/>
      <c r="H152" s="90"/>
      <c r="I152" s="147"/>
      <c r="J152" s="90"/>
      <c r="K152" s="31" t="s">
        <v>3</v>
      </c>
      <c r="L152" s="34">
        <f t="shared" si="10"/>
        <v>0</v>
      </c>
      <c r="M152" s="34"/>
      <c r="N152" s="34"/>
      <c r="O152" s="34"/>
      <c r="P152" s="34"/>
      <c r="Q152" s="34"/>
      <c r="R152" s="34"/>
      <c r="S152" s="34"/>
      <c r="T152" s="34"/>
      <c r="U152" s="34"/>
      <c r="V152" s="34"/>
      <c r="W152" s="34"/>
      <c r="X152" s="34"/>
    </row>
    <row r="153" spans="1:24" s="19" customFormat="1" ht="19.149999999999999" customHeight="1">
      <c r="A153" s="93"/>
      <c r="B153" s="84"/>
      <c r="C153" s="91"/>
      <c r="D153" s="91"/>
      <c r="E153" s="145"/>
      <c r="F153" s="91"/>
      <c r="G153" s="91"/>
      <c r="H153" s="91"/>
      <c r="I153" s="148"/>
      <c r="J153" s="91"/>
      <c r="K153" s="31" t="s">
        <v>13</v>
      </c>
      <c r="L153" s="34">
        <f t="shared" si="10"/>
        <v>5</v>
      </c>
      <c r="M153" s="34"/>
      <c r="N153" s="34"/>
      <c r="O153" s="34"/>
      <c r="P153" s="34"/>
      <c r="Q153" s="34"/>
      <c r="R153" s="34"/>
      <c r="S153" s="34"/>
      <c r="T153" s="34"/>
      <c r="U153" s="34"/>
      <c r="V153" s="34"/>
      <c r="W153" s="34">
        <v>5</v>
      </c>
      <c r="X153" s="34"/>
    </row>
    <row r="154" spans="1:24" s="19" customFormat="1" ht="19.149999999999999" customHeight="1">
      <c r="A154" s="93"/>
      <c r="B154" s="84"/>
      <c r="C154" s="89" t="s">
        <v>11</v>
      </c>
      <c r="D154" s="89" t="s">
        <v>78</v>
      </c>
      <c r="E154" s="143" t="s">
        <v>79</v>
      </c>
      <c r="F154" s="89" t="s">
        <v>80</v>
      </c>
      <c r="G154" s="89" t="s">
        <v>491</v>
      </c>
      <c r="H154" s="89" t="s">
        <v>81</v>
      </c>
      <c r="I154" s="146">
        <v>9995</v>
      </c>
      <c r="J154" s="89" t="s">
        <v>1</v>
      </c>
      <c r="K154" s="31" t="s">
        <v>2</v>
      </c>
      <c r="L154" s="34">
        <f t="shared" si="10"/>
        <v>0</v>
      </c>
      <c r="M154" s="34"/>
      <c r="N154" s="34"/>
      <c r="O154" s="34"/>
      <c r="P154" s="34"/>
      <c r="Q154" s="34"/>
      <c r="R154" s="34"/>
      <c r="S154" s="34"/>
      <c r="T154" s="34"/>
      <c r="U154" s="34"/>
      <c r="V154" s="34"/>
      <c r="W154" s="34"/>
      <c r="X154" s="34"/>
    </row>
    <row r="155" spans="1:24" s="19" customFormat="1" ht="19.149999999999999" customHeight="1">
      <c r="A155" s="93"/>
      <c r="B155" s="84"/>
      <c r="C155" s="90"/>
      <c r="D155" s="90"/>
      <c r="E155" s="144"/>
      <c r="F155" s="90"/>
      <c r="G155" s="90"/>
      <c r="H155" s="90"/>
      <c r="I155" s="147"/>
      <c r="J155" s="90"/>
      <c r="K155" s="31" t="s">
        <v>3</v>
      </c>
      <c r="L155" s="34">
        <f t="shared" si="10"/>
        <v>0</v>
      </c>
      <c r="M155" s="34"/>
      <c r="N155" s="34"/>
      <c r="O155" s="34"/>
      <c r="P155" s="34"/>
      <c r="Q155" s="34"/>
      <c r="R155" s="34"/>
      <c r="S155" s="34"/>
      <c r="T155" s="34"/>
      <c r="U155" s="34"/>
      <c r="V155" s="34"/>
      <c r="W155" s="34"/>
      <c r="X155" s="34"/>
    </row>
    <row r="156" spans="1:24" s="19" customFormat="1" ht="19.149999999999999" customHeight="1">
      <c r="A156" s="93"/>
      <c r="B156" s="84"/>
      <c r="C156" s="91"/>
      <c r="D156" s="91"/>
      <c r="E156" s="145"/>
      <c r="F156" s="91"/>
      <c r="G156" s="91"/>
      <c r="H156" s="91"/>
      <c r="I156" s="148"/>
      <c r="J156" s="91"/>
      <c r="K156" s="31" t="s">
        <v>13</v>
      </c>
      <c r="L156" s="34">
        <f t="shared" si="10"/>
        <v>10</v>
      </c>
      <c r="M156" s="34"/>
      <c r="N156" s="34"/>
      <c r="O156" s="34"/>
      <c r="P156" s="34"/>
      <c r="Q156" s="34"/>
      <c r="R156" s="34"/>
      <c r="S156" s="34">
        <v>2</v>
      </c>
      <c r="T156" s="34">
        <v>6</v>
      </c>
      <c r="U156" s="34"/>
      <c r="V156" s="34"/>
      <c r="W156" s="34">
        <v>2</v>
      </c>
      <c r="X156" s="34"/>
    </row>
    <row r="157" spans="1:24" s="19" customFormat="1" ht="19.149999999999999" customHeight="1">
      <c r="A157" s="93"/>
      <c r="B157" s="84"/>
      <c r="C157" s="89" t="s">
        <v>11</v>
      </c>
      <c r="D157" s="89" t="s">
        <v>82</v>
      </c>
      <c r="E157" s="143" t="s">
        <v>83</v>
      </c>
      <c r="F157" s="89" t="s">
        <v>84</v>
      </c>
      <c r="G157" s="89" t="s">
        <v>492</v>
      </c>
      <c r="H157" s="89" t="s">
        <v>85</v>
      </c>
      <c r="I157" s="146">
        <v>17</v>
      </c>
      <c r="J157" s="89" t="s">
        <v>1</v>
      </c>
      <c r="K157" s="31" t="s">
        <v>2</v>
      </c>
      <c r="L157" s="34">
        <f t="shared" si="10"/>
        <v>0</v>
      </c>
      <c r="M157" s="34"/>
      <c r="N157" s="34"/>
      <c r="O157" s="34"/>
      <c r="P157" s="34"/>
      <c r="Q157" s="34"/>
      <c r="R157" s="34"/>
      <c r="S157" s="34"/>
      <c r="T157" s="34"/>
      <c r="U157" s="34"/>
      <c r="V157" s="34"/>
      <c r="W157" s="34"/>
      <c r="X157" s="34"/>
    </row>
    <row r="158" spans="1:24" s="19" customFormat="1" ht="19.149999999999999" customHeight="1">
      <c r="A158" s="93"/>
      <c r="B158" s="84"/>
      <c r="C158" s="90"/>
      <c r="D158" s="90"/>
      <c r="E158" s="102"/>
      <c r="F158" s="90"/>
      <c r="G158" s="90"/>
      <c r="H158" s="90"/>
      <c r="I158" s="147"/>
      <c r="J158" s="90"/>
      <c r="K158" s="31" t="s">
        <v>3</v>
      </c>
      <c r="L158" s="34">
        <f t="shared" si="10"/>
        <v>0</v>
      </c>
      <c r="M158" s="34"/>
      <c r="N158" s="34"/>
      <c r="O158" s="34"/>
      <c r="P158" s="34"/>
      <c r="Q158" s="34"/>
      <c r="R158" s="34"/>
      <c r="S158" s="34"/>
      <c r="T158" s="34"/>
      <c r="U158" s="34"/>
      <c r="V158" s="34"/>
      <c r="W158" s="34"/>
      <c r="X158" s="34"/>
    </row>
    <row r="159" spans="1:24" s="19" customFormat="1" ht="19.149999999999999" customHeight="1">
      <c r="A159" s="93"/>
      <c r="B159" s="84"/>
      <c r="C159" s="91"/>
      <c r="D159" s="91"/>
      <c r="E159" s="103"/>
      <c r="F159" s="91"/>
      <c r="G159" s="91"/>
      <c r="H159" s="91"/>
      <c r="I159" s="148"/>
      <c r="J159" s="91"/>
      <c r="K159" s="31" t="s">
        <v>13</v>
      </c>
      <c r="L159" s="34">
        <f t="shared" si="10"/>
        <v>9</v>
      </c>
      <c r="M159" s="34"/>
      <c r="N159" s="34"/>
      <c r="O159" s="34"/>
      <c r="P159" s="34"/>
      <c r="Q159" s="34"/>
      <c r="R159" s="34"/>
      <c r="S159" s="34"/>
      <c r="T159" s="34"/>
      <c r="U159" s="34"/>
      <c r="V159" s="34"/>
      <c r="W159" s="34">
        <v>9</v>
      </c>
      <c r="X159" s="34"/>
    </row>
    <row r="160" spans="1:24" s="19" customFormat="1" ht="19.149999999999999" customHeight="1">
      <c r="A160" s="93"/>
      <c r="B160" s="84"/>
      <c r="C160" s="89" t="s">
        <v>11</v>
      </c>
      <c r="D160" s="89" t="s">
        <v>86</v>
      </c>
      <c r="E160" s="143" t="s">
        <v>87</v>
      </c>
      <c r="F160" s="89" t="s">
        <v>88</v>
      </c>
      <c r="G160" s="89" t="s">
        <v>89</v>
      </c>
      <c r="H160" s="89" t="s">
        <v>90</v>
      </c>
      <c r="I160" s="146">
        <v>7136</v>
      </c>
      <c r="J160" s="89" t="s">
        <v>1</v>
      </c>
      <c r="K160" s="31" t="s">
        <v>2</v>
      </c>
      <c r="L160" s="34">
        <f t="shared" si="10"/>
        <v>0</v>
      </c>
      <c r="M160" s="34"/>
      <c r="N160" s="34"/>
      <c r="O160" s="34"/>
      <c r="P160" s="34"/>
      <c r="Q160" s="34"/>
      <c r="R160" s="34"/>
      <c r="S160" s="34"/>
      <c r="T160" s="34"/>
      <c r="U160" s="34"/>
      <c r="V160" s="34"/>
      <c r="W160" s="34"/>
      <c r="X160" s="34"/>
    </row>
    <row r="161" spans="1:24" s="19" customFormat="1" ht="19.149999999999999" customHeight="1">
      <c r="A161" s="93"/>
      <c r="B161" s="84"/>
      <c r="C161" s="90"/>
      <c r="D161" s="90"/>
      <c r="E161" s="102"/>
      <c r="F161" s="90"/>
      <c r="G161" s="90"/>
      <c r="H161" s="90"/>
      <c r="I161" s="147"/>
      <c r="J161" s="90"/>
      <c r="K161" s="31" t="s">
        <v>3</v>
      </c>
      <c r="L161" s="34">
        <f t="shared" si="10"/>
        <v>0</v>
      </c>
      <c r="M161" s="34"/>
      <c r="N161" s="34"/>
      <c r="O161" s="34"/>
      <c r="P161" s="34"/>
      <c r="Q161" s="34"/>
      <c r="R161" s="34"/>
      <c r="S161" s="34"/>
      <c r="T161" s="34"/>
      <c r="U161" s="34"/>
      <c r="V161" s="34"/>
      <c r="W161" s="34"/>
      <c r="X161" s="34"/>
    </row>
    <row r="162" spans="1:24" s="19" customFormat="1" ht="19.149999999999999" customHeight="1">
      <c r="A162" s="93"/>
      <c r="B162" s="84"/>
      <c r="C162" s="91"/>
      <c r="D162" s="91"/>
      <c r="E162" s="103"/>
      <c r="F162" s="91"/>
      <c r="G162" s="91"/>
      <c r="H162" s="91"/>
      <c r="I162" s="148"/>
      <c r="J162" s="91"/>
      <c r="K162" s="31" t="s">
        <v>13</v>
      </c>
      <c r="L162" s="34">
        <f t="shared" si="10"/>
        <v>7</v>
      </c>
      <c r="M162" s="34"/>
      <c r="N162" s="34"/>
      <c r="O162" s="34"/>
      <c r="P162" s="34"/>
      <c r="Q162" s="34"/>
      <c r="R162" s="34">
        <v>1</v>
      </c>
      <c r="S162" s="34"/>
      <c r="T162" s="34"/>
      <c r="U162" s="34"/>
      <c r="V162" s="34"/>
      <c r="W162" s="34">
        <v>6</v>
      </c>
      <c r="X162" s="34"/>
    </row>
    <row r="163" spans="1:24" s="19" customFormat="1" ht="19.149999999999999" customHeight="1">
      <c r="A163" s="93"/>
      <c r="B163" s="84"/>
      <c r="C163" s="89" t="s">
        <v>11</v>
      </c>
      <c r="D163" s="89" t="s">
        <v>493</v>
      </c>
      <c r="E163" s="143" t="s">
        <v>494</v>
      </c>
      <c r="F163" s="89" t="s">
        <v>495</v>
      </c>
      <c r="G163" s="89" t="s">
        <v>91</v>
      </c>
      <c r="H163" s="89" t="s">
        <v>496</v>
      </c>
      <c r="I163" s="146">
        <v>3678</v>
      </c>
      <c r="J163" s="89" t="s">
        <v>1</v>
      </c>
      <c r="K163" s="31" t="s">
        <v>2</v>
      </c>
      <c r="L163" s="34">
        <f t="shared" si="10"/>
        <v>0</v>
      </c>
      <c r="M163" s="34"/>
      <c r="N163" s="34"/>
      <c r="O163" s="34"/>
      <c r="P163" s="34"/>
      <c r="Q163" s="34"/>
      <c r="R163" s="34"/>
      <c r="S163" s="34"/>
      <c r="T163" s="34"/>
      <c r="U163" s="34"/>
      <c r="V163" s="34"/>
      <c r="W163" s="34"/>
      <c r="X163" s="34"/>
    </row>
    <row r="164" spans="1:24" s="19" customFormat="1" ht="19.149999999999999" customHeight="1">
      <c r="A164" s="93"/>
      <c r="B164" s="84"/>
      <c r="C164" s="90"/>
      <c r="D164" s="90"/>
      <c r="E164" s="102"/>
      <c r="F164" s="90"/>
      <c r="G164" s="90"/>
      <c r="H164" s="90"/>
      <c r="I164" s="147"/>
      <c r="J164" s="90"/>
      <c r="K164" s="31" t="s">
        <v>3</v>
      </c>
      <c r="L164" s="34">
        <f t="shared" si="10"/>
        <v>0</v>
      </c>
      <c r="M164" s="34"/>
      <c r="N164" s="34"/>
      <c r="O164" s="34"/>
      <c r="P164" s="34"/>
      <c r="Q164" s="34"/>
      <c r="R164" s="34"/>
      <c r="S164" s="34"/>
      <c r="T164" s="34"/>
      <c r="U164" s="34"/>
      <c r="V164" s="34"/>
      <c r="W164" s="34"/>
      <c r="X164" s="34"/>
    </row>
    <row r="165" spans="1:24" s="19" customFormat="1" ht="19.149999999999999" customHeight="1">
      <c r="A165" s="93"/>
      <c r="B165" s="84"/>
      <c r="C165" s="91"/>
      <c r="D165" s="91"/>
      <c r="E165" s="103"/>
      <c r="F165" s="91"/>
      <c r="G165" s="91"/>
      <c r="H165" s="91"/>
      <c r="I165" s="148"/>
      <c r="J165" s="91"/>
      <c r="K165" s="31" t="s">
        <v>13</v>
      </c>
      <c r="L165" s="34">
        <f t="shared" si="10"/>
        <v>6</v>
      </c>
      <c r="M165" s="34"/>
      <c r="N165" s="34"/>
      <c r="O165" s="34"/>
      <c r="P165" s="34"/>
      <c r="Q165" s="34"/>
      <c r="R165" s="34"/>
      <c r="S165" s="34"/>
      <c r="T165" s="34"/>
      <c r="U165" s="34"/>
      <c r="V165" s="34"/>
      <c r="W165" s="34">
        <v>6</v>
      </c>
      <c r="X165" s="34"/>
    </row>
    <row r="166" spans="1:24" s="19" customFormat="1" ht="19.149999999999999" customHeight="1">
      <c r="A166" s="93"/>
      <c r="B166" s="84"/>
      <c r="C166" s="89" t="s">
        <v>11</v>
      </c>
      <c r="D166" s="89" t="s">
        <v>497</v>
      </c>
      <c r="E166" s="143" t="s">
        <v>498</v>
      </c>
      <c r="F166" s="89" t="s">
        <v>499</v>
      </c>
      <c r="G166" s="89" t="s">
        <v>92</v>
      </c>
      <c r="H166" s="89" t="s">
        <v>500</v>
      </c>
      <c r="I166" s="146">
        <v>22826</v>
      </c>
      <c r="J166" s="89" t="s">
        <v>1</v>
      </c>
      <c r="K166" s="31" t="s">
        <v>2</v>
      </c>
      <c r="L166" s="34">
        <f t="shared" si="10"/>
        <v>0</v>
      </c>
      <c r="M166" s="34"/>
      <c r="N166" s="34"/>
      <c r="O166" s="34"/>
      <c r="P166" s="34"/>
      <c r="Q166" s="34"/>
      <c r="R166" s="34"/>
      <c r="S166" s="34"/>
      <c r="T166" s="34"/>
      <c r="U166" s="34"/>
      <c r="V166" s="34"/>
      <c r="W166" s="34"/>
      <c r="X166" s="34"/>
    </row>
    <row r="167" spans="1:24" s="19" customFormat="1" ht="19.149999999999999" customHeight="1">
      <c r="A167" s="93"/>
      <c r="B167" s="84"/>
      <c r="C167" s="90"/>
      <c r="D167" s="90"/>
      <c r="E167" s="144"/>
      <c r="F167" s="90"/>
      <c r="G167" s="90"/>
      <c r="H167" s="90"/>
      <c r="I167" s="147"/>
      <c r="J167" s="90"/>
      <c r="K167" s="31" t="s">
        <v>3</v>
      </c>
      <c r="L167" s="34">
        <f t="shared" si="10"/>
        <v>0</v>
      </c>
      <c r="M167" s="34"/>
      <c r="N167" s="34"/>
      <c r="O167" s="34"/>
      <c r="P167" s="34"/>
      <c r="Q167" s="34"/>
      <c r="R167" s="34"/>
      <c r="S167" s="34"/>
      <c r="T167" s="34"/>
      <c r="U167" s="34"/>
      <c r="V167" s="34"/>
      <c r="W167" s="34"/>
      <c r="X167" s="34"/>
    </row>
    <row r="168" spans="1:24" s="19" customFormat="1" ht="19.149999999999999" customHeight="1">
      <c r="A168" s="93"/>
      <c r="B168" s="84"/>
      <c r="C168" s="91"/>
      <c r="D168" s="91"/>
      <c r="E168" s="145"/>
      <c r="F168" s="91"/>
      <c r="G168" s="91"/>
      <c r="H168" s="91"/>
      <c r="I168" s="148"/>
      <c r="J168" s="91"/>
      <c r="K168" s="31" t="s">
        <v>13</v>
      </c>
      <c r="L168" s="34">
        <f t="shared" si="10"/>
        <v>7</v>
      </c>
      <c r="M168" s="34"/>
      <c r="N168" s="34"/>
      <c r="O168" s="34"/>
      <c r="P168" s="34"/>
      <c r="Q168" s="34"/>
      <c r="R168" s="34"/>
      <c r="S168" s="34">
        <v>2</v>
      </c>
      <c r="T168" s="34"/>
      <c r="U168" s="34"/>
      <c r="V168" s="34"/>
      <c r="W168" s="34">
        <v>5</v>
      </c>
      <c r="X168" s="34"/>
    </row>
    <row r="169" spans="1:24" s="19" customFormat="1" ht="19.149999999999999" customHeight="1">
      <c r="A169" s="93"/>
      <c r="B169" s="84"/>
      <c r="C169" s="89" t="s">
        <v>11</v>
      </c>
      <c r="D169" s="89" t="s">
        <v>501</v>
      </c>
      <c r="E169" s="143" t="s">
        <v>502</v>
      </c>
      <c r="F169" s="89" t="s">
        <v>503</v>
      </c>
      <c r="G169" s="89" t="s">
        <v>93</v>
      </c>
      <c r="H169" s="89" t="s">
        <v>504</v>
      </c>
      <c r="I169" s="146">
        <v>2825</v>
      </c>
      <c r="J169" s="89" t="s">
        <v>1</v>
      </c>
      <c r="K169" s="31" t="s">
        <v>2</v>
      </c>
      <c r="L169" s="34">
        <f t="shared" si="10"/>
        <v>0</v>
      </c>
      <c r="M169" s="34"/>
      <c r="N169" s="34"/>
      <c r="O169" s="34"/>
      <c r="P169" s="34"/>
      <c r="Q169" s="34"/>
      <c r="R169" s="34"/>
      <c r="S169" s="34"/>
      <c r="T169" s="34"/>
      <c r="U169" s="34"/>
      <c r="V169" s="34"/>
      <c r="W169" s="34"/>
      <c r="X169" s="34"/>
    </row>
    <row r="170" spans="1:24" s="19" customFormat="1" ht="19.149999999999999" customHeight="1">
      <c r="A170" s="93"/>
      <c r="B170" s="84"/>
      <c r="C170" s="90"/>
      <c r="D170" s="90"/>
      <c r="E170" s="102"/>
      <c r="F170" s="90"/>
      <c r="G170" s="90"/>
      <c r="H170" s="90"/>
      <c r="I170" s="147"/>
      <c r="J170" s="90"/>
      <c r="K170" s="31" t="s">
        <v>3</v>
      </c>
      <c r="L170" s="34">
        <f t="shared" si="10"/>
        <v>0</v>
      </c>
      <c r="M170" s="34"/>
      <c r="N170" s="34"/>
      <c r="O170" s="34"/>
      <c r="P170" s="34"/>
      <c r="Q170" s="34"/>
      <c r="R170" s="34"/>
      <c r="S170" s="34"/>
      <c r="T170" s="34"/>
      <c r="U170" s="34"/>
      <c r="V170" s="34"/>
      <c r="W170" s="34"/>
      <c r="X170" s="34"/>
    </row>
    <row r="171" spans="1:24" s="19" customFormat="1" ht="19.149999999999999" customHeight="1">
      <c r="A171" s="93"/>
      <c r="B171" s="85"/>
      <c r="C171" s="91"/>
      <c r="D171" s="91"/>
      <c r="E171" s="103"/>
      <c r="F171" s="91"/>
      <c r="G171" s="91"/>
      <c r="H171" s="91"/>
      <c r="I171" s="148"/>
      <c r="J171" s="91"/>
      <c r="K171" s="31" t="s">
        <v>13</v>
      </c>
      <c r="L171" s="34">
        <f t="shared" si="10"/>
        <v>7</v>
      </c>
      <c r="M171" s="34"/>
      <c r="N171" s="34"/>
      <c r="O171" s="34"/>
      <c r="P171" s="34"/>
      <c r="Q171" s="34"/>
      <c r="R171" s="34"/>
      <c r="S171" s="34">
        <v>3</v>
      </c>
      <c r="T171" s="34"/>
      <c r="U171" s="34"/>
      <c r="V171" s="34"/>
      <c r="W171" s="34">
        <v>4</v>
      </c>
      <c r="X171" s="34"/>
    </row>
    <row r="172" spans="1:24" s="19" customFormat="1" ht="19.149999999999999" customHeight="1">
      <c r="A172" s="93"/>
      <c r="B172" s="83" t="s">
        <v>505</v>
      </c>
      <c r="C172" s="89"/>
      <c r="D172" s="99">
        <f>COUNTA(D175:D201)</f>
        <v>9</v>
      </c>
      <c r="E172" s="95"/>
      <c r="F172" s="89"/>
      <c r="G172" s="89"/>
      <c r="H172" s="89"/>
      <c r="I172" s="128">
        <f>SUM(I175:I201)</f>
        <v>63581.002</v>
      </c>
      <c r="J172" s="89" t="s">
        <v>1</v>
      </c>
      <c r="K172" s="31" t="s">
        <v>2</v>
      </c>
      <c r="L172" s="34">
        <f t="shared" si="10"/>
        <v>34</v>
      </c>
      <c r="M172" s="34">
        <f t="shared" ref="M172:X174" si="12">M175+M178+M181+M184+M187+M190+M193+M196+M199</f>
        <v>0</v>
      </c>
      <c r="N172" s="34">
        <f t="shared" si="12"/>
        <v>15</v>
      </c>
      <c r="O172" s="34">
        <f t="shared" si="12"/>
        <v>0</v>
      </c>
      <c r="P172" s="34">
        <f t="shared" si="12"/>
        <v>0</v>
      </c>
      <c r="Q172" s="34">
        <f t="shared" si="12"/>
        <v>0</v>
      </c>
      <c r="R172" s="34">
        <f t="shared" si="12"/>
        <v>0</v>
      </c>
      <c r="S172" s="34">
        <f t="shared" si="12"/>
        <v>0</v>
      </c>
      <c r="T172" s="34">
        <f t="shared" si="12"/>
        <v>4</v>
      </c>
      <c r="U172" s="34">
        <f t="shared" si="12"/>
        <v>11</v>
      </c>
      <c r="V172" s="34">
        <f t="shared" si="12"/>
        <v>0</v>
      </c>
      <c r="W172" s="34">
        <f t="shared" si="12"/>
        <v>0</v>
      </c>
      <c r="X172" s="34">
        <f t="shared" si="12"/>
        <v>4</v>
      </c>
    </row>
    <row r="173" spans="1:24" s="19" customFormat="1" ht="19.149999999999999" customHeight="1">
      <c r="A173" s="93"/>
      <c r="B173" s="84"/>
      <c r="C173" s="90"/>
      <c r="D173" s="100"/>
      <c r="E173" s="102"/>
      <c r="F173" s="90"/>
      <c r="G173" s="90"/>
      <c r="H173" s="90"/>
      <c r="I173" s="128"/>
      <c r="J173" s="90"/>
      <c r="K173" s="31" t="s">
        <v>3</v>
      </c>
      <c r="L173" s="34">
        <f t="shared" si="10"/>
        <v>22</v>
      </c>
      <c r="M173" s="34">
        <f t="shared" si="12"/>
        <v>1</v>
      </c>
      <c r="N173" s="34">
        <f t="shared" si="12"/>
        <v>1</v>
      </c>
      <c r="O173" s="34">
        <f t="shared" si="12"/>
        <v>0</v>
      </c>
      <c r="P173" s="34">
        <f t="shared" si="12"/>
        <v>3</v>
      </c>
      <c r="Q173" s="34">
        <f t="shared" si="12"/>
        <v>0</v>
      </c>
      <c r="R173" s="34">
        <f t="shared" si="12"/>
        <v>0</v>
      </c>
      <c r="S173" s="34">
        <f t="shared" si="12"/>
        <v>0</v>
      </c>
      <c r="T173" s="34">
        <f t="shared" si="12"/>
        <v>15</v>
      </c>
      <c r="U173" s="34">
        <f t="shared" si="12"/>
        <v>0</v>
      </c>
      <c r="V173" s="34">
        <f t="shared" si="12"/>
        <v>0</v>
      </c>
      <c r="W173" s="34">
        <f t="shared" si="12"/>
        <v>0</v>
      </c>
      <c r="X173" s="34">
        <f t="shared" si="12"/>
        <v>2</v>
      </c>
    </row>
    <row r="174" spans="1:24" s="19" customFormat="1" ht="19.149999999999999" customHeight="1">
      <c r="A174" s="93"/>
      <c r="B174" s="85"/>
      <c r="C174" s="91"/>
      <c r="D174" s="101"/>
      <c r="E174" s="103"/>
      <c r="F174" s="91"/>
      <c r="G174" s="91"/>
      <c r="H174" s="91"/>
      <c r="I174" s="128"/>
      <c r="J174" s="91"/>
      <c r="K174" s="31" t="s">
        <v>13</v>
      </c>
      <c r="L174" s="34">
        <f t="shared" si="10"/>
        <v>7</v>
      </c>
      <c r="M174" s="34">
        <f t="shared" si="12"/>
        <v>0</v>
      </c>
      <c r="N174" s="34">
        <f t="shared" si="12"/>
        <v>0</v>
      </c>
      <c r="O174" s="34">
        <f t="shared" si="12"/>
        <v>0</v>
      </c>
      <c r="P174" s="34">
        <f t="shared" si="12"/>
        <v>0</v>
      </c>
      <c r="Q174" s="34">
        <f t="shared" si="12"/>
        <v>0</v>
      </c>
      <c r="R174" s="34">
        <f t="shared" si="12"/>
        <v>1</v>
      </c>
      <c r="S174" s="34">
        <f t="shared" si="12"/>
        <v>0</v>
      </c>
      <c r="T174" s="34">
        <f t="shared" si="12"/>
        <v>0</v>
      </c>
      <c r="U174" s="34">
        <f t="shared" si="12"/>
        <v>6</v>
      </c>
      <c r="V174" s="34">
        <f t="shared" si="12"/>
        <v>0</v>
      </c>
      <c r="W174" s="34">
        <f t="shared" si="12"/>
        <v>0</v>
      </c>
      <c r="X174" s="34">
        <f t="shared" si="12"/>
        <v>0</v>
      </c>
    </row>
    <row r="175" spans="1:24" s="19" customFormat="1" ht="19.149999999999999" customHeight="1">
      <c r="A175" s="93"/>
      <c r="B175" s="84" t="s">
        <v>506</v>
      </c>
      <c r="C175" s="83" t="s">
        <v>10</v>
      </c>
      <c r="D175" s="83" t="s">
        <v>507</v>
      </c>
      <c r="E175" s="111" t="s">
        <v>508</v>
      </c>
      <c r="F175" s="83" t="s">
        <v>509</v>
      </c>
      <c r="G175" s="83" t="s">
        <v>510</v>
      </c>
      <c r="H175" s="83" t="s">
        <v>511</v>
      </c>
      <c r="I175" s="129">
        <v>9417.9599999999991</v>
      </c>
      <c r="J175" s="83" t="s">
        <v>386</v>
      </c>
      <c r="K175" s="30" t="s">
        <v>387</v>
      </c>
      <c r="L175" s="35">
        <f t="shared" si="10"/>
        <v>5</v>
      </c>
      <c r="M175" s="35"/>
      <c r="N175" s="35">
        <v>4</v>
      </c>
      <c r="O175" s="35"/>
      <c r="P175" s="35"/>
      <c r="Q175" s="35"/>
      <c r="R175" s="35"/>
      <c r="S175" s="35"/>
      <c r="T175" s="35">
        <v>1</v>
      </c>
      <c r="U175" s="35"/>
      <c r="V175" s="35"/>
      <c r="W175" s="35"/>
      <c r="X175" s="35"/>
    </row>
    <row r="176" spans="1:24" s="19" customFormat="1" ht="19.149999999999999" customHeight="1">
      <c r="A176" s="93"/>
      <c r="B176" s="84"/>
      <c r="C176" s="109"/>
      <c r="D176" s="109"/>
      <c r="E176" s="112"/>
      <c r="F176" s="109"/>
      <c r="G176" s="109"/>
      <c r="H176" s="109"/>
      <c r="I176" s="81"/>
      <c r="J176" s="109"/>
      <c r="K176" s="30" t="s">
        <v>388</v>
      </c>
      <c r="L176" s="35">
        <f t="shared" si="10"/>
        <v>5</v>
      </c>
      <c r="M176" s="35"/>
      <c r="N176" s="35"/>
      <c r="O176" s="35"/>
      <c r="P176" s="35"/>
      <c r="Q176" s="35"/>
      <c r="R176" s="35"/>
      <c r="S176" s="35"/>
      <c r="T176" s="35">
        <v>5</v>
      </c>
      <c r="U176" s="35"/>
      <c r="V176" s="35"/>
      <c r="W176" s="35"/>
      <c r="X176" s="35"/>
    </row>
    <row r="177" spans="1:24" s="19" customFormat="1" ht="19.149999999999999" customHeight="1">
      <c r="A177" s="93"/>
      <c r="B177" s="84"/>
      <c r="C177" s="110"/>
      <c r="D177" s="110"/>
      <c r="E177" s="113"/>
      <c r="F177" s="110"/>
      <c r="G177" s="110"/>
      <c r="H177" s="110"/>
      <c r="I177" s="82"/>
      <c r="J177" s="110"/>
      <c r="K177" s="30" t="s">
        <v>389</v>
      </c>
      <c r="L177" s="35">
        <f t="shared" si="10"/>
        <v>0</v>
      </c>
      <c r="M177" s="35"/>
      <c r="N177" s="35"/>
      <c r="O177" s="35"/>
      <c r="P177" s="35"/>
      <c r="Q177" s="35"/>
      <c r="R177" s="35"/>
      <c r="S177" s="35"/>
      <c r="T177" s="35"/>
      <c r="U177" s="35"/>
      <c r="V177" s="35"/>
      <c r="W177" s="35"/>
      <c r="X177" s="35"/>
    </row>
    <row r="178" spans="1:24" s="19" customFormat="1" ht="19.149999999999999" customHeight="1">
      <c r="A178" s="93"/>
      <c r="B178" s="84"/>
      <c r="C178" s="83" t="s">
        <v>10</v>
      </c>
      <c r="D178" s="83" t="s">
        <v>512</v>
      </c>
      <c r="E178" s="111" t="s">
        <v>513</v>
      </c>
      <c r="F178" s="83" t="s">
        <v>514</v>
      </c>
      <c r="G178" s="83" t="s">
        <v>515</v>
      </c>
      <c r="H178" s="83" t="s">
        <v>516</v>
      </c>
      <c r="I178" s="129">
        <v>8412.5400000000009</v>
      </c>
      <c r="J178" s="83" t="s">
        <v>517</v>
      </c>
      <c r="K178" s="30" t="s">
        <v>518</v>
      </c>
      <c r="L178" s="35">
        <f t="shared" si="10"/>
        <v>4</v>
      </c>
      <c r="M178" s="35"/>
      <c r="N178" s="35">
        <v>3</v>
      </c>
      <c r="O178" s="35"/>
      <c r="P178" s="35"/>
      <c r="Q178" s="35"/>
      <c r="R178" s="35"/>
      <c r="S178" s="35"/>
      <c r="T178" s="35">
        <v>1</v>
      </c>
      <c r="U178" s="35"/>
      <c r="V178" s="35"/>
      <c r="W178" s="35"/>
      <c r="X178" s="35"/>
    </row>
    <row r="179" spans="1:24" s="19" customFormat="1" ht="19.149999999999999" customHeight="1">
      <c r="A179" s="93"/>
      <c r="B179" s="84"/>
      <c r="C179" s="109"/>
      <c r="D179" s="109"/>
      <c r="E179" s="112"/>
      <c r="F179" s="109"/>
      <c r="G179" s="109"/>
      <c r="H179" s="109"/>
      <c r="I179" s="81"/>
      <c r="J179" s="109"/>
      <c r="K179" s="30" t="s">
        <v>519</v>
      </c>
      <c r="L179" s="35">
        <f t="shared" si="10"/>
        <v>6</v>
      </c>
      <c r="M179" s="35">
        <v>1</v>
      </c>
      <c r="N179" s="35"/>
      <c r="O179" s="35"/>
      <c r="P179" s="35">
        <v>3</v>
      </c>
      <c r="Q179" s="35"/>
      <c r="R179" s="35"/>
      <c r="S179" s="35"/>
      <c r="T179" s="35">
        <v>2</v>
      </c>
      <c r="U179" s="35"/>
      <c r="V179" s="35"/>
      <c r="W179" s="35"/>
      <c r="X179" s="35"/>
    </row>
    <row r="180" spans="1:24" s="19" customFormat="1" ht="19.149999999999999" customHeight="1">
      <c r="A180" s="93"/>
      <c r="B180" s="84"/>
      <c r="C180" s="110"/>
      <c r="D180" s="110"/>
      <c r="E180" s="113"/>
      <c r="F180" s="110"/>
      <c r="G180" s="110"/>
      <c r="H180" s="110"/>
      <c r="I180" s="82"/>
      <c r="J180" s="110"/>
      <c r="K180" s="30" t="s">
        <v>520</v>
      </c>
      <c r="L180" s="35">
        <f t="shared" si="10"/>
        <v>0</v>
      </c>
      <c r="M180" s="35"/>
      <c r="N180" s="35"/>
      <c r="O180" s="35"/>
      <c r="P180" s="35"/>
      <c r="Q180" s="35"/>
      <c r="R180" s="35"/>
      <c r="S180" s="35"/>
      <c r="T180" s="35"/>
      <c r="U180" s="35"/>
      <c r="V180" s="35"/>
      <c r="W180" s="35"/>
      <c r="X180" s="35"/>
    </row>
    <row r="181" spans="1:24" s="19" customFormat="1" ht="19.149999999999999" customHeight="1">
      <c r="A181" s="93"/>
      <c r="B181" s="84"/>
      <c r="C181" s="83" t="s">
        <v>10</v>
      </c>
      <c r="D181" s="83" t="s">
        <v>521</v>
      </c>
      <c r="E181" s="111" t="s">
        <v>522</v>
      </c>
      <c r="F181" s="83" t="s">
        <v>523</v>
      </c>
      <c r="G181" s="83" t="s">
        <v>524</v>
      </c>
      <c r="H181" s="83" t="s">
        <v>525</v>
      </c>
      <c r="I181" s="129">
        <v>9671.2000000000007</v>
      </c>
      <c r="J181" s="83" t="s">
        <v>526</v>
      </c>
      <c r="K181" s="30" t="s">
        <v>527</v>
      </c>
      <c r="L181" s="35">
        <f t="shared" si="10"/>
        <v>5</v>
      </c>
      <c r="M181" s="35"/>
      <c r="N181" s="35">
        <v>4</v>
      </c>
      <c r="O181" s="35"/>
      <c r="P181" s="35"/>
      <c r="Q181" s="35"/>
      <c r="R181" s="35"/>
      <c r="S181" s="35"/>
      <c r="T181" s="35">
        <v>1</v>
      </c>
      <c r="U181" s="35"/>
      <c r="V181" s="35"/>
      <c r="W181" s="35"/>
      <c r="X181" s="35"/>
    </row>
    <row r="182" spans="1:24" s="19" customFormat="1" ht="19.149999999999999" customHeight="1">
      <c r="A182" s="93"/>
      <c r="B182" s="84"/>
      <c r="C182" s="109"/>
      <c r="D182" s="109"/>
      <c r="E182" s="112"/>
      <c r="F182" s="109"/>
      <c r="G182" s="109"/>
      <c r="H182" s="109"/>
      <c r="I182" s="81"/>
      <c r="J182" s="109"/>
      <c r="K182" s="30" t="s">
        <v>528</v>
      </c>
      <c r="L182" s="35">
        <f t="shared" si="10"/>
        <v>5</v>
      </c>
      <c r="M182" s="35"/>
      <c r="N182" s="35"/>
      <c r="O182" s="35"/>
      <c r="P182" s="35"/>
      <c r="Q182" s="35"/>
      <c r="R182" s="35"/>
      <c r="S182" s="35"/>
      <c r="T182" s="35">
        <v>4</v>
      </c>
      <c r="U182" s="35"/>
      <c r="V182" s="35"/>
      <c r="W182" s="35"/>
      <c r="X182" s="35">
        <v>1</v>
      </c>
    </row>
    <row r="183" spans="1:24" s="19" customFormat="1" ht="19.149999999999999" customHeight="1">
      <c r="A183" s="93"/>
      <c r="B183" s="84"/>
      <c r="C183" s="110"/>
      <c r="D183" s="110"/>
      <c r="E183" s="113"/>
      <c r="F183" s="110"/>
      <c r="G183" s="110"/>
      <c r="H183" s="110"/>
      <c r="I183" s="82"/>
      <c r="J183" s="110"/>
      <c r="K183" s="30" t="s">
        <v>529</v>
      </c>
      <c r="L183" s="35">
        <f t="shared" si="10"/>
        <v>0</v>
      </c>
      <c r="M183" s="35"/>
      <c r="N183" s="35"/>
      <c r="O183" s="35"/>
      <c r="P183" s="35"/>
      <c r="Q183" s="35"/>
      <c r="R183" s="35"/>
      <c r="S183" s="35"/>
      <c r="T183" s="35"/>
      <c r="U183" s="35"/>
      <c r="V183" s="35"/>
      <c r="W183" s="35"/>
      <c r="X183" s="35"/>
    </row>
    <row r="184" spans="1:24" s="19" customFormat="1" ht="19.149999999999999" customHeight="1">
      <c r="A184" s="93"/>
      <c r="B184" s="84"/>
      <c r="C184" s="83" t="s">
        <v>10</v>
      </c>
      <c r="D184" s="83" t="s">
        <v>530</v>
      </c>
      <c r="E184" s="111" t="s">
        <v>531</v>
      </c>
      <c r="F184" s="83" t="s">
        <v>532</v>
      </c>
      <c r="G184" s="83" t="s">
        <v>533</v>
      </c>
      <c r="H184" s="83" t="s">
        <v>534</v>
      </c>
      <c r="I184" s="129">
        <v>7925.68</v>
      </c>
      <c r="J184" s="83" t="s">
        <v>535</v>
      </c>
      <c r="K184" s="30" t="s">
        <v>536</v>
      </c>
      <c r="L184" s="35">
        <f t="shared" si="10"/>
        <v>5</v>
      </c>
      <c r="M184" s="35"/>
      <c r="N184" s="35">
        <v>4</v>
      </c>
      <c r="O184" s="35"/>
      <c r="P184" s="35"/>
      <c r="Q184" s="35"/>
      <c r="R184" s="35"/>
      <c r="S184" s="35"/>
      <c r="T184" s="35">
        <v>1</v>
      </c>
      <c r="U184" s="35"/>
      <c r="V184" s="35"/>
      <c r="W184" s="35"/>
      <c r="X184" s="35"/>
    </row>
    <row r="185" spans="1:24" s="19" customFormat="1" ht="19.149999999999999" customHeight="1">
      <c r="A185" s="93"/>
      <c r="B185" s="84"/>
      <c r="C185" s="109"/>
      <c r="D185" s="109"/>
      <c r="E185" s="112"/>
      <c r="F185" s="109"/>
      <c r="G185" s="109"/>
      <c r="H185" s="109"/>
      <c r="I185" s="81"/>
      <c r="J185" s="109"/>
      <c r="K185" s="30" t="s">
        <v>537</v>
      </c>
      <c r="L185" s="35">
        <f t="shared" si="10"/>
        <v>6</v>
      </c>
      <c r="M185" s="35"/>
      <c r="N185" s="35">
        <v>1</v>
      </c>
      <c r="O185" s="35"/>
      <c r="P185" s="35"/>
      <c r="Q185" s="35"/>
      <c r="R185" s="35"/>
      <c r="S185" s="35"/>
      <c r="T185" s="35">
        <v>4</v>
      </c>
      <c r="U185" s="35"/>
      <c r="V185" s="35"/>
      <c r="W185" s="35"/>
      <c r="X185" s="35">
        <v>1</v>
      </c>
    </row>
    <row r="186" spans="1:24" s="19" customFormat="1" ht="19.149999999999999" customHeight="1">
      <c r="A186" s="93"/>
      <c r="B186" s="84"/>
      <c r="C186" s="110"/>
      <c r="D186" s="110"/>
      <c r="E186" s="113"/>
      <c r="F186" s="110"/>
      <c r="G186" s="110"/>
      <c r="H186" s="110"/>
      <c r="I186" s="82"/>
      <c r="J186" s="110"/>
      <c r="K186" s="30" t="s">
        <v>538</v>
      </c>
      <c r="L186" s="35">
        <f t="shared" si="10"/>
        <v>0</v>
      </c>
      <c r="M186" s="35"/>
      <c r="N186" s="35"/>
      <c r="O186" s="35"/>
      <c r="P186" s="35"/>
      <c r="Q186" s="35"/>
      <c r="R186" s="35"/>
      <c r="S186" s="35"/>
      <c r="T186" s="35"/>
      <c r="U186" s="35"/>
      <c r="V186" s="35"/>
      <c r="W186" s="35"/>
      <c r="X186" s="35"/>
    </row>
    <row r="187" spans="1:24" s="19" customFormat="1" ht="19.149999999999999" customHeight="1">
      <c r="A187" s="93"/>
      <c r="B187" s="84"/>
      <c r="C187" s="83" t="s">
        <v>12</v>
      </c>
      <c r="D187" s="83" t="s">
        <v>539</v>
      </c>
      <c r="E187" s="111" t="s">
        <v>540</v>
      </c>
      <c r="F187" s="83" t="s">
        <v>541</v>
      </c>
      <c r="G187" s="83" t="s">
        <v>542</v>
      </c>
      <c r="H187" s="83" t="s">
        <v>543</v>
      </c>
      <c r="I187" s="129">
        <v>762.702</v>
      </c>
      <c r="J187" s="83" t="s">
        <v>329</v>
      </c>
      <c r="K187" s="30" t="s">
        <v>330</v>
      </c>
      <c r="L187" s="35">
        <f t="shared" si="10"/>
        <v>7</v>
      </c>
      <c r="M187" s="35"/>
      <c r="N187" s="35"/>
      <c r="O187" s="35"/>
      <c r="P187" s="35"/>
      <c r="Q187" s="35"/>
      <c r="R187" s="35"/>
      <c r="S187" s="35"/>
      <c r="T187" s="35"/>
      <c r="U187" s="35">
        <v>7</v>
      </c>
      <c r="V187" s="35"/>
      <c r="W187" s="35"/>
      <c r="X187" s="35"/>
    </row>
    <row r="188" spans="1:24" s="19" customFormat="1" ht="19.149999999999999" customHeight="1">
      <c r="A188" s="93"/>
      <c r="B188" s="84"/>
      <c r="C188" s="109"/>
      <c r="D188" s="109"/>
      <c r="E188" s="112"/>
      <c r="F188" s="109"/>
      <c r="G188" s="109"/>
      <c r="H188" s="109"/>
      <c r="I188" s="81"/>
      <c r="J188" s="109"/>
      <c r="K188" s="30" t="s">
        <v>331</v>
      </c>
      <c r="L188" s="35">
        <f t="shared" si="10"/>
        <v>0</v>
      </c>
      <c r="M188" s="35"/>
      <c r="N188" s="35"/>
      <c r="O188" s="35"/>
      <c r="P188" s="35"/>
      <c r="Q188" s="35"/>
      <c r="R188" s="35"/>
      <c r="S188" s="35"/>
      <c r="T188" s="35"/>
      <c r="U188" s="35"/>
      <c r="V188" s="35"/>
      <c r="W188" s="35"/>
      <c r="X188" s="35"/>
    </row>
    <row r="189" spans="1:24" s="19" customFormat="1" ht="19.149999999999999" customHeight="1">
      <c r="A189" s="93"/>
      <c r="B189" s="84"/>
      <c r="C189" s="110"/>
      <c r="D189" s="110"/>
      <c r="E189" s="113"/>
      <c r="F189" s="110"/>
      <c r="G189" s="110"/>
      <c r="H189" s="110"/>
      <c r="I189" s="82"/>
      <c r="J189" s="110"/>
      <c r="K189" s="30" t="s">
        <v>332</v>
      </c>
      <c r="L189" s="35">
        <f t="shared" si="10"/>
        <v>0</v>
      </c>
      <c r="M189" s="35"/>
      <c r="N189" s="35"/>
      <c r="O189" s="35"/>
      <c r="P189" s="35"/>
      <c r="Q189" s="35"/>
      <c r="R189" s="35"/>
      <c r="S189" s="35"/>
      <c r="T189" s="35"/>
      <c r="U189" s="35"/>
      <c r="V189" s="35"/>
      <c r="W189" s="35"/>
      <c r="X189" s="35"/>
    </row>
    <row r="190" spans="1:24" s="19" customFormat="1" ht="19.149999999999999" customHeight="1">
      <c r="A190" s="93"/>
      <c r="B190" s="84"/>
      <c r="C190" s="83" t="s">
        <v>12</v>
      </c>
      <c r="D190" s="83" t="s">
        <v>544</v>
      </c>
      <c r="E190" s="111" t="s">
        <v>545</v>
      </c>
      <c r="F190" s="83" t="s">
        <v>546</v>
      </c>
      <c r="G190" s="83" t="s">
        <v>547</v>
      </c>
      <c r="H190" s="83" t="s">
        <v>548</v>
      </c>
      <c r="I190" s="129">
        <v>1147.92</v>
      </c>
      <c r="J190" s="83" t="s">
        <v>395</v>
      </c>
      <c r="K190" s="30" t="s">
        <v>396</v>
      </c>
      <c r="L190" s="35">
        <f t="shared" si="10"/>
        <v>6</v>
      </c>
      <c r="M190" s="35"/>
      <c r="N190" s="35"/>
      <c r="O190" s="35"/>
      <c r="P190" s="35"/>
      <c r="Q190" s="35"/>
      <c r="R190" s="35"/>
      <c r="S190" s="35"/>
      <c r="T190" s="35"/>
      <c r="U190" s="35">
        <v>2</v>
      </c>
      <c r="V190" s="35"/>
      <c r="W190" s="35"/>
      <c r="X190" s="35">
        <v>4</v>
      </c>
    </row>
    <row r="191" spans="1:24" s="19" customFormat="1" ht="19.149999999999999" customHeight="1">
      <c r="A191" s="93"/>
      <c r="B191" s="84"/>
      <c r="C191" s="109"/>
      <c r="D191" s="109"/>
      <c r="E191" s="112"/>
      <c r="F191" s="109"/>
      <c r="G191" s="109"/>
      <c r="H191" s="109"/>
      <c r="I191" s="81"/>
      <c r="J191" s="109"/>
      <c r="K191" s="30" t="s">
        <v>397</v>
      </c>
      <c r="L191" s="35">
        <f t="shared" si="10"/>
        <v>0</v>
      </c>
      <c r="M191" s="35"/>
      <c r="N191" s="35"/>
      <c r="O191" s="35"/>
      <c r="P191" s="35"/>
      <c r="Q191" s="35"/>
      <c r="R191" s="35"/>
      <c r="S191" s="35"/>
      <c r="T191" s="35"/>
      <c r="U191" s="35"/>
      <c r="V191" s="35"/>
      <c r="W191" s="35"/>
      <c r="X191" s="35"/>
    </row>
    <row r="192" spans="1:24" s="19" customFormat="1" ht="19.149999999999999" customHeight="1">
      <c r="A192" s="93"/>
      <c r="B192" s="84"/>
      <c r="C192" s="110"/>
      <c r="D192" s="110"/>
      <c r="E192" s="113"/>
      <c r="F192" s="110"/>
      <c r="G192" s="110"/>
      <c r="H192" s="110"/>
      <c r="I192" s="82"/>
      <c r="J192" s="110"/>
      <c r="K192" s="30" t="s">
        <v>398</v>
      </c>
      <c r="L192" s="35">
        <f t="shared" si="10"/>
        <v>0</v>
      </c>
      <c r="M192" s="35"/>
      <c r="N192" s="35"/>
      <c r="O192" s="35"/>
      <c r="P192" s="35"/>
      <c r="Q192" s="35"/>
      <c r="R192" s="35"/>
      <c r="S192" s="35"/>
      <c r="T192" s="35"/>
      <c r="U192" s="35"/>
      <c r="V192" s="35"/>
      <c r="W192" s="35"/>
      <c r="X192" s="35"/>
    </row>
    <row r="193" spans="1:24" s="19" customFormat="1" ht="19.149999999999999" customHeight="1">
      <c r="A193" s="93"/>
      <c r="B193" s="84"/>
      <c r="C193" s="83" t="s">
        <v>11</v>
      </c>
      <c r="D193" s="83" t="s">
        <v>549</v>
      </c>
      <c r="E193" s="111" t="s">
        <v>550</v>
      </c>
      <c r="F193" s="83" t="s">
        <v>551</v>
      </c>
      <c r="G193" s="83" t="s">
        <v>552</v>
      </c>
      <c r="H193" s="83" t="s">
        <v>553</v>
      </c>
      <c r="I193" s="129">
        <v>25278</v>
      </c>
      <c r="J193" s="83" t="s">
        <v>554</v>
      </c>
      <c r="K193" s="30" t="s">
        <v>555</v>
      </c>
      <c r="L193" s="35">
        <f t="shared" si="10"/>
        <v>0</v>
      </c>
      <c r="M193" s="35"/>
      <c r="N193" s="35"/>
      <c r="O193" s="35"/>
      <c r="P193" s="35"/>
      <c r="Q193" s="35"/>
      <c r="R193" s="35"/>
      <c r="S193" s="35"/>
      <c r="T193" s="35"/>
      <c r="U193" s="35"/>
      <c r="V193" s="35"/>
      <c r="W193" s="35"/>
      <c r="X193" s="35"/>
    </row>
    <row r="194" spans="1:24" s="19" customFormat="1" ht="19.149999999999999" customHeight="1">
      <c r="A194" s="93"/>
      <c r="B194" s="84"/>
      <c r="C194" s="109"/>
      <c r="D194" s="109"/>
      <c r="E194" s="112"/>
      <c r="F194" s="109"/>
      <c r="G194" s="109"/>
      <c r="H194" s="109"/>
      <c r="I194" s="81"/>
      <c r="J194" s="109"/>
      <c r="K194" s="30" t="s">
        <v>556</v>
      </c>
      <c r="L194" s="35">
        <f t="shared" si="10"/>
        <v>0</v>
      </c>
      <c r="M194" s="35"/>
      <c r="N194" s="35"/>
      <c r="O194" s="35"/>
      <c r="P194" s="35"/>
      <c r="Q194" s="35"/>
      <c r="R194" s="35"/>
      <c r="S194" s="35"/>
      <c r="T194" s="35"/>
      <c r="U194" s="35"/>
      <c r="V194" s="35"/>
      <c r="W194" s="35"/>
      <c r="X194" s="35"/>
    </row>
    <row r="195" spans="1:24" s="19" customFormat="1" ht="19.149999999999999" customHeight="1">
      <c r="A195" s="93"/>
      <c r="B195" s="84"/>
      <c r="C195" s="110"/>
      <c r="D195" s="110"/>
      <c r="E195" s="113"/>
      <c r="F195" s="110"/>
      <c r="G195" s="110"/>
      <c r="H195" s="110"/>
      <c r="I195" s="82"/>
      <c r="J195" s="110"/>
      <c r="K195" s="30" t="s">
        <v>557</v>
      </c>
      <c r="L195" s="35">
        <f t="shared" si="10"/>
        <v>4</v>
      </c>
      <c r="M195" s="35"/>
      <c r="N195" s="35"/>
      <c r="O195" s="35"/>
      <c r="P195" s="35"/>
      <c r="Q195" s="35"/>
      <c r="R195" s="35"/>
      <c r="S195" s="35"/>
      <c r="T195" s="35"/>
      <c r="U195" s="35">
        <v>4</v>
      </c>
      <c r="V195" s="35"/>
      <c r="W195" s="35"/>
      <c r="X195" s="35"/>
    </row>
    <row r="196" spans="1:24" s="19" customFormat="1" ht="19.149999999999999" customHeight="1">
      <c r="A196" s="93"/>
      <c r="B196" s="84"/>
      <c r="C196" s="83" t="s">
        <v>11</v>
      </c>
      <c r="D196" s="83" t="s">
        <v>558</v>
      </c>
      <c r="E196" s="111" t="s">
        <v>559</v>
      </c>
      <c r="F196" s="83" t="s">
        <v>560</v>
      </c>
      <c r="G196" s="83" t="s">
        <v>561</v>
      </c>
      <c r="H196" s="83" t="s">
        <v>562</v>
      </c>
      <c r="I196" s="129">
        <v>0</v>
      </c>
      <c r="J196" s="83" t="s">
        <v>554</v>
      </c>
      <c r="K196" s="30" t="s">
        <v>555</v>
      </c>
      <c r="L196" s="35">
        <f t="shared" ref="L196:L259" si="13">SUM(M196:X196)</f>
        <v>0</v>
      </c>
      <c r="M196" s="35"/>
      <c r="N196" s="35"/>
      <c r="O196" s="35"/>
      <c r="P196" s="35"/>
      <c r="Q196" s="35"/>
      <c r="R196" s="35"/>
      <c r="S196" s="35"/>
      <c r="T196" s="35"/>
      <c r="U196" s="35"/>
      <c r="V196" s="35"/>
      <c r="W196" s="35"/>
      <c r="X196" s="35"/>
    </row>
    <row r="197" spans="1:24" s="19" customFormat="1" ht="19.149999999999999" customHeight="1">
      <c r="A197" s="93"/>
      <c r="B197" s="84"/>
      <c r="C197" s="109"/>
      <c r="D197" s="109"/>
      <c r="E197" s="112"/>
      <c r="F197" s="109"/>
      <c r="G197" s="109"/>
      <c r="H197" s="109"/>
      <c r="I197" s="81"/>
      <c r="J197" s="109"/>
      <c r="K197" s="30" t="s">
        <v>556</v>
      </c>
      <c r="L197" s="35">
        <f t="shared" si="13"/>
        <v>0</v>
      </c>
      <c r="M197" s="35"/>
      <c r="N197" s="35"/>
      <c r="O197" s="35"/>
      <c r="P197" s="35"/>
      <c r="Q197" s="35"/>
      <c r="R197" s="35"/>
      <c r="S197" s="35"/>
      <c r="T197" s="35"/>
      <c r="U197" s="35"/>
      <c r="V197" s="35"/>
      <c r="W197" s="35"/>
      <c r="X197" s="35"/>
    </row>
    <row r="198" spans="1:24" s="19" customFormat="1" ht="19.149999999999999" customHeight="1">
      <c r="A198" s="93"/>
      <c r="B198" s="84"/>
      <c r="C198" s="110"/>
      <c r="D198" s="110"/>
      <c r="E198" s="113"/>
      <c r="F198" s="110"/>
      <c r="G198" s="110"/>
      <c r="H198" s="110"/>
      <c r="I198" s="82"/>
      <c r="J198" s="110"/>
      <c r="K198" s="30" t="s">
        <v>557</v>
      </c>
      <c r="L198" s="35">
        <f t="shared" si="13"/>
        <v>0</v>
      </c>
      <c r="M198" s="35"/>
      <c r="N198" s="35"/>
      <c r="O198" s="35"/>
      <c r="P198" s="35"/>
      <c r="Q198" s="35"/>
      <c r="R198" s="35"/>
      <c r="S198" s="35"/>
      <c r="T198" s="35"/>
      <c r="U198" s="35"/>
      <c r="V198" s="35"/>
      <c r="W198" s="35"/>
      <c r="X198" s="35"/>
    </row>
    <row r="199" spans="1:24" s="19" customFormat="1" ht="19.149999999999999" customHeight="1">
      <c r="A199" s="93"/>
      <c r="B199" s="84"/>
      <c r="C199" s="83" t="s">
        <v>11</v>
      </c>
      <c r="D199" s="83" t="s">
        <v>563</v>
      </c>
      <c r="E199" s="111" t="s">
        <v>564</v>
      </c>
      <c r="F199" s="83" t="s">
        <v>565</v>
      </c>
      <c r="G199" s="83" t="s">
        <v>566</v>
      </c>
      <c r="H199" s="83" t="s">
        <v>567</v>
      </c>
      <c r="I199" s="129">
        <v>965</v>
      </c>
      <c r="J199" s="83" t="s">
        <v>554</v>
      </c>
      <c r="K199" s="30" t="s">
        <v>555</v>
      </c>
      <c r="L199" s="35">
        <f t="shared" si="13"/>
        <v>2</v>
      </c>
      <c r="M199" s="35"/>
      <c r="N199" s="35"/>
      <c r="O199" s="35"/>
      <c r="P199" s="35"/>
      <c r="Q199" s="35"/>
      <c r="R199" s="35"/>
      <c r="S199" s="35"/>
      <c r="T199" s="35"/>
      <c r="U199" s="35">
        <v>2</v>
      </c>
      <c r="V199" s="35"/>
      <c r="W199" s="35"/>
      <c r="X199" s="35"/>
    </row>
    <row r="200" spans="1:24" s="19" customFormat="1" ht="19.149999999999999" customHeight="1">
      <c r="A200" s="93"/>
      <c r="B200" s="84"/>
      <c r="C200" s="109"/>
      <c r="D200" s="109"/>
      <c r="E200" s="112"/>
      <c r="F200" s="109"/>
      <c r="G200" s="109"/>
      <c r="H200" s="109"/>
      <c r="I200" s="81"/>
      <c r="J200" s="109"/>
      <c r="K200" s="30" t="s">
        <v>556</v>
      </c>
      <c r="L200" s="35">
        <f t="shared" si="13"/>
        <v>0</v>
      </c>
      <c r="M200" s="35"/>
      <c r="N200" s="35"/>
      <c r="O200" s="35"/>
      <c r="P200" s="35"/>
      <c r="Q200" s="35"/>
      <c r="R200" s="35"/>
      <c r="S200" s="35"/>
      <c r="T200" s="35"/>
      <c r="U200" s="35"/>
      <c r="V200" s="35"/>
      <c r="W200" s="35"/>
      <c r="X200" s="35"/>
    </row>
    <row r="201" spans="1:24" s="19" customFormat="1" ht="19.149999999999999" customHeight="1">
      <c r="A201" s="93"/>
      <c r="B201" s="85"/>
      <c r="C201" s="110"/>
      <c r="D201" s="110"/>
      <c r="E201" s="113"/>
      <c r="F201" s="110"/>
      <c r="G201" s="110"/>
      <c r="H201" s="110"/>
      <c r="I201" s="82"/>
      <c r="J201" s="110"/>
      <c r="K201" s="30" t="s">
        <v>557</v>
      </c>
      <c r="L201" s="35">
        <f t="shared" si="13"/>
        <v>3</v>
      </c>
      <c r="M201" s="35"/>
      <c r="N201" s="35"/>
      <c r="O201" s="35"/>
      <c r="P201" s="35"/>
      <c r="Q201" s="35"/>
      <c r="R201" s="35">
        <v>1</v>
      </c>
      <c r="S201" s="35"/>
      <c r="T201" s="35"/>
      <c r="U201" s="35">
        <v>2</v>
      </c>
      <c r="V201" s="35"/>
      <c r="W201" s="35"/>
      <c r="X201" s="35"/>
    </row>
    <row r="202" spans="1:24" s="19" customFormat="1" ht="19.149999999999999" customHeight="1">
      <c r="A202" s="93"/>
      <c r="B202" s="83" t="s">
        <v>568</v>
      </c>
      <c r="C202" s="89"/>
      <c r="D202" s="99">
        <f>COUNTA(D205:D231)</f>
        <v>9</v>
      </c>
      <c r="E202" s="95"/>
      <c r="F202" s="89"/>
      <c r="G202" s="89"/>
      <c r="H202" s="89"/>
      <c r="I202" s="128">
        <f>SUM(I205:I231)</f>
        <v>83016.739999999991</v>
      </c>
      <c r="J202" s="89" t="s">
        <v>1</v>
      </c>
      <c r="K202" s="31" t="s">
        <v>2</v>
      </c>
      <c r="L202" s="34">
        <f t="shared" si="13"/>
        <v>73</v>
      </c>
      <c r="M202" s="34">
        <f t="shared" ref="M202:X204" si="14">M205+M208+M211+M214+M217+M220+M223+M226+M229</f>
        <v>0</v>
      </c>
      <c r="N202" s="34">
        <f t="shared" si="14"/>
        <v>41</v>
      </c>
      <c r="O202" s="34">
        <f t="shared" si="14"/>
        <v>0</v>
      </c>
      <c r="P202" s="34">
        <f t="shared" si="14"/>
        <v>0</v>
      </c>
      <c r="Q202" s="34">
        <f t="shared" si="14"/>
        <v>0</v>
      </c>
      <c r="R202" s="34">
        <f t="shared" si="14"/>
        <v>0</v>
      </c>
      <c r="S202" s="34">
        <f t="shared" si="14"/>
        <v>11</v>
      </c>
      <c r="T202" s="34">
        <f t="shared" si="14"/>
        <v>9</v>
      </c>
      <c r="U202" s="34">
        <f t="shared" si="14"/>
        <v>0</v>
      </c>
      <c r="V202" s="34">
        <f t="shared" si="14"/>
        <v>0</v>
      </c>
      <c r="W202" s="34">
        <f t="shared" si="14"/>
        <v>8</v>
      </c>
      <c r="X202" s="34">
        <f t="shared" si="14"/>
        <v>4</v>
      </c>
    </row>
    <row r="203" spans="1:24" s="19" customFormat="1" ht="19.149999999999999" customHeight="1">
      <c r="A203" s="93"/>
      <c r="B203" s="84"/>
      <c r="C203" s="90"/>
      <c r="D203" s="100"/>
      <c r="E203" s="102"/>
      <c r="F203" s="90"/>
      <c r="G203" s="90"/>
      <c r="H203" s="90"/>
      <c r="I203" s="128"/>
      <c r="J203" s="90"/>
      <c r="K203" s="31" t="s">
        <v>3</v>
      </c>
      <c r="L203" s="34">
        <f t="shared" si="13"/>
        <v>26</v>
      </c>
      <c r="M203" s="34">
        <f t="shared" si="14"/>
        <v>0</v>
      </c>
      <c r="N203" s="34">
        <f t="shared" si="14"/>
        <v>13</v>
      </c>
      <c r="O203" s="34">
        <f t="shared" si="14"/>
        <v>3</v>
      </c>
      <c r="P203" s="34">
        <f t="shared" si="14"/>
        <v>0</v>
      </c>
      <c r="Q203" s="34">
        <f t="shared" si="14"/>
        <v>0</v>
      </c>
      <c r="R203" s="34">
        <f t="shared" si="14"/>
        <v>0</v>
      </c>
      <c r="S203" s="34">
        <f t="shared" si="14"/>
        <v>2</v>
      </c>
      <c r="T203" s="34">
        <f t="shared" si="14"/>
        <v>4</v>
      </c>
      <c r="U203" s="34">
        <f t="shared" si="14"/>
        <v>4</v>
      </c>
      <c r="V203" s="34">
        <f t="shared" si="14"/>
        <v>0</v>
      </c>
      <c r="W203" s="34">
        <f t="shared" si="14"/>
        <v>0</v>
      </c>
      <c r="X203" s="34">
        <f t="shared" si="14"/>
        <v>0</v>
      </c>
    </row>
    <row r="204" spans="1:24" s="19" customFormat="1" ht="19.149999999999999" customHeight="1">
      <c r="A204" s="93"/>
      <c r="B204" s="85"/>
      <c r="C204" s="91"/>
      <c r="D204" s="101"/>
      <c r="E204" s="103"/>
      <c r="F204" s="91"/>
      <c r="G204" s="91"/>
      <c r="H204" s="91"/>
      <c r="I204" s="128"/>
      <c r="J204" s="91"/>
      <c r="K204" s="31" t="s">
        <v>13</v>
      </c>
      <c r="L204" s="34">
        <f t="shared" si="13"/>
        <v>5</v>
      </c>
      <c r="M204" s="34">
        <f t="shared" si="14"/>
        <v>3</v>
      </c>
      <c r="N204" s="34">
        <f t="shared" si="14"/>
        <v>0</v>
      </c>
      <c r="O204" s="34">
        <f t="shared" si="14"/>
        <v>1</v>
      </c>
      <c r="P204" s="34">
        <f t="shared" si="14"/>
        <v>0</v>
      </c>
      <c r="Q204" s="34">
        <f t="shared" si="14"/>
        <v>0</v>
      </c>
      <c r="R204" s="34">
        <f t="shared" si="14"/>
        <v>0</v>
      </c>
      <c r="S204" s="34">
        <f t="shared" si="14"/>
        <v>0</v>
      </c>
      <c r="T204" s="34">
        <f t="shared" si="14"/>
        <v>0</v>
      </c>
      <c r="U204" s="34">
        <f t="shared" si="14"/>
        <v>0</v>
      </c>
      <c r="V204" s="34">
        <f t="shared" si="14"/>
        <v>0</v>
      </c>
      <c r="W204" s="34">
        <f t="shared" si="14"/>
        <v>1</v>
      </c>
      <c r="X204" s="34">
        <f t="shared" si="14"/>
        <v>0</v>
      </c>
    </row>
    <row r="205" spans="1:24" s="19" customFormat="1" ht="19.149999999999999" customHeight="1">
      <c r="A205" s="93"/>
      <c r="B205" s="92" t="s">
        <v>569</v>
      </c>
      <c r="C205" s="83" t="s">
        <v>12</v>
      </c>
      <c r="D205" s="83" t="s">
        <v>94</v>
      </c>
      <c r="E205" s="114" t="s">
        <v>95</v>
      </c>
      <c r="F205" s="83" t="s">
        <v>96</v>
      </c>
      <c r="G205" s="83" t="s">
        <v>97</v>
      </c>
      <c r="H205" s="83" t="s">
        <v>570</v>
      </c>
      <c r="I205" s="129">
        <v>10441</v>
      </c>
      <c r="J205" s="83" t="s">
        <v>571</v>
      </c>
      <c r="K205" s="30" t="s">
        <v>572</v>
      </c>
      <c r="L205" s="35">
        <f t="shared" si="13"/>
        <v>6</v>
      </c>
      <c r="M205" s="35"/>
      <c r="N205" s="35">
        <v>3</v>
      </c>
      <c r="O205" s="35"/>
      <c r="P205" s="35"/>
      <c r="Q205" s="35"/>
      <c r="R205" s="35"/>
      <c r="S205" s="35"/>
      <c r="T205" s="35">
        <v>1</v>
      </c>
      <c r="U205" s="35"/>
      <c r="V205" s="35"/>
      <c r="W205" s="35">
        <v>1</v>
      </c>
      <c r="X205" s="35">
        <v>1</v>
      </c>
    </row>
    <row r="206" spans="1:24" s="19" customFormat="1" ht="19.149999999999999" customHeight="1">
      <c r="A206" s="93"/>
      <c r="B206" s="84"/>
      <c r="C206" s="109"/>
      <c r="D206" s="109"/>
      <c r="E206" s="112"/>
      <c r="F206" s="109"/>
      <c r="G206" s="109"/>
      <c r="H206" s="109"/>
      <c r="I206" s="81"/>
      <c r="J206" s="109"/>
      <c r="K206" s="30" t="s">
        <v>573</v>
      </c>
      <c r="L206" s="35">
        <f t="shared" si="13"/>
        <v>3</v>
      </c>
      <c r="M206" s="35"/>
      <c r="N206" s="35">
        <v>2</v>
      </c>
      <c r="O206" s="35"/>
      <c r="P206" s="35"/>
      <c r="Q206" s="35"/>
      <c r="R206" s="35"/>
      <c r="S206" s="35"/>
      <c r="T206" s="35"/>
      <c r="U206" s="35">
        <v>1</v>
      </c>
      <c r="V206" s="35"/>
      <c r="W206" s="35"/>
      <c r="X206" s="35"/>
    </row>
    <row r="207" spans="1:24" s="19" customFormat="1" ht="19.149999999999999" customHeight="1">
      <c r="A207" s="93"/>
      <c r="B207" s="84"/>
      <c r="C207" s="110"/>
      <c r="D207" s="110"/>
      <c r="E207" s="113"/>
      <c r="F207" s="110"/>
      <c r="G207" s="110"/>
      <c r="H207" s="110"/>
      <c r="I207" s="82"/>
      <c r="J207" s="110"/>
      <c r="K207" s="30" t="s">
        <v>574</v>
      </c>
      <c r="L207" s="35">
        <f t="shared" si="13"/>
        <v>0</v>
      </c>
      <c r="M207" s="35"/>
      <c r="N207" s="35"/>
      <c r="O207" s="35"/>
      <c r="P207" s="35"/>
      <c r="Q207" s="35"/>
      <c r="R207" s="35"/>
      <c r="S207" s="35"/>
      <c r="T207" s="35"/>
      <c r="U207" s="35"/>
      <c r="V207" s="35"/>
      <c r="W207" s="35"/>
      <c r="X207" s="35"/>
    </row>
    <row r="208" spans="1:24" s="19" customFormat="1" ht="19.149999999999999" customHeight="1">
      <c r="A208" s="93"/>
      <c r="B208" s="84"/>
      <c r="C208" s="83" t="s">
        <v>12</v>
      </c>
      <c r="D208" s="83" t="s">
        <v>98</v>
      </c>
      <c r="E208" s="114" t="s">
        <v>99</v>
      </c>
      <c r="F208" s="83" t="s">
        <v>575</v>
      </c>
      <c r="G208" s="83" t="s">
        <v>100</v>
      </c>
      <c r="H208" s="83" t="s">
        <v>576</v>
      </c>
      <c r="I208" s="129">
        <v>8811</v>
      </c>
      <c r="J208" s="83" t="s">
        <v>386</v>
      </c>
      <c r="K208" s="30" t="s">
        <v>387</v>
      </c>
      <c r="L208" s="35">
        <f t="shared" si="13"/>
        <v>7</v>
      </c>
      <c r="M208" s="35"/>
      <c r="N208" s="35">
        <v>3</v>
      </c>
      <c r="O208" s="35"/>
      <c r="P208" s="35"/>
      <c r="Q208" s="35"/>
      <c r="R208" s="35"/>
      <c r="S208" s="35">
        <v>2</v>
      </c>
      <c r="T208" s="35">
        <v>1</v>
      </c>
      <c r="U208" s="35"/>
      <c r="V208" s="35"/>
      <c r="W208" s="35">
        <v>1</v>
      </c>
      <c r="X208" s="35"/>
    </row>
    <row r="209" spans="1:24" s="19" customFormat="1" ht="19.149999999999999" customHeight="1">
      <c r="A209" s="93"/>
      <c r="B209" s="84"/>
      <c r="C209" s="109"/>
      <c r="D209" s="109"/>
      <c r="E209" s="112"/>
      <c r="F209" s="109"/>
      <c r="G209" s="109"/>
      <c r="H209" s="109"/>
      <c r="I209" s="81"/>
      <c r="J209" s="109"/>
      <c r="K209" s="30" t="s">
        <v>388</v>
      </c>
      <c r="L209" s="35">
        <f t="shared" si="13"/>
        <v>3</v>
      </c>
      <c r="M209" s="35"/>
      <c r="N209" s="35">
        <v>2</v>
      </c>
      <c r="O209" s="35"/>
      <c r="P209" s="35"/>
      <c r="Q209" s="35"/>
      <c r="R209" s="35"/>
      <c r="S209" s="35"/>
      <c r="T209" s="35"/>
      <c r="U209" s="35">
        <v>1</v>
      </c>
      <c r="V209" s="35"/>
      <c r="W209" s="35"/>
      <c r="X209" s="35"/>
    </row>
    <row r="210" spans="1:24" s="19" customFormat="1" ht="19.149999999999999" customHeight="1">
      <c r="A210" s="93"/>
      <c r="B210" s="84"/>
      <c r="C210" s="110"/>
      <c r="D210" s="110"/>
      <c r="E210" s="113"/>
      <c r="F210" s="110"/>
      <c r="G210" s="110"/>
      <c r="H210" s="110"/>
      <c r="I210" s="82"/>
      <c r="J210" s="110"/>
      <c r="K210" s="30" t="s">
        <v>389</v>
      </c>
      <c r="L210" s="35">
        <f t="shared" si="13"/>
        <v>0</v>
      </c>
      <c r="M210" s="35"/>
      <c r="N210" s="35"/>
      <c r="O210" s="35"/>
      <c r="P210" s="35"/>
      <c r="Q210" s="35"/>
      <c r="R210" s="35"/>
      <c r="S210" s="35"/>
      <c r="T210" s="35"/>
      <c r="U210" s="35"/>
      <c r="V210" s="35"/>
      <c r="W210" s="35"/>
      <c r="X210" s="35"/>
    </row>
    <row r="211" spans="1:24" s="19" customFormat="1" ht="19.149999999999999" customHeight="1">
      <c r="A211" s="93"/>
      <c r="B211" s="84"/>
      <c r="C211" s="83" t="s">
        <v>12</v>
      </c>
      <c r="D211" s="83" t="s">
        <v>101</v>
      </c>
      <c r="E211" s="114" t="s">
        <v>102</v>
      </c>
      <c r="F211" s="83" t="s">
        <v>103</v>
      </c>
      <c r="G211" s="83" t="s">
        <v>104</v>
      </c>
      <c r="H211" s="83" t="s">
        <v>577</v>
      </c>
      <c r="I211" s="129">
        <v>15101</v>
      </c>
      <c r="J211" s="83" t="s">
        <v>386</v>
      </c>
      <c r="K211" s="30" t="s">
        <v>387</v>
      </c>
      <c r="L211" s="35">
        <f t="shared" si="13"/>
        <v>11</v>
      </c>
      <c r="M211" s="35"/>
      <c r="N211" s="35">
        <v>4</v>
      </c>
      <c r="O211" s="35"/>
      <c r="P211" s="35"/>
      <c r="Q211" s="35"/>
      <c r="R211" s="35"/>
      <c r="S211" s="35">
        <v>1</v>
      </c>
      <c r="T211" s="35">
        <v>1</v>
      </c>
      <c r="U211" s="35"/>
      <c r="V211" s="35"/>
      <c r="W211" s="35">
        <v>2</v>
      </c>
      <c r="X211" s="35">
        <v>3</v>
      </c>
    </row>
    <row r="212" spans="1:24" s="19" customFormat="1" ht="19.149999999999999" customHeight="1">
      <c r="A212" s="93"/>
      <c r="B212" s="84"/>
      <c r="C212" s="109"/>
      <c r="D212" s="109"/>
      <c r="E212" s="112"/>
      <c r="F212" s="109"/>
      <c r="G212" s="109"/>
      <c r="H212" s="109"/>
      <c r="I212" s="81"/>
      <c r="J212" s="109"/>
      <c r="K212" s="30" t="s">
        <v>388</v>
      </c>
      <c r="L212" s="35">
        <f t="shared" si="13"/>
        <v>2</v>
      </c>
      <c r="M212" s="35"/>
      <c r="N212" s="35">
        <v>1</v>
      </c>
      <c r="O212" s="35"/>
      <c r="P212" s="35"/>
      <c r="Q212" s="35"/>
      <c r="R212" s="35"/>
      <c r="S212" s="35"/>
      <c r="T212" s="35"/>
      <c r="U212" s="35">
        <v>1</v>
      </c>
      <c r="V212" s="35"/>
      <c r="W212" s="35"/>
      <c r="X212" s="35"/>
    </row>
    <row r="213" spans="1:24" s="19" customFormat="1" ht="19.149999999999999" customHeight="1">
      <c r="A213" s="93"/>
      <c r="B213" s="84"/>
      <c r="C213" s="110"/>
      <c r="D213" s="110"/>
      <c r="E213" s="113"/>
      <c r="F213" s="110"/>
      <c r="G213" s="110"/>
      <c r="H213" s="110"/>
      <c r="I213" s="82"/>
      <c r="J213" s="110"/>
      <c r="K213" s="30" t="s">
        <v>389</v>
      </c>
      <c r="L213" s="35">
        <f t="shared" si="13"/>
        <v>0</v>
      </c>
      <c r="M213" s="35"/>
      <c r="N213" s="35"/>
      <c r="O213" s="35"/>
      <c r="P213" s="35"/>
      <c r="Q213" s="35"/>
      <c r="R213" s="35"/>
      <c r="S213" s="35"/>
      <c r="T213" s="35"/>
      <c r="U213" s="35"/>
      <c r="V213" s="35"/>
      <c r="W213" s="35"/>
      <c r="X213" s="35"/>
    </row>
    <row r="214" spans="1:24" s="19" customFormat="1" ht="19.149999999999999" customHeight="1">
      <c r="A214" s="93"/>
      <c r="B214" s="84"/>
      <c r="C214" s="83" t="s">
        <v>12</v>
      </c>
      <c r="D214" s="83" t="s">
        <v>105</v>
      </c>
      <c r="E214" s="114" t="s">
        <v>106</v>
      </c>
      <c r="F214" s="83" t="s">
        <v>107</v>
      </c>
      <c r="G214" s="83" t="s">
        <v>108</v>
      </c>
      <c r="H214" s="83" t="s">
        <v>578</v>
      </c>
      <c r="I214" s="129">
        <v>7961</v>
      </c>
      <c r="J214" s="83" t="s">
        <v>386</v>
      </c>
      <c r="K214" s="30" t="s">
        <v>387</v>
      </c>
      <c r="L214" s="35">
        <f t="shared" si="13"/>
        <v>3</v>
      </c>
      <c r="M214" s="35"/>
      <c r="N214" s="35">
        <v>2</v>
      </c>
      <c r="O214" s="35"/>
      <c r="P214" s="35"/>
      <c r="Q214" s="35"/>
      <c r="R214" s="35"/>
      <c r="S214" s="35"/>
      <c r="T214" s="35"/>
      <c r="U214" s="35"/>
      <c r="V214" s="35"/>
      <c r="W214" s="35">
        <v>1</v>
      </c>
      <c r="X214" s="35"/>
    </row>
    <row r="215" spans="1:24" s="19" customFormat="1" ht="19.149999999999999" customHeight="1">
      <c r="A215" s="93"/>
      <c r="B215" s="84"/>
      <c r="C215" s="109"/>
      <c r="D215" s="109"/>
      <c r="E215" s="112"/>
      <c r="F215" s="109"/>
      <c r="G215" s="109"/>
      <c r="H215" s="109"/>
      <c r="I215" s="81"/>
      <c r="J215" s="109"/>
      <c r="K215" s="30" t="s">
        <v>388</v>
      </c>
      <c r="L215" s="35">
        <f t="shared" si="13"/>
        <v>6</v>
      </c>
      <c r="M215" s="35"/>
      <c r="N215" s="35">
        <v>1</v>
      </c>
      <c r="O215" s="35"/>
      <c r="P215" s="35"/>
      <c r="Q215" s="35"/>
      <c r="R215" s="35"/>
      <c r="S215" s="35">
        <v>2</v>
      </c>
      <c r="T215" s="35">
        <v>2</v>
      </c>
      <c r="U215" s="35">
        <v>1</v>
      </c>
      <c r="V215" s="35"/>
      <c r="W215" s="35"/>
      <c r="X215" s="35"/>
    </row>
    <row r="216" spans="1:24" s="19" customFormat="1" ht="19.149999999999999" customHeight="1">
      <c r="A216" s="93"/>
      <c r="B216" s="84"/>
      <c r="C216" s="110"/>
      <c r="D216" s="110"/>
      <c r="E216" s="113"/>
      <c r="F216" s="110"/>
      <c r="G216" s="110"/>
      <c r="H216" s="110"/>
      <c r="I216" s="82"/>
      <c r="J216" s="110"/>
      <c r="K216" s="30" t="s">
        <v>389</v>
      </c>
      <c r="L216" s="35">
        <f t="shared" si="13"/>
        <v>0</v>
      </c>
      <c r="M216" s="35"/>
      <c r="N216" s="35"/>
      <c r="O216" s="35"/>
      <c r="P216" s="35"/>
      <c r="Q216" s="35"/>
      <c r="R216" s="35"/>
      <c r="S216" s="35"/>
      <c r="T216" s="35"/>
      <c r="U216" s="35"/>
      <c r="V216" s="35"/>
      <c r="W216" s="35"/>
      <c r="X216" s="35"/>
    </row>
    <row r="217" spans="1:24" s="19" customFormat="1" ht="19.149999999999999" customHeight="1">
      <c r="A217" s="93"/>
      <c r="B217" s="84"/>
      <c r="C217" s="137" t="s">
        <v>11</v>
      </c>
      <c r="D217" s="137" t="s">
        <v>579</v>
      </c>
      <c r="E217" s="138" t="s">
        <v>580</v>
      </c>
      <c r="F217" s="137" t="s">
        <v>581</v>
      </c>
      <c r="G217" s="137" t="s">
        <v>582</v>
      </c>
      <c r="H217" s="137" t="s">
        <v>583</v>
      </c>
      <c r="I217" s="142">
        <v>187.74</v>
      </c>
      <c r="J217" s="83" t="s">
        <v>526</v>
      </c>
      <c r="K217" s="30" t="s">
        <v>527</v>
      </c>
      <c r="L217" s="35">
        <f t="shared" si="13"/>
        <v>0</v>
      </c>
      <c r="M217" s="35"/>
      <c r="N217" s="35"/>
      <c r="O217" s="35"/>
      <c r="P217" s="35"/>
      <c r="Q217" s="35"/>
      <c r="R217" s="35"/>
      <c r="S217" s="35"/>
      <c r="T217" s="35"/>
      <c r="U217" s="35"/>
      <c r="V217" s="35"/>
      <c r="W217" s="35"/>
      <c r="X217" s="35"/>
    </row>
    <row r="218" spans="1:24" s="19" customFormat="1" ht="19.149999999999999" customHeight="1">
      <c r="A218" s="93"/>
      <c r="B218" s="84"/>
      <c r="C218" s="84"/>
      <c r="D218" s="84"/>
      <c r="E218" s="96"/>
      <c r="F218" s="84"/>
      <c r="G218" s="84"/>
      <c r="H218" s="84"/>
      <c r="I218" s="107"/>
      <c r="J218" s="84"/>
      <c r="K218" s="30" t="s">
        <v>528</v>
      </c>
      <c r="L218" s="35">
        <f t="shared" si="13"/>
        <v>0</v>
      </c>
      <c r="M218" s="35"/>
      <c r="N218" s="35"/>
      <c r="O218" s="35"/>
      <c r="P218" s="35"/>
      <c r="Q218" s="35"/>
      <c r="R218" s="35"/>
      <c r="S218" s="35"/>
      <c r="T218" s="35"/>
      <c r="U218" s="35"/>
      <c r="V218" s="35"/>
      <c r="W218" s="35"/>
      <c r="X218" s="35"/>
    </row>
    <row r="219" spans="1:24" s="19" customFormat="1" ht="19.149999999999999" customHeight="1">
      <c r="A219" s="93"/>
      <c r="B219" s="84"/>
      <c r="C219" s="85"/>
      <c r="D219" s="85"/>
      <c r="E219" s="97"/>
      <c r="F219" s="85"/>
      <c r="G219" s="85"/>
      <c r="H219" s="85"/>
      <c r="I219" s="108"/>
      <c r="J219" s="85"/>
      <c r="K219" s="30" t="s">
        <v>529</v>
      </c>
      <c r="L219" s="35">
        <f t="shared" si="13"/>
        <v>2</v>
      </c>
      <c r="M219" s="35">
        <v>1</v>
      </c>
      <c r="N219" s="35"/>
      <c r="O219" s="35"/>
      <c r="P219" s="35"/>
      <c r="Q219" s="35"/>
      <c r="R219" s="35"/>
      <c r="S219" s="35"/>
      <c r="T219" s="35"/>
      <c r="U219" s="35"/>
      <c r="V219" s="35"/>
      <c r="W219" s="35">
        <v>1</v>
      </c>
      <c r="X219" s="35"/>
    </row>
    <row r="220" spans="1:24" s="19" customFormat="1" ht="19.149999999999999" customHeight="1">
      <c r="A220" s="93"/>
      <c r="B220" s="84"/>
      <c r="C220" s="137" t="s">
        <v>11</v>
      </c>
      <c r="D220" s="138" t="s">
        <v>584</v>
      </c>
      <c r="E220" s="138" t="s">
        <v>585</v>
      </c>
      <c r="F220" s="137" t="s">
        <v>586</v>
      </c>
      <c r="G220" s="137" t="s">
        <v>587</v>
      </c>
      <c r="H220" s="137" t="s">
        <v>588</v>
      </c>
      <c r="I220" s="142">
        <v>0</v>
      </c>
      <c r="J220" s="83" t="s">
        <v>589</v>
      </c>
      <c r="K220" s="30" t="s">
        <v>590</v>
      </c>
      <c r="L220" s="35">
        <f t="shared" si="13"/>
        <v>0</v>
      </c>
      <c r="M220" s="35"/>
      <c r="N220" s="35"/>
      <c r="O220" s="35"/>
      <c r="P220" s="35"/>
      <c r="Q220" s="35"/>
      <c r="R220" s="35"/>
      <c r="S220" s="35"/>
      <c r="T220" s="35"/>
      <c r="U220" s="35"/>
      <c r="V220" s="35"/>
      <c r="W220" s="35"/>
      <c r="X220" s="35"/>
    </row>
    <row r="221" spans="1:24" s="19" customFormat="1" ht="19.149999999999999" customHeight="1">
      <c r="A221" s="93"/>
      <c r="B221" s="84"/>
      <c r="C221" s="84"/>
      <c r="D221" s="96"/>
      <c r="E221" s="96"/>
      <c r="F221" s="84"/>
      <c r="G221" s="84"/>
      <c r="H221" s="84"/>
      <c r="I221" s="107"/>
      <c r="J221" s="84"/>
      <c r="K221" s="30" t="s">
        <v>591</v>
      </c>
      <c r="L221" s="35">
        <f t="shared" si="13"/>
        <v>0</v>
      </c>
      <c r="M221" s="35"/>
      <c r="N221" s="35"/>
      <c r="O221" s="35"/>
      <c r="P221" s="35"/>
      <c r="Q221" s="35"/>
      <c r="R221" s="35"/>
      <c r="S221" s="35"/>
      <c r="T221" s="35"/>
      <c r="U221" s="35"/>
      <c r="V221" s="35"/>
      <c r="W221" s="35"/>
      <c r="X221" s="35"/>
    </row>
    <row r="222" spans="1:24" s="19" customFormat="1" ht="19.149999999999999" customHeight="1">
      <c r="A222" s="93"/>
      <c r="B222" s="84"/>
      <c r="C222" s="85"/>
      <c r="D222" s="97"/>
      <c r="E222" s="97"/>
      <c r="F222" s="85"/>
      <c r="G222" s="85"/>
      <c r="H222" s="85"/>
      <c r="I222" s="108"/>
      <c r="J222" s="85"/>
      <c r="K222" s="30" t="s">
        <v>592</v>
      </c>
      <c r="L222" s="35">
        <f t="shared" si="13"/>
        <v>3</v>
      </c>
      <c r="M222" s="35">
        <v>2</v>
      </c>
      <c r="N222" s="35"/>
      <c r="O222" s="35">
        <v>1</v>
      </c>
      <c r="P222" s="35"/>
      <c r="Q222" s="35"/>
      <c r="R222" s="35"/>
      <c r="S222" s="35"/>
      <c r="T222" s="35"/>
      <c r="U222" s="35"/>
      <c r="V222" s="35"/>
      <c r="W222" s="35"/>
      <c r="X222" s="35"/>
    </row>
    <row r="223" spans="1:24" s="19" customFormat="1" ht="19.149999999999999" customHeight="1">
      <c r="A223" s="93"/>
      <c r="B223" s="84"/>
      <c r="C223" s="137" t="s">
        <v>593</v>
      </c>
      <c r="D223" s="137" t="s">
        <v>594</v>
      </c>
      <c r="E223" s="138" t="s">
        <v>595</v>
      </c>
      <c r="F223" s="137" t="s">
        <v>596</v>
      </c>
      <c r="G223" s="137" t="s">
        <v>597</v>
      </c>
      <c r="H223" s="137" t="s">
        <v>598</v>
      </c>
      <c r="I223" s="139">
        <v>12058</v>
      </c>
      <c r="J223" s="83" t="s">
        <v>599</v>
      </c>
      <c r="K223" s="30" t="s">
        <v>600</v>
      </c>
      <c r="L223" s="35">
        <f t="shared" si="13"/>
        <v>13</v>
      </c>
      <c r="M223" s="35"/>
      <c r="N223" s="35">
        <v>9</v>
      </c>
      <c r="O223" s="35"/>
      <c r="P223" s="35"/>
      <c r="Q223" s="35"/>
      <c r="R223" s="35"/>
      <c r="S223" s="35">
        <v>1</v>
      </c>
      <c r="T223" s="35">
        <v>2</v>
      </c>
      <c r="U223" s="35"/>
      <c r="V223" s="35"/>
      <c r="W223" s="35">
        <v>1</v>
      </c>
      <c r="X223" s="35"/>
    </row>
    <row r="224" spans="1:24" s="19" customFormat="1" ht="19.149999999999999" customHeight="1">
      <c r="A224" s="93"/>
      <c r="B224" s="84"/>
      <c r="C224" s="84"/>
      <c r="D224" s="84"/>
      <c r="E224" s="96"/>
      <c r="F224" s="84"/>
      <c r="G224" s="84"/>
      <c r="H224" s="84"/>
      <c r="I224" s="107"/>
      <c r="J224" s="84"/>
      <c r="K224" s="30" t="s">
        <v>601</v>
      </c>
      <c r="L224" s="35">
        <f t="shared" si="13"/>
        <v>3</v>
      </c>
      <c r="M224" s="35"/>
      <c r="N224" s="35">
        <v>2</v>
      </c>
      <c r="O224" s="35">
        <v>1</v>
      </c>
      <c r="P224" s="35"/>
      <c r="Q224" s="35"/>
      <c r="R224" s="35"/>
      <c r="S224" s="35"/>
      <c r="T224" s="35"/>
      <c r="U224" s="35"/>
      <c r="V224" s="35"/>
      <c r="W224" s="35"/>
      <c r="X224" s="35"/>
    </row>
    <row r="225" spans="1:24" s="19" customFormat="1" ht="19.149999999999999" customHeight="1">
      <c r="A225" s="93"/>
      <c r="B225" s="84"/>
      <c r="C225" s="85"/>
      <c r="D225" s="85"/>
      <c r="E225" s="97"/>
      <c r="F225" s="85"/>
      <c r="G225" s="85"/>
      <c r="H225" s="85"/>
      <c r="I225" s="108"/>
      <c r="J225" s="85"/>
      <c r="K225" s="30" t="s">
        <v>602</v>
      </c>
      <c r="L225" s="35">
        <f t="shared" si="13"/>
        <v>0</v>
      </c>
      <c r="M225" s="35"/>
      <c r="N225" s="35"/>
      <c r="O225" s="35"/>
      <c r="P225" s="35"/>
      <c r="Q225" s="35"/>
      <c r="R225" s="35"/>
      <c r="S225" s="35"/>
      <c r="T225" s="35"/>
      <c r="U225" s="35"/>
      <c r="V225" s="35"/>
      <c r="W225" s="35"/>
      <c r="X225" s="35"/>
    </row>
    <row r="226" spans="1:24" s="19" customFormat="1" ht="19.149999999999999" customHeight="1">
      <c r="A226" s="93"/>
      <c r="B226" s="84"/>
      <c r="C226" s="137" t="s">
        <v>603</v>
      </c>
      <c r="D226" s="137" t="s">
        <v>604</v>
      </c>
      <c r="E226" s="138" t="s">
        <v>605</v>
      </c>
      <c r="F226" s="137" t="s">
        <v>606</v>
      </c>
      <c r="G226" s="137" t="s">
        <v>607</v>
      </c>
      <c r="H226" s="137" t="s">
        <v>608</v>
      </c>
      <c r="I226" s="139">
        <v>16472</v>
      </c>
      <c r="J226" s="83" t="s">
        <v>329</v>
      </c>
      <c r="K226" s="30" t="s">
        <v>330</v>
      </c>
      <c r="L226" s="35">
        <f t="shared" si="13"/>
        <v>19</v>
      </c>
      <c r="M226" s="35"/>
      <c r="N226" s="35">
        <v>11</v>
      </c>
      <c r="O226" s="35"/>
      <c r="P226" s="35"/>
      <c r="Q226" s="35"/>
      <c r="R226" s="35"/>
      <c r="S226" s="35">
        <v>6</v>
      </c>
      <c r="T226" s="35">
        <v>2</v>
      </c>
      <c r="U226" s="35"/>
      <c r="V226" s="35"/>
      <c r="W226" s="35"/>
      <c r="X226" s="35"/>
    </row>
    <row r="227" spans="1:24" s="19" customFormat="1" ht="19.149999999999999" customHeight="1">
      <c r="A227" s="93"/>
      <c r="B227" s="84"/>
      <c r="C227" s="84"/>
      <c r="D227" s="84"/>
      <c r="E227" s="96"/>
      <c r="F227" s="84"/>
      <c r="G227" s="84"/>
      <c r="H227" s="84"/>
      <c r="I227" s="107"/>
      <c r="J227" s="84"/>
      <c r="K227" s="30" t="s">
        <v>331</v>
      </c>
      <c r="L227" s="35">
        <f t="shared" si="13"/>
        <v>5</v>
      </c>
      <c r="M227" s="35"/>
      <c r="N227" s="35">
        <v>3</v>
      </c>
      <c r="O227" s="35">
        <v>1</v>
      </c>
      <c r="P227" s="35"/>
      <c r="Q227" s="35"/>
      <c r="R227" s="35"/>
      <c r="S227" s="35"/>
      <c r="T227" s="35">
        <v>1</v>
      </c>
      <c r="U227" s="35"/>
      <c r="V227" s="35"/>
      <c r="W227" s="35"/>
      <c r="X227" s="35"/>
    </row>
    <row r="228" spans="1:24" s="19" customFormat="1" ht="19.149999999999999" customHeight="1">
      <c r="A228" s="93"/>
      <c r="B228" s="84"/>
      <c r="C228" s="85"/>
      <c r="D228" s="85"/>
      <c r="E228" s="97"/>
      <c r="F228" s="85"/>
      <c r="G228" s="85"/>
      <c r="H228" s="85"/>
      <c r="I228" s="108"/>
      <c r="J228" s="85"/>
      <c r="K228" s="30" t="s">
        <v>332</v>
      </c>
      <c r="L228" s="35">
        <f t="shared" si="13"/>
        <v>0</v>
      </c>
      <c r="M228" s="35"/>
      <c r="N228" s="35"/>
      <c r="O228" s="35"/>
      <c r="P228" s="35"/>
      <c r="Q228" s="35"/>
      <c r="R228" s="35"/>
      <c r="S228" s="35"/>
      <c r="T228" s="35"/>
      <c r="U228" s="35"/>
      <c r="V228" s="35"/>
      <c r="W228" s="35"/>
      <c r="X228" s="35"/>
    </row>
    <row r="229" spans="1:24" s="19" customFormat="1" ht="19.149999999999999" customHeight="1">
      <c r="A229" s="93"/>
      <c r="B229" s="84"/>
      <c r="C229" s="137" t="s">
        <v>333</v>
      </c>
      <c r="D229" s="137" t="s">
        <v>609</v>
      </c>
      <c r="E229" s="138" t="s">
        <v>610</v>
      </c>
      <c r="F229" s="137" t="s">
        <v>611</v>
      </c>
      <c r="G229" s="137" t="s">
        <v>612</v>
      </c>
      <c r="H229" s="137" t="s">
        <v>613</v>
      </c>
      <c r="I229" s="139">
        <v>11985</v>
      </c>
      <c r="J229" s="83" t="s">
        <v>395</v>
      </c>
      <c r="K229" s="30" t="s">
        <v>396</v>
      </c>
      <c r="L229" s="35">
        <f t="shared" si="13"/>
        <v>14</v>
      </c>
      <c r="M229" s="35"/>
      <c r="N229" s="35">
        <v>9</v>
      </c>
      <c r="O229" s="35"/>
      <c r="P229" s="35"/>
      <c r="Q229" s="35"/>
      <c r="R229" s="35"/>
      <c r="S229" s="35">
        <v>1</v>
      </c>
      <c r="T229" s="35">
        <v>2</v>
      </c>
      <c r="U229" s="35"/>
      <c r="V229" s="35"/>
      <c r="W229" s="35">
        <v>2</v>
      </c>
      <c r="X229" s="35"/>
    </row>
    <row r="230" spans="1:24" s="19" customFormat="1" ht="19.149999999999999" customHeight="1">
      <c r="A230" s="93"/>
      <c r="B230" s="84"/>
      <c r="C230" s="84"/>
      <c r="D230" s="84"/>
      <c r="E230" s="96"/>
      <c r="F230" s="84"/>
      <c r="G230" s="84"/>
      <c r="H230" s="84"/>
      <c r="I230" s="107"/>
      <c r="J230" s="84"/>
      <c r="K230" s="30" t="s">
        <v>397</v>
      </c>
      <c r="L230" s="35">
        <f t="shared" si="13"/>
        <v>4</v>
      </c>
      <c r="M230" s="35"/>
      <c r="N230" s="35">
        <v>2</v>
      </c>
      <c r="O230" s="35">
        <v>1</v>
      </c>
      <c r="P230" s="35"/>
      <c r="Q230" s="35"/>
      <c r="R230" s="35"/>
      <c r="S230" s="35"/>
      <c r="T230" s="35">
        <v>1</v>
      </c>
      <c r="U230" s="35"/>
      <c r="V230" s="35"/>
      <c r="W230" s="35"/>
      <c r="X230" s="35"/>
    </row>
    <row r="231" spans="1:24" s="19" customFormat="1" ht="19.149999999999999" customHeight="1">
      <c r="A231" s="93"/>
      <c r="B231" s="85"/>
      <c r="C231" s="85"/>
      <c r="D231" s="85"/>
      <c r="E231" s="97"/>
      <c r="F231" s="85"/>
      <c r="G231" s="85"/>
      <c r="H231" s="85"/>
      <c r="I231" s="108"/>
      <c r="J231" s="85"/>
      <c r="K231" s="30" t="s">
        <v>398</v>
      </c>
      <c r="L231" s="35">
        <f t="shared" si="13"/>
        <v>0</v>
      </c>
      <c r="M231" s="35"/>
      <c r="N231" s="35"/>
      <c r="O231" s="35"/>
      <c r="P231" s="35"/>
      <c r="Q231" s="35"/>
      <c r="R231" s="35"/>
      <c r="S231" s="35"/>
      <c r="T231" s="35"/>
      <c r="U231" s="35"/>
      <c r="V231" s="35"/>
      <c r="W231" s="35"/>
      <c r="X231" s="35"/>
    </row>
    <row r="232" spans="1:24" s="19" customFormat="1" ht="19.149999999999999" customHeight="1">
      <c r="A232" s="93"/>
      <c r="B232" s="83" t="s">
        <v>614</v>
      </c>
      <c r="C232" s="89"/>
      <c r="D232" s="99">
        <f>COUNTA(D235:D243)</f>
        <v>3</v>
      </c>
      <c r="E232" s="95"/>
      <c r="F232" s="89"/>
      <c r="G232" s="89"/>
      <c r="H232" s="89"/>
      <c r="I232" s="128">
        <f>SUM(I235:I243)</f>
        <v>70872</v>
      </c>
      <c r="J232" s="89" t="s">
        <v>1</v>
      </c>
      <c r="K232" s="31" t="s">
        <v>2</v>
      </c>
      <c r="L232" s="34">
        <f t="shared" si="13"/>
        <v>0</v>
      </c>
      <c r="M232" s="34">
        <f t="shared" ref="M232:X234" si="15">M235+M238+M241</f>
        <v>0</v>
      </c>
      <c r="N232" s="34">
        <f t="shared" si="15"/>
        <v>0</v>
      </c>
      <c r="O232" s="34">
        <f t="shared" si="15"/>
        <v>0</v>
      </c>
      <c r="P232" s="34">
        <f t="shared" si="15"/>
        <v>0</v>
      </c>
      <c r="Q232" s="34">
        <f t="shared" si="15"/>
        <v>0</v>
      </c>
      <c r="R232" s="34">
        <f t="shared" si="15"/>
        <v>0</v>
      </c>
      <c r="S232" s="34">
        <f t="shared" si="15"/>
        <v>0</v>
      </c>
      <c r="T232" s="34">
        <f t="shared" si="15"/>
        <v>0</v>
      </c>
      <c r="U232" s="34">
        <f t="shared" si="15"/>
        <v>0</v>
      </c>
      <c r="V232" s="34">
        <f t="shared" si="15"/>
        <v>0</v>
      </c>
      <c r="W232" s="34">
        <f t="shared" si="15"/>
        <v>0</v>
      </c>
      <c r="X232" s="34">
        <f t="shared" si="15"/>
        <v>0</v>
      </c>
    </row>
    <row r="233" spans="1:24" s="19" customFormat="1" ht="19.149999999999999" customHeight="1">
      <c r="A233" s="93"/>
      <c r="B233" s="84"/>
      <c r="C233" s="90"/>
      <c r="D233" s="100"/>
      <c r="E233" s="102"/>
      <c r="F233" s="90"/>
      <c r="G233" s="90"/>
      <c r="H233" s="90"/>
      <c r="I233" s="128"/>
      <c r="J233" s="90"/>
      <c r="K233" s="31" t="s">
        <v>3</v>
      </c>
      <c r="L233" s="34">
        <f t="shared" si="13"/>
        <v>0</v>
      </c>
      <c r="M233" s="34">
        <f t="shared" si="15"/>
        <v>0</v>
      </c>
      <c r="N233" s="34">
        <f t="shared" si="15"/>
        <v>0</v>
      </c>
      <c r="O233" s="34">
        <f t="shared" si="15"/>
        <v>0</v>
      </c>
      <c r="P233" s="34">
        <f t="shared" si="15"/>
        <v>0</v>
      </c>
      <c r="Q233" s="34">
        <f t="shared" si="15"/>
        <v>0</v>
      </c>
      <c r="R233" s="34">
        <f t="shared" si="15"/>
        <v>0</v>
      </c>
      <c r="S233" s="34">
        <f t="shared" si="15"/>
        <v>0</v>
      </c>
      <c r="T233" s="34">
        <f t="shared" si="15"/>
        <v>0</v>
      </c>
      <c r="U233" s="34">
        <f t="shared" si="15"/>
        <v>0</v>
      </c>
      <c r="V233" s="34">
        <f t="shared" si="15"/>
        <v>0</v>
      </c>
      <c r="W233" s="34">
        <f t="shared" si="15"/>
        <v>0</v>
      </c>
      <c r="X233" s="34">
        <f t="shared" si="15"/>
        <v>0</v>
      </c>
    </row>
    <row r="234" spans="1:24" s="19" customFormat="1" ht="19.149999999999999" customHeight="1">
      <c r="A234" s="93"/>
      <c r="B234" s="85"/>
      <c r="C234" s="91"/>
      <c r="D234" s="101"/>
      <c r="E234" s="103"/>
      <c r="F234" s="91"/>
      <c r="G234" s="91"/>
      <c r="H234" s="91"/>
      <c r="I234" s="128"/>
      <c r="J234" s="91"/>
      <c r="K234" s="31" t="s">
        <v>13</v>
      </c>
      <c r="L234" s="34">
        <f t="shared" si="13"/>
        <v>16</v>
      </c>
      <c r="M234" s="34">
        <f t="shared" si="15"/>
        <v>0</v>
      </c>
      <c r="N234" s="34">
        <f t="shared" si="15"/>
        <v>0</v>
      </c>
      <c r="O234" s="34">
        <f t="shared" si="15"/>
        <v>1</v>
      </c>
      <c r="P234" s="34">
        <f t="shared" si="15"/>
        <v>0</v>
      </c>
      <c r="Q234" s="34">
        <f t="shared" si="15"/>
        <v>0</v>
      </c>
      <c r="R234" s="34">
        <f t="shared" si="15"/>
        <v>0</v>
      </c>
      <c r="S234" s="34">
        <f t="shared" si="15"/>
        <v>8</v>
      </c>
      <c r="T234" s="34">
        <f t="shared" si="15"/>
        <v>7</v>
      </c>
      <c r="U234" s="34">
        <f t="shared" si="15"/>
        <v>0</v>
      </c>
      <c r="V234" s="34">
        <f t="shared" si="15"/>
        <v>0</v>
      </c>
      <c r="W234" s="34">
        <f t="shared" si="15"/>
        <v>0</v>
      </c>
      <c r="X234" s="34">
        <f t="shared" si="15"/>
        <v>0</v>
      </c>
    </row>
    <row r="235" spans="1:24" s="19" customFormat="1" ht="19.149999999999999" customHeight="1">
      <c r="A235" s="93"/>
      <c r="B235" s="92" t="s">
        <v>615</v>
      </c>
      <c r="C235" s="83" t="s">
        <v>11</v>
      </c>
      <c r="D235" s="83" t="s">
        <v>109</v>
      </c>
      <c r="E235" s="125" t="s">
        <v>616</v>
      </c>
      <c r="F235" s="83" t="s">
        <v>110</v>
      </c>
      <c r="G235" s="83" t="s">
        <v>617</v>
      </c>
      <c r="H235" s="83" t="s">
        <v>618</v>
      </c>
      <c r="I235" s="122">
        <v>589</v>
      </c>
      <c r="J235" s="83" t="s">
        <v>619</v>
      </c>
      <c r="K235" s="30" t="s">
        <v>620</v>
      </c>
      <c r="L235" s="35">
        <f t="shared" si="13"/>
        <v>0</v>
      </c>
      <c r="M235" s="35"/>
      <c r="N235" s="35"/>
      <c r="O235" s="35"/>
      <c r="P235" s="35"/>
      <c r="Q235" s="35"/>
      <c r="R235" s="35"/>
      <c r="S235" s="35"/>
      <c r="T235" s="35"/>
      <c r="U235" s="35"/>
      <c r="V235" s="35"/>
      <c r="W235" s="35"/>
      <c r="X235" s="35"/>
    </row>
    <row r="236" spans="1:24" s="19" customFormat="1" ht="19.149999999999999" customHeight="1">
      <c r="A236" s="93"/>
      <c r="B236" s="84"/>
      <c r="C236" s="84"/>
      <c r="D236" s="84"/>
      <c r="E236" s="126"/>
      <c r="F236" s="84"/>
      <c r="G236" s="84"/>
      <c r="H236" s="84"/>
      <c r="I236" s="107"/>
      <c r="J236" s="84"/>
      <c r="K236" s="30" t="s">
        <v>621</v>
      </c>
      <c r="L236" s="35">
        <f t="shared" si="13"/>
        <v>0</v>
      </c>
      <c r="M236" s="35"/>
      <c r="N236" s="35"/>
      <c r="O236" s="35"/>
      <c r="P236" s="35"/>
      <c r="Q236" s="35"/>
      <c r="R236" s="35"/>
      <c r="S236" s="35"/>
      <c r="T236" s="35"/>
      <c r="U236" s="35"/>
      <c r="V236" s="35"/>
      <c r="W236" s="35"/>
      <c r="X236" s="35"/>
    </row>
    <row r="237" spans="1:24" s="19" customFormat="1" ht="19.149999999999999" customHeight="1">
      <c r="A237" s="93"/>
      <c r="B237" s="84"/>
      <c r="C237" s="85"/>
      <c r="D237" s="85"/>
      <c r="E237" s="127"/>
      <c r="F237" s="85"/>
      <c r="G237" s="85"/>
      <c r="H237" s="85"/>
      <c r="I237" s="108"/>
      <c r="J237" s="85"/>
      <c r="K237" s="30" t="s">
        <v>622</v>
      </c>
      <c r="L237" s="35">
        <f t="shared" si="13"/>
        <v>2</v>
      </c>
      <c r="M237" s="35"/>
      <c r="N237" s="35"/>
      <c r="O237" s="35">
        <v>1</v>
      </c>
      <c r="P237" s="35"/>
      <c r="Q237" s="35"/>
      <c r="R237" s="35"/>
      <c r="S237" s="35"/>
      <c r="T237" s="35">
        <v>1</v>
      </c>
      <c r="U237" s="35"/>
      <c r="V237" s="35"/>
      <c r="W237" s="35"/>
      <c r="X237" s="35"/>
    </row>
    <row r="238" spans="1:24" s="19" customFormat="1" ht="19.149999999999999" customHeight="1">
      <c r="A238" s="93"/>
      <c r="B238" s="84"/>
      <c r="C238" s="83" t="s">
        <v>11</v>
      </c>
      <c r="D238" s="83" t="s">
        <v>111</v>
      </c>
      <c r="E238" s="121" t="s">
        <v>623</v>
      </c>
      <c r="F238" s="83" t="s">
        <v>112</v>
      </c>
      <c r="G238" s="83" t="s">
        <v>113</v>
      </c>
      <c r="H238" s="83" t="s">
        <v>624</v>
      </c>
      <c r="I238" s="122">
        <v>70263</v>
      </c>
      <c r="J238" s="83" t="s">
        <v>619</v>
      </c>
      <c r="K238" s="30" t="s">
        <v>620</v>
      </c>
      <c r="L238" s="35">
        <f t="shared" si="13"/>
        <v>0</v>
      </c>
      <c r="M238" s="35"/>
      <c r="N238" s="35"/>
      <c r="O238" s="35"/>
      <c r="P238" s="35"/>
      <c r="Q238" s="35"/>
      <c r="R238" s="35"/>
      <c r="S238" s="35"/>
      <c r="T238" s="35"/>
      <c r="U238" s="35"/>
      <c r="V238" s="35"/>
      <c r="W238" s="35"/>
      <c r="X238" s="35"/>
    </row>
    <row r="239" spans="1:24" s="19" customFormat="1" ht="19.149999999999999" customHeight="1">
      <c r="A239" s="93"/>
      <c r="B239" s="84"/>
      <c r="C239" s="84"/>
      <c r="D239" s="84"/>
      <c r="E239" s="140"/>
      <c r="F239" s="84"/>
      <c r="G239" s="84"/>
      <c r="H239" s="84"/>
      <c r="I239" s="107"/>
      <c r="J239" s="84"/>
      <c r="K239" s="30" t="s">
        <v>621</v>
      </c>
      <c r="L239" s="35">
        <f t="shared" si="13"/>
        <v>0</v>
      </c>
      <c r="M239" s="35"/>
      <c r="N239" s="35"/>
      <c r="O239" s="35"/>
      <c r="P239" s="35"/>
      <c r="Q239" s="35"/>
      <c r="R239" s="35"/>
      <c r="S239" s="35"/>
      <c r="T239" s="35"/>
      <c r="U239" s="35"/>
      <c r="V239" s="35"/>
      <c r="W239" s="35"/>
      <c r="X239" s="35"/>
    </row>
    <row r="240" spans="1:24" s="19" customFormat="1" ht="19.149999999999999" customHeight="1">
      <c r="A240" s="93"/>
      <c r="B240" s="84"/>
      <c r="C240" s="85"/>
      <c r="D240" s="85"/>
      <c r="E240" s="141"/>
      <c r="F240" s="85"/>
      <c r="G240" s="85"/>
      <c r="H240" s="85"/>
      <c r="I240" s="108"/>
      <c r="J240" s="85"/>
      <c r="K240" s="30" t="s">
        <v>622</v>
      </c>
      <c r="L240" s="35">
        <f t="shared" si="13"/>
        <v>12</v>
      </c>
      <c r="M240" s="35"/>
      <c r="N240" s="35"/>
      <c r="O240" s="35"/>
      <c r="P240" s="35"/>
      <c r="Q240" s="35"/>
      <c r="R240" s="35"/>
      <c r="S240" s="35">
        <v>7</v>
      </c>
      <c r="T240" s="35">
        <v>5</v>
      </c>
      <c r="U240" s="35"/>
      <c r="V240" s="35"/>
      <c r="W240" s="35"/>
      <c r="X240" s="35"/>
    </row>
    <row r="241" spans="1:24" s="19" customFormat="1" ht="19.149999999999999" customHeight="1">
      <c r="A241" s="93"/>
      <c r="B241" s="84"/>
      <c r="C241" s="83" t="s">
        <v>11</v>
      </c>
      <c r="D241" s="83" t="s">
        <v>114</v>
      </c>
      <c r="E241" s="121" t="s">
        <v>625</v>
      </c>
      <c r="F241" s="83" t="s">
        <v>115</v>
      </c>
      <c r="G241" s="83" t="s">
        <v>116</v>
      </c>
      <c r="H241" s="83" t="s">
        <v>626</v>
      </c>
      <c r="I241" s="122">
        <v>20</v>
      </c>
      <c r="J241" s="83" t="s">
        <v>619</v>
      </c>
      <c r="K241" s="30" t="s">
        <v>620</v>
      </c>
      <c r="L241" s="35">
        <f t="shared" si="13"/>
        <v>0</v>
      </c>
      <c r="M241" s="35"/>
      <c r="N241" s="35"/>
      <c r="O241" s="35"/>
      <c r="P241" s="35"/>
      <c r="Q241" s="35"/>
      <c r="R241" s="35"/>
      <c r="S241" s="35"/>
      <c r="T241" s="35"/>
      <c r="U241" s="35"/>
      <c r="V241" s="35"/>
      <c r="W241" s="35"/>
      <c r="X241" s="35"/>
    </row>
    <row r="242" spans="1:24" s="19" customFormat="1" ht="19.149999999999999" customHeight="1">
      <c r="A242" s="93"/>
      <c r="B242" s="84"/>
      <c r="C242" s="84"/>
      <c r="D242" s="84"/>
      <c r="E242" s="140"/>
      <c r="F242" s="84"/>
      <c r="G242" s="84"/>
      <c r="H242" s="84"/>
      <c r="I242" s="107"/>
      <c r="J242" s="84"/>
      <c r="K242" s="30" t="s">
        <v>621</v>
      </c>
      <c r="L242" s="35">
        <f t="shared" si="13"/>
        <v>0</v>
      </c>
      <c r="M242" s="35"/>
      <c r="N242" s="35"/>
      <c r="O242" s="35"/>
      <c r="P242" s="35"/>
      <c r="Q242" s="35"/>
      <c r="R242" s="35"/>
      <c r="S242" s="35"/>
      <c r="T242" s="35"/>
      <c r="U242" s="35"/>
      <c r="V242" s="35"/>
      <c r="W242" s="35"/>
      <c r="X242" s="35"/>
    </row>
    <row r="243" spans="1:24" s="19" customFormat="1" ht="19.149999999999999" customHeight="1">
      <c r="A243" s="93"/>
      <c r="B243" s="85"/>
      <c r="C243" s="85"/>
      <c r="D243" s="85"/>
      <c r="E243" s="141"/>
      <c r="F243" s="85"/>
      <c r="G243" s="85"/>
      <c r="H243" s="85"/>
      <c r="I243" s="108"/>
      <c r="J243" s="85"/>
      <c r="K243" s="30" t="s">
        <v>622</v>
      </c>
      <c r="L243" s="35">
        <f t="shared" si="13"/>
        <v>2</v>
      </c>
      <c r="M243" s="35"/>
      <c r="N243" s="35"/>
      <c r="O243" s="35"/>
      <c r="P243" s="35"/>
      <c r="Q243" s="35"/>
      <c r="R243" s="35"/>
      <c r="S243" s="35">
        <v>1</v>
      </c>
      <c r="T243" s="35">
        <v>1</v>
      </c>
      <c r="U243" s="35"/>
      <c r="V243" s="35"/>
      <c r="W243" s="35"/>
      <c r="X243" s="35"/>
    </row>
    <row r="244" spans="1:24" s="19" customFormat="1" ht="19.149999999999999" customHeight="1">
      <c r="A244" s="93"/>
      <c r="B244" s="83" t="s">
        <v>627</v>
      </c>
      <c r="C244" s="89"/>
      <c r="D244" s="99">
        <f>COUNTA(D247:D258)</f>
        <v>4</v>
      </c>
      <c r="E244" s="95"/>
      <c r="F244" s="89"/>
      <c r="G244" s="89"/>
      <c r="H244" s="89"/>
      <c r="I244" s="128">
        <f>SUM(I247:I258)</f>
        <v>43175</v>
      </c>
      <c r="J244" s="89" t="s">
        <v>1</v>
      </c>
      <c r="K244" s="31" t="s">
        <v>2</v>
      </c>
      <c r="L244" s="34">
        <f t="shared" si="13"/>
        <v>54</v>
      </c>
      <c r="M244" s="34">
        <f t="shared" ref="M244:X246" si="16">M247+M250+M253+M256</f>
        <v>0</v>
      </c>
      <c r="N244" s="34">
        <f t="shared" si="16"/>
        <v>20</v>
      </c>
      <c r="O244" s="34">
        <f t="shared" si="16"/>
        <v>0</v>
      </c>
      <c r="P244" s="34">
        <f t="shared" si="16"/>
        <v>0</v>
      </c>
      <c r="Q244" s="34">
        <f t="shared" si="16"/>
        <v>0</v>
      </c>
      <c r="R244" s="34">
        <f t="shared" si="16"/>
        <v>0</v>
      </c>
      <c r="S244" s="34">
        <f t="shared" si="16"/>
        <v>1</v>
      </c>
      <c r="T244" s="34">
        <f t="shared" si="16"/>
        <v>3</v>
      </c>
      <c r="U244" s="34">
        <f t="shared" si="16"/>
        <v>0</v>
      </c>
      <c r="V244" s="34">
        <f t="shared" si="16"/>
        <v>0</v>
      </c>
      <c r="W244" s="34">
        <f t="shared" si="16"/>
        <v>17</v>
      </c>
      <c r="X244" s="34">
        <f t="shared" si="16"/>
        <v>13</v>
      </c>
    </row>
    <row r="245" spans="1:24" s="19" customFormat="1" ht="19.149999999999999" customHeight="1">
      <c r="A245" s="93"/>
      <c r="B245" s="84"/>
      <c r="C245" s="90"/>
      <c r="D245" s="100"/>
      <c r="E245" s="102"/>
      <c r="F245" s="90"/>
      <c r="G245" s="90"/>
      <c r="H245" s="90"/>
      <c r="I245" s="128"/>
      <c r="J245" s="90"/>
      <c r="K245" s="31" t="s">
        <v>3</v>
      </c>
      <c r="L245" s="34">
        <f t="shared" si="13"/>
        <v>6</v>
      </c>
      <c r="M245" s="34">
        <f t="shared" si="16"/>
        <v>0</v>
      </c>
      <c r="N245" s="34">
        <f t="shared" si="16"/>
        <v>1</v>
      </c>
      <c r="O245" s="34">
        <f t="shared" si="16"/>
        <v>0</v>
      </c>
      <c r="P245" s="34">
        <f t="shared" si="16"/>
        <v>4</v>
      </c>
      <c r="Q245" s="34">
        <f t="shared" si="16"/>
        <v>0</v>
      </c>
      <c r="R245" s="34">
        <f t="shared" si="16"/>
        <v>0</v>
      </c>
      <c r="S245" s="34">
        <f t="shared" si="16"/>
        <v>0</v>
      </c>
      <c r="T245" s="34">
        <f t="shared" si="16"/>
        <v>0</v>
      </c>
      <c r="U245" s="34">
        <f t="shared" si="16"/>
        <v>0</v>
      </c>
      <c r="V245" s="34">
        <f t="shared" si="16"/>
        <v>0</v>
      </c>
      <c r="W245" s="34">
        <f t="shared" si="16"/>
        <v>0</v>
      </c>
      <c r="X245" s="34">
        <f t="shared" si="16"/>
        <v>1</v>
      </c>
    </row>
    <row r="246" spans="1:24" s="19" customFormat="1" ht="19.149999999999999" customHeight="1">
      <c r="A246" s="93"/>
      <c r="B246" s="85"/>
      <c r="C246" s="91"/>
      <c r="D246" s="101"/>
      <c r="E246" s="103"/>
      <c r="F246" s="91"/>
      <c r="G246" s="91"/>
      <c r="H246" s="91"/>
      <c r="I246" s="128"/>
      <c r="J246" s="91"/>
      <c r="K246" s="31" t="s">
        <v>13</v>
      </c>
      <c r="L246" s="34">
        <f t="shared" si="13"/>
        <v>0</v>
      </c>
      <c r="M246" s="34">
        <f t="shared" si="16"/>
        <v>0</v>
      </c>
      <c r="N246" s="34">
        <f t="shared" si="16"/>
        <v>0</v>
      </c>
      <c r="O246" s="34">
        <f t="shared" si="16"/>
        <v>0</v>
      </c>
      <c r="P246" s="34">
        <f t="shared" si="16"/>
        <v>0</v>
      </c>
      <c r="Q246" s="34">
        <f t="shared" si="16"/>
        <v>0</v>
      </c>
      <c r="R246" s="34">
        <f t="shared" si="16"/>
        <v>0</v>
      </c>
      <c r="S246" s="34">
        <f t="shared" si="16"/>
        <v>0</v>
      </c>
      <c r="T246" s="34">
        <f t="shared" si="16"/>
        <v>0</v>
      </c>
      <c r="U246" s="34">
        <f t="shared" si="16"/>
        <v>0</v>
      </c>
      <c r="V246" s="34">
        <f t="shared" si="16"/>
        <v>0</v>
      </c>
      <c r="W246" s="34">
        <f t="shared" si="16"/>
        <v>0</v>
      </c>
      <c r="X246" s="34">
        <f t="shared" si="16"/>
        <v>0</v>
      </c>
    </row>
    <row r="247" spans="1:24" s="19" customFormat="1" ht="19.149999999999999" customHeight="1">
      <c r="A247" s="93"/>
      <c r="B247" s="84" t="s">
        <v>628</v>
      </c>
      <c r="C247" s="83" t="s">
        <v>12</v>
      </c>
      <c r="D247" s="83" t="s">
        <v>629</v>
      </c>
      <c r="E247" s="111" t="s">
        <v>630</v>
      </c>
      <c r="F247" s="83" t="s">
        <v>631</v>
      </c>
      <c r="G247" s="83" t="s">
        <v>117</v>
      </c>
      <c r="H247" s="83" t="s">
        <v>632</v>
      </c>
      <c r="I247" s="118">
        <v>12228</v>
      </c>
      <c r="J247" s="83" t="s">
        <v>633</v>
      </c>
      <c r="K247" s="30" t="s">
        <v>634</v>
      </c>
      <c r="L247" s="35">
        <f t="shared" si="13"/>
        <v>13</v>
      </c>
      <c r="M247" s="35"/>
      <c r="N247" s="35">
        <v>5</v>
      </c>
      <c r="O247" s="35"/>
      <c r="P247" s="35"/>
      <c r="Q247" s="35"/>
      <c r="R247" s="35"/>
      <c r="S247" s="35"/>
      <c r="T247" s="35">
        <v>1</v>
      </c>
      <c r="U247" s="35"/>
      <c r="V247" s="35"/>
      <c r="W247" s="35">
        <v>4</v>
      </c>
      <c r="X247" s="35">
        <v>3</v>
      </c>
    </row>
    <row r="248" spans="1:24" s="19" customFormat="1" ht="19.149999999999999" customHeight="1">
      <c r="A248" s="93"/>
      <c r="B248" s="84"/>
      <c r="C248" s="84"/>
      <c r="D248" s="84"/>
      <c r="E248" s="96"/>
      <c r="F248" s="84"/>
      <c r="G248" s="84"/>
      <c r="H248" s="84"/>
      <c r="I248" s="107"/>
      <c r="J248" s="84"/>
      <c r="K248" s="30" t="s">
        <v>635</v>
      </c>
      <c r="L248" s="35">
        <f t="shared" si="13"/>
        <v>0</v>
      </c>
      <c r="M248" s="35"/>
      <c r="N248" s="35"/>
      <c r="O248" s="35"/>
      <c r="P248" s="35"/>
      <c r="Q248" s="35"/>
      <c r="R248" s="35"/>
      <c r="S248" s="35"/>
      <c r="T248" s="35"/>
      <c r="U248" s="35"/>
      <c r="V248" s="35"/>
      <c r="W248" s="35"/>
      <c r="X248" s="35"/>
    </row>
    <row r="249" spans="1:24" s="19" customFormat="1" ht="19.149999999999999" customHeight="1">
      <c r="A249" s="93"/>
      <c r="B249" s="84"/>
      <c r="C249" s="85"/>
      <c r="D249" s="85"/>
      <c r="E249" s="97"/>
      <c r="F249" s="85"/>
      <c r="G249" s="85"/>
      <c r="H249" s="85"/>
      <c r="I249" s="108"/>
      <c r="J249" s="85"/>
      <c r="K249" s="30" t="s">
        <v>636</v>
      </c>
      <c r="L249" s="35">
        <f t="shared" si="13"/>
        <v>0</v>
      </c>
      <c r="M249" s="35"/>
      <c r="N249" s="35"/>
      <c r="O249" s="35"/>
      <c r="P249" s="35"/>
      <c r="Q249" s="35"/>
      <c r="R249" s="35"/>
      <c r="S249" s="35"/>
      <c r="T249" s="35"/>
      <c r="U249" s="35"/>
      <c r="V249" s="35"/>
      <c r="W249" s="35"/>
      <c r="X249" s="35"/>
    </row>
    <row r="250" spans="1:24" s="19" customFormat="1" ht="19.149999999999999" customHeight="1">
      <c r="A250" s="93"/>
      <c r="B250" s="84"/>
      <c r="C250" s="83" t="s">
        <v>12</v>
      </c>
      <c r="D250" s="83" t="s">
        <v>637</v>
      </c>
      <c r="E250" s="111" t="s">
        <v>638</v>
      </c>
      <c r="F250" s="83" t="s">
        <v>639</v>
      </c>
      <c r="G250" s="83" t="s">
        <v>118</v>
      </c>
      <c r="H250" s="83" t="s">
        <v>640</v>
      </c>
      <c r="I250" s="118">
        <v>11025</v>
      </c>
      <c r="J250" s="83" t="s">
        <v>641</v>
      </c>
      <c r="K250" s="30" t="s">
        <v>642</v>
      </c>
      <c r="L250" s="35">
        <f t="shared" si="13"/>
        <v>12</v>
      </c>
      <c r="M250" s="35"/>
      <c r="N250" s="35">
        <v>6</v>
      </c>
      <c r="O250" s="35"/>
      <c r="P250" s="35"/>
      <c r="Q250" s="35"/>
      <c r="R250" s="35"/>
      <c r="S250" s="35"/>
      <c r="T250" s="35">
        <v>1</v>
      </c>
      <c r="U250" s="35"/>
      <c r="V250" s="35"/>
      <c r="W250" s="35">
        <v>3</v>
      </c>
      <c r="X250" s="35">
        <v>2</v>
      </c>
    </row>
    <row r="251" spans="1:24" s="19" customFormat="1" ht="19.149999999999999" customHeight="1">
      <c r="A251" s="93"/>
      <c r="B251" s="84"/>
      <c r="C251" s="84"/>
      <c r="D251" s="84"/>
      <c r="E251" s="96"/>
      <c r="F251" s="84"/>
      <c r="G251" s="84"/>
      <c r="H251" s="84"/>
      <c r="I251" s="107"/>
      <c r="J251" s="84"/>
      <c r="K251" s="30" t="s">
        <v>643</v>
      </c>
      <c r="L251" s="35">
        <f t="shared" si="13"/>
        <v>2</v>
      </c>
      <c r="M251" s="35"/>
      <c r="N251" s="35"/>
      <c r="O251" s="35"/>
      <c r="P251" s="35">
        <v>1</v>
      </c>
      <c r="Q251" s="35"/>
      <c r="R251" s="35"/>
      <c r="S251" s="35"/>
      <c r="T251" s="35"/>
      <c r="U251" s="35"/>
      <c r="V251" s="35"/>
      <c r="W251" s="35"/>
      <c r="X251" s="35">
        <v>1</v>
      </c>
    </row>
    <row r="252" spans="1:24" s="19" customFormat="1" ht="19.149999999999999" customHeight="1">
      <c r="A252" s="93"/>
      <c r="B252" s="84"/>
      <c r="C252" s="85"/>
      <c r="D252" s="85"/>
      <c r="E252" s="97"/>
      <c r="F252" s="85"/>
      <c r="G252" s="85"/>
      <c r="H252" s="85"/>
      <c r="I252" s="108"/>
      <c r="J252" s="85"/>
      <c r="K252" s="30" t="s">
        <v>644</v>
      </c>
      <c r="L252" s="35">
        <f t="shared" si="13"/>
        <v>0</v>
      </c>
      <c r="M252" s="35"/>
      <c r="N252" s="35"/>
      <c r="O252" s="35"/>
      <c r="P252" s="35"/>
      <c r="Q252" s="35"/>
      <c r="R252" s="35"/>
      <c r="S252" s="35"/>
      <c r="T252" s="35"/>
      <c r="U252" s="35"/>
      <c r="V252" s="35"/>
      <c r="W252" s="35"/>
      <c r="X252" s="35"/>
    </row>
    <row r="253" spans="1:24" s="19" customFormat="1" ht="19.149999999999999" customHeight="1">
      <c r="A253" s="93"/>
      <c r="B253" s="84"/>
      <c r="C253" s="83" t="s">
        <v>12</v>
      </c>
      <c r="D253" s="83" t="s">
        <v>645</v>
      </c>
      <c r="E253" s="111" t="s">
        <v>646</v>
      </c>
      <c r="F253" s="83" t="s">
        <v>647</v>
      </c>
      <c r="G253" s="83" t="s">
        <v>119</v>
      </c>
      <c r="H253" s="83" t="s">
        <v>648</v>
      </c>
      <c r="I253" s="118">
        <v>8979</v>
      </c>
      <c r="J253" s="83" t="s">
        <v>633</v>
      </c>
      <c r="K253" s="30" t="s">
        <v>634</v>
      </c>
      <c r="L253" s="35">
        <f t="shared" si="13"/>
        <v>13</v>
      </c>
      <c r="M253" s="35"/>
      <c r="N253" s="35">
        <v>5</v>
      </c>
      <c r="O253" s="35"/>
      <c r="P253" s="35"/>
      <c r="Q253" s="35"/>
      <c r="R253" s="35"/>
      <c r="S253" s="35">
        <v>1</v>
      </c>
      <c r="T253" s="35"/>
      <c r="U253" s="35"/>
      <c r="V253" s="35"/>
      <c r="W253" s="35">
        <v>4</v>
      </c>
      <c r="X253" s="35">
        <v>3</v>
      </c>
    </row>
    <row r="254" spans="1:24" s="19" customFormat="1" ht="19.149999999999999" customHeight="1">
      <c r="A254" s="93"/>
      <c r="B254" s="84"/>
      <c r="C254" s="84"/>
      <c r="D254" s="84"/>
      <c r="E254" s="96"/>
      <c r="F254" s="84"/>
      <c r="G254" s="84"/>
      <c r="H254" s="84"/>
      <c r="I254" s="107"/>
      <c r="J254" s="84"/>
      <c r="K254" s="30" t="s">
        <v>635</v>
      </c>
      <c r="L254" s="35">
        <f t="shared" si="13"/>
        <v>2</v>
      </c>
      <c r="M254" s="35"/>
      <c r="N254" s="35">
        <v>1</v>
      </c>
      <c r="O254" s="35"/>
      <c r="P254" s="35">
        <v>1</v>
      </c>
      <c r="Q254" s="35"/>
      <c r="R254" s="35"/>
      <c r="S254" s="35"/>
      <c r="T254" s="35"/>
      <c r="U254" s="35"/>
      <c r="V254" s="35"/>
      <c r="W254" s="35"/>
      <c r="X254" s="35"/>
    </row>
    <row r="255" spans="1:24" s="19" customFormat="1" ht="19.149999999999999" customHeight="1">
      <c r="A255" s="93"/>
      <c r="B255" s="84"/>
      <c r="C255" s="85"/>
      <c r="D255" s="85"/>
      <c r="E255" s="97"/>
      <c r="F255" s="85"/>
      <c r="G255" s="85"/>
      <c r="H255" s="85"/>
      <c r="I255" s="108"/>
      <c r="J255" s="85"/>
      <c r="K255" s="30" t="s">
        <v>636</v>
      </c>
      <c r="L255" s="35">
        <f t="shared" si="13"/>
        <v>0</v>
      </c>
      <c r="M255" s="35"/>
      <c r="N255" s="35"/>
      <c r="O255" s="35"/>
      <c r="P255" s="35"/>
      <c r="Q255" s="35"/>
      <c r="R255" s="35"/>
      <c r="S255" s="35"/>
      <c r="T255" s="35"/>
      <c r="U255" s="35"/>
      <c r="V255" s="35"/>
      <c r="W255" s="35"/>
      <c r="X255" s="35"/>
    </row>
    <row r="256" spans="1:24" s="19" customFormat="1" ht="19.149999999999999" customHeight="1">
      <c r="A256" s="93"/>
      <c r="B256" s="84"/>
      <c r="C256" s="83" t="s">
        <v>12</v>
      </c>
      <c r="D256" s="83" t="s">
        <v>649</v>
      </c>
      <c r="E256" s="111" t="s">
        <v>650</v>
      </c>
      <c r="F256" s="83" t="s">
        <v>651</v>
      </c>
      <c r="G256" s="83" t="s">
        <v>120</v>
      </c>
      <c r="H256" s="83" t="s">
        <v>652</v>
      </c>
      <c r="I256" s="118">
        <v>10943</v>
      </c>
      <c r="J256" s="83" t="s">
        <v>633</v>
      </c>
      <c r="K256" s="30" t="s">
        <v>634</v>
      </c>
      <c r="L256" s="35">
        <f t="shared" si="13"/>
        <v>16</v>
      </c>
      <c r="M256" s="35"/>
      <c r="N256" s="35">
        <v>4</v>
      </c>
      <c r="O256" s="35"/>
      <c r="P256" s="35"/>
      <c r="Q256" s="35"/>
      <c r="R256" s="35"/>
      <c r="S256" s="35"/>
      <c r="T256" s="35">
        <v>1</v>
      </c>
      <c r="U256" s="35"/>
      <c r="V256" s="35"/>
      <c r="W256" s="35">
        <v>6</v>
      </c>
      <c r="X256" s="35">
        <v>5</v>
      </c>
    </row>
    <row r="257" spans="1:24" s="19" customFormat="1" ht="19.149999999999999" customHeight="1">
      <c r="A257" s="93"/>
      <c r="B257" s="84"/>
      <c r="C257" s="84"/>
      <c r="D257" s="84"/>
      <c r="E257" s="96"/>
      <c r="F257" s="84"/>
      <c r="G257" s="84"/>
      <c r="H257" s="84"/>
      <c r="I257" s="107"/>
      <c r="J257" s="84"/>
      <c r="K257" s="30" t="s">
        <v>635</v>
      </c>
      <c r="L257" s="35">
        <f t="shared" si="13"/>
        <v>2</v>
      </c>
      <c r="M257" s="35"/>
      <c r="N257" s="35"/>
      <c r="O257" s="35"/>
      <c r="P257" s="35">
        <v>2</v>
      </c>
      <c r="Q257" s="35"/>
      <c r="R257" s="35"/>
      <c r="S257" s="35"/>
      <c r="T257" s="35"/>
      <c r="U257" s="35"/>
      <c r="V257" s="35"/>
      <c r="W257" s="35"/>
      <c r="X257" s="35"/>
    </row>
    <row r="258" spans="1:24" s="19" customFormat="1" ht="19.149999999999999" customHeight="1">
      <c r="A258" s="93"/>
      <c r="B258" s="85"/>
      <c r="C258" s="85"/>
      <c r="D258" s="85"/>
      <c r="E258" s="97"/>
      <c r="F258" s="85"/>
      <c r="G258" s="85"/>
      <c r="H258" s="85"/>
      <c r="I258" s="108"/>
      <c r="J258" s="85"/>
      <c r="K258" s="30" t="s">
        <v>636</v>
      </c>
      <c r="L258" s="35">
        <f t="shared" si="13"/>
        <v>0</v>
      </c>
      <c r="M258" s="35"/>
      <c r="N258" s="35"/>
      <c r="O258" s="35"/>
      <c r="P258" s="35"/>
      <c r="Q258" s="35"/>
      <c r="R258" s="35"/>
      <c r="S258" s="35"/>
      <c r="T258" s="35"/>
      <c r="U258" s="35"/>
      <c r="V258" s="35"/>
      <c r="W258" s="35"/>
      <c r="X258" s="35"/>
    </row>
    <row r="259" spans="1:24" s="19" customFormat="1" ht="19.149999999999999" customHeight="1">
      <c r="A259" s="93"/>
      <c r="B259" s="83" t="s">
        <v>653</v>
      </c>
      <c r="C259" s="89"/>
      <c r="D259" s="99">
        <f>COUNTA(D262:D267)</f>
        <v>2</v>
      </c>
      <c r="E259" s="95"/>
      <c r="F259" s="89"/>
      <c r="G259" s="89"/>
      <c r="H259" s="89"/>
      <c r="I259" s="128">
        <f>SUM(I262:I267)</f>
        <v>29562</v>
      </c>
      <c r="J259" s="89" t="s">
        <v>1</v>
      </c>
      <c r="K259" s="31" t="s">
        <v>2</v>
      </c>
      <c r="L259" s="34">
        <f t="shared" si="13"/>
        <v>18</v>
      </c>
      <c r="M259" s="34">
        <f t="shared" ref="M259:X261" si="17">M262+M265</f>
        <v>0</v>
      </c>
      <c r="N259" s="34">
        <f t="shared" si="17"/>
        <v>5</v>
      </c>
      <c r="O259" s="34">
        <f t="shared" si="17"/>
        <v>0</v>
      </c>
      <c r="P259" s="34">
        <f t="shared" si="17"/>
        <v>0</v>
      </c>
      <c r="Q259" s="34">
        <f t="shared" si="17"/>
        <v>0</v>
      </c>
      <c r="R259" s="34">
        <f t="shared" si="17"/>
        <v>0</v>
      </c>
      <c r="S259" s="34">
        <f t="shared" si="17"/>
        <v>8</v>
      </c>
      <c r="T259" s="34">
        <f t="shared" si="17"/>
        <v>2</v>
      </c>
      <c r="U259" s="34">
        <f t="shared" si="17"/>
        <v>0</v>
      </c>
      <c r="V259" s="34">
        <f t="shared" si="17"/>
        <v>0</v>
      </c>
      <c r="W259" s="34">
        <f t="shared" si="17"/>
        <v>3</v>
      </c>
      <c r="X259" s="34">
        <f t="shared" si="17"/>
        <v>0</v>
      </c>
    </row>
    <row r="260" spans="1:24" s="19" customFormat="1" ht="19.149999999999999" customHeight="1">
      <c r="A260" s="93"/>
      <c r="B260" s="84"/>
      <c r="C260" s="90"/>
      <c r="D260" s="100"/>
      <c r="E260" s="102"/>
      <c r="F260" s="90"/>
      <c r="G260" s="90"/>
      <c r="H260" s="90"/>
      <c r="I260" s="128"/>
      <c r="J260" s="90"/>
      <c r="K260" s="31" t="s">
        <v>3</v>
      </c>
      <c r="L260" s="34">
        <f t="shared" ref="L260:L299" si="18">SUM(M260:X260)</f>
        <v>10</v>
      </c>
      <c r="M260" s="34">
        <f t="shared" si="17"/>
        <v>0</v>
      </c>
      <c r="N260" s="34">
        <f t="shared" si="17"/>
        <v>6</v>
      </c>
      <c r="O260" s="34">
        <f t="shared" si="17"/>
        <v>0</v>
      </c>
      <c r="P260" s="34">
        <f t="shared" si="17"/>
        <v>0</v>
      </c>
      <c r="Q260" s="34">
        <f t="shared" si="17"/>
        <v>0</v>
      </c>
      <c r="R260" s="34">
        <f t="shared" si="17"/>
        <v>0</v>
      </c>
      <c r="S260" s="34">
        <f t="shared" si="17"/>
        <v>2</v>
      </c>
      <c r="T260" s="34">
        <f t="shared" si="17"/>
        <v>0</v>
      </c>
      <c r="U260" s="34">
        <f t="shared" si="17"/>
        <v>2</v>
      </c>
      <c r="V260" s="34">
        <f t="shared" si="17"/>
        <v>0</v>
      </c>
      <c r="W260" s="34">
        <f t="shared" si="17"/>
        <v>0</v>
      </c>
      <c r="X260" s="34">
        <f t="shared" si="17"/>
        <v>0</v>
      </c>
    </row>
    <row r="261" spans="1:24" s="19" customFormat="1" ht="19.149999999999999" customHeight="1">
      <c r="A261" s="93"/>
      <c r="B261" s="85"/>
      <c r="C261" s="91"/>
      <c r="D261" s="101"/>
      <c r="E261" s="103"/>
      <c r="F261" s="91"/>
      <c r="G261" s="91"/>
      <c r="H261" s="91"/>
      <c r="I261" s="128"/>
      <c r="J261" s="91"/>
      <c r="K261" s="31" t="s">
        <v>13</v>
      </c>
      <c r="L261" s="34">
        <f t="shared" si="18"/>
        <v>0</v>
      </c>
      <c r="M261" s="34">
        <f t="shared" si="17"/>
        <v>0</v>
      </c>
      <c r="N261" s="34">
        <f t="shared" si="17"/>
        <v>0</v>
      </c>
      <c r="O261" s="34">
        <f t="shared" si="17"/>
        <v>0</v>
      </c>
      <c r="P261" s="34">
        <f t="shared" si="17"/>
        <v>0</v>
      </c>
      <c r="Q261" s="34">
        <f t="shared" si="17"/>
        <v>0</v>
      </c>
      <c r="R261" s="34">
        <f t="shared" si="17"/>
        <v>0</v>
      </c>
      <c r="S261" s="34">
        <f t="shared" si="17"/>
        <v>0</v>
      </c>
      <c r="T261" s="34">
        <f t="shared" si="17"/>
        <v>0</v>
      </c>
      <c r="U261" s="34">
        <f t="shared" si="17"/>
        <v>0</v>
      </c>
      <c r="V261" s="34">
        <f t="shared" si="17"/>
        <v>0</v>
      </c>
      <c r="W261" s="34">
        <f t="shared" si="17"/>
        <v>0</v>
      </c>
      <c r="X261" s="34">
        <f t="shared" si="17"/>
        <v>0</v>
      </c>
    </row>
    <row r="262" spans="1:24" s="19" customFormat="1" ht="19.149999999999999" customHeight="1">
      <c r="A262" s="93"/>
      <c r="B262" s="92" t="s">
        <v>654</v>
      </c>
      <c r="C262" s="83" t="s">
        <v>12</v>
      </c>
      <c r="D262" s="83" t="s">
        <v>121</v>
      </c>
      <c r="E262" s="114" t="s">
        <v>122</v>
      </c>
      <c r="F262" s="83" t="s">
        <v>123</v>
      </c>
      <c r="G262" s="83" t="s">
        <v>104</v>
      </c>
      <c r="H262" s="83" t="s">
        <v>655</v>
      </c>
      <c r="I262" s="129">
        <v>17251</v>
      </c>
      <c r="J262" s="83" t="s">
        <v>368</v>
      </c>
      <c r="K262" s="30" t="s">
        <v>369</v>
      </c>
      <c r="L262" s="35">
        <f t="shared" si="18"/>
        <v>11</v>
      </c>
      <c r="M262" s="35"/>
      <c r="N262" s="35">
        <v>2</v>
      </c>
      <c r="O262" s="35"/>
      <c r="P262" s="35"/>
      <c r="Q262" s="35"/>
      <c r="R262" s="35"/>
      <c r="S262" s="35">
        <v>5</v>
      </c>
      <c r="T262" s="35">
        <v>1</v>
      </c>
      <c r="U262" s="35"/>
      <c r="V262" s="35"/>
      <c r="W262" s="35">
        <v>3</v>
      </c>
      <c r="X262" s="35"/>
    </row>
    <row r="263" spans="1:24" s="19" customFormat="1" ht="19.149999999999999" customHeight="1">
      <c r="A263" s="93"/>
      <c r="B263" s="84"/>
      <c r="C263" s="84"/>
      <c r="D263" s="84"/>
      <c r="E263" s="96"/>
      <c r="F263" s="84"/>
      <c r="G263" s="84"/>
      <c r="H263" s="84"/>
      <c r="I263" s="107"/>
      <c r="J263" s="84"/>
      <c r="K263" s="30" t="s">
        <v>370</v>
      </c>
      <c r="L263" s="35">
        <f t="shared" si="18"/>
        <v>4</v>
      </c>
      <c r="M263" s="35"/>
      <c r="N263" s="35">
        <v>3</v>
      </c>
      <c r="O263" s="35"/>
      <c r="P263" s="35"/>
      <c r="Q263" s="35"/>
      <c r="R263" s="35"/>
      <c r="S263" s="35"/>
      <c r="T263" s="35"/>
      <c r="U263" s="35">
        <v>1</v>
      </c>
      <c r="V263" s="35"/>
      <c r="W263" s="35"/>
      <c r="X263" s="35"/>
    </row>
    <row r="264" spans="1:24" s="19" customFormat="1" ht="19.149999999999999" customHeight="1">
      <c r="A264" s="93"/>
      <c r="B264" s="84"/>
      <c r="C264" s="85"/>
      <c r="D264" s="85"/>
      <c r="E264" s="97"/>
      <c r="F264" s="85"/>
      <c r="G264" s="85"/>
      <c r="H264" s="85"/>
      <c r="I264" s="108"/>
      <c r="J264" s="85"/>
      <c r="K264" s="30" t="s">
        <v>371</v>
      </c>
      <c r="L264" s="35">
        <f t="shared" si="18"/>
        <v>0</v>
      </c>
      <c r="M264" s="35"/>
      <c r="N264" s="35"/>
      <c r="O264" s="35"/>
      <c r="P264" s="35"/>
      <c r="Q264" s="35"/>
      <c r="R264" s="35"/>
      <c r="S264" s="35"/>
      <c r="T264" s="35"/>
      <c r="U264" s="35"/>
      <c r="V264" s="35"/>
      <c r="W264" s="35"/>
      <c r="X264" s="35"/>
    </row>
    <row r="265" spans="1:24" s="19" customFormat="1" ht="19.149999999999999" customHeight="1">
      <c r="A265" s="93"/>
      <c r="B265" s="84"/>
      <c r="C265" s="83" t="s">
        <v>12</v>
      </c>
      <c r="D265" s="83" t="s">
        <v>124</v>
      </c>
      <c r="E265" s="114" t="s">
        <v>125</v>
      </c>
      <c r="F265" s="83" t="s">
        <v>126</v>
      </c>
      <c r="G265" s="83" t="s">
        <v>127</v>
      </c>
      <c r="H265" s="83" t="s">
        <v>656</v>
      </c>
      <c r="I265" s="129">
        <v>12311</v>
      </c>
      <c r="J265" s="83" t="s">
        <v>368</v>
      </c>
      <c r="K265" s="30" t="s">
        <v>369</v>
      </c>
      <c r="L265" s="35">
        <f t="shared" si="18"/>
        <v>7</v>
      </c>
      <c r="M265" s="35"/>
      <c r="N265" s="35">
        <v>3</v>
      </c>
      <c r="O265" s="35"/>
      <c r="P265" s="35"/>
      <c r="Q265" s="35"/>
      <c r="R265" s="35"/>
      <c r="S265" s="35">
        <v>3</v>
      </c>
      <c r="T265" s="35">
        <v>1</v>
      </c>
      <c r="U265" s="35"/>
      <c r="V265" s="35"/>
      <c r="W265" s="35"/>
      <c r="X265" s="35"/>
    </row>
    <row r="266" spans="1:24" s="19" customFormat="1" ht="19.149999999999999" customHeight="1">
      <c r="A266" s="93"/>
      <c r="B266" s="84"/>
      <c r="C266" s="84"/>
      <c r="D266" s="84"/>
      <c r="E266" s="96"/>
      <c r="F266" s="84"/>
      <c r="G266" s="84"/>
      <c r="H266" s="84"/>
      <c r="I266" s="107"/>
      <c r="J266" s="84"/>
      <c r="K266" s="30" t="s">
        <v>370</v>
      </c>
      <c r="L266" s="35">
        <f t="shared" si="18"/>
        <v>6</v>
      </c>
      <c r="M266" s="35"/>
      <c r="N266" s="35">
        <v>3</v>
      </c>
      <c r="O266" s="35"/>
      <c r="P266" s="35"/>
      <c r="Q266" s="35"/>
      <c r="R266" s="35"/>
      <c r="S266" s="35">
        <v>2</v>
      </c>
      <c r="T266" s="35"/>
      <c r="U266" s="35">
        <v>1</v>
      </c>
      <c r="V266" s="35"/>
      <c r="W266" s="35"/>
      <c r="X266" s="35"/>
    </row>
    <row r="267" spans="1:24" s="19" customFormat="1" ht="19.149999999999999" customHeight="1">
      <c r="A267" s="93"/>
      <c r="B267" s="85"/>
      <c r="C267" s="85"/>
      <c r="D267" s="85"/>
      <c r="E267" s="97"/>
      <c r="F267" s="85"/>
      <c r="G267" s="85"/>
      <c r="H267" s="85"/>
      <c r="I267" s="108"/>
      <c r="J267" s="85"/>
      <c r="K267" s="30" t="s">
        <v>371</v>
      </c>
      <c r="L267" s="35">
        <f t="shared" si="18"/>
        <v>0</v>
      </c>
      <c r="M267" s="35"/>
      <c r="N267" s="35"/>
      <c r="O267" s="35"/>
      <c r="P267" s="35"/>
      <c r="Q267" s="35"/>
      <c r="R267" s="35"/>
      <c r="S267" s="35"/>
      <c r="T267" s="35"/>
      <c r="U267" s="35"/>
      <c r="V267" s="35"/>
      <c r="W267" s="35"/>
      <c r="X267" s="35"/>
    </row>
    <row r="268" spans="1:24" s="19" customFormat="1" ht="19.149999999999999" customHeight="1">
      <c r="A268" s="93"/>
      <c r="B268" s="83" t="s">
        <v>657</v>
      </c>
      <c r="C268" s="89"/>
      <c r="D268" s="99">
        <f>COUNTA(D271:D291)</f>
        <v>7</v>
      </c>
      <c r="E268" s="95"/>
      <c r="F268" s="89"/>
      <c r="G268" s="89"/>
      <c r="H268" s="89"/>
      <c r="I268" s="128">
        <f>SUM(I271:I291)</f>
        <v>73960.100000000006</v>
      </c>
      <c r="J268" s="89" t="s">
        <v>1</v>
      </c>
      <c r="K268" s="31" t="s">
        <v>2</v>
      </c>
      <c r="L268" s="34">
        <f t="shared" si="18"/>
        <v>0</v>
      </c>
      <c r="M268" s="34">
        <f t="shared" ref="M268:X270" si="19">M271+M274+M277+M280+M283+M286+M289</f>
        <v>0</v>
      </c>
      <c r="N268" s="34">
        <f t="shared" si="19"/>
        <v>0</v>
      </c>
      <c r="O268" s="34">
        <f t="shared" si="19"/>
        <v>0</v>
      </c>
      <c r="P268" s="34">
        <f t="shared" si="19"/>
        <v>0</v>
      </c>
      <c r="Q268" s="34">
        <f t="shared" si="19"/>
        <v>0</v>
      </c>
      <c r="R268" s="34">
        <f t="shared" si="19"/>
        <v>0</v>
      </c>
      <c r="S268" s="34">
        <f t="shared" si="19"/>
        <v>0</v>
      </c>
      <c r="T268" s="34">
        <f t="shared" si="19"/>
        <v>0</v>
      </c>
      <c r="U268" s="34">
        <f t="shared" si="19"/>
        <v>0</v>
      </c>
      <c r="V268" s="34">
        <f t="shared" si="19"/>
        <v>0</v>
      </c>
      <c r="W268" s="34">
        <f t="shared" si="19"/>
        <v>0</v>
      </c>
      <c r="X268" s="34">
        <f t="shared" si="19"/>
        <v>0</v>
      </c>
    </row>
    <row r="269" spans="1:24" s="19" customFormat="1" ht="19.149999999999999" customHeight="1">
      <c r="A269" s="93"/>
      <c r="B269" s="84"/>
      <c r="C269" s="90"/>
      <c r="D269" s="100"/>
      <c r="E269" s="102"/>
      <c r="F269" s="90"/>
      <c r="G269" s="90"/>
      <c r="H269" s="90"/>
      <c r="I269" s="128"/>
      <c r="J269" s="90"/>
      <c r="K269" s="31" t="s">
        <v>3</v>
      </c>
      <c r="L269" s="34">
        <f t="shared" si="18"/>
        <v>0</v>
      </c>
      <c r="M269" s="34">
        <f t="shared" si="19"/>
        <v>0</v>
      </c>
      <c r="N269" s="34">
        <f t="shared" si="19"/>
        <v>0</v>
      </c>
      <c r="O269" s="34">
        <f t="shared" si="19"/>
        <v>0</v>
      </c>
      <c r="P269" s="34">
        <f t="shared" si="19"/>
        <v>0</v>
      </c>
      <c r="Q269" s="34">
        <f t="shared" si="19"/>
        <v>0</v>
      </c>
      <c r="R269" s="34">
        <f t="shared" si="19"/>
        <v>0</v>
      </c>
      <c r="S269" s="34">
        <f t="shared" si="19"/>
        <v>0</v>
      </c>
      <c r="T269" s="34">
        <f t="shared" si="19"/>
        <v>0</v>
      </c>
      <c r="U269" s="34">
        <f t="shared" si="19"/>
        <v>0</v>
      </c>
      <c r="V269" s="34">
        <f t="shared" si="19"/>
        <v>0</v>
      </c>
      <c r="W269" s="34">
        <f t="shared" si="19"/>
        <v>0</v>
      </c>
      <c r="X269" s="34">
        <f t="shared" si="19"/>
        <v>0</v>
      </c>
    </row>
    <row r="270" spans="1:24" s="19" customFormat="1" ht="19.149999999999999" customHeight="1">
      <c r="A270" s="93"/>
      <c r="B270" s="85"/>
      <c r="C270" s="91"/>
      <c r="D270" s="101"/>
      <c r="E270" s="103"/>
      <c r="F270" s="91"/>
      <c r="G270" s="91"/>
      <c r="H270" s="91"/>
      <c r="I270" s="128"/>
      <c r="J270" s="91"/>
      <c r="K270" s="31" t="s">
        <v>13</v>
      </c>
      <c r="L270" s="34">
        <f t="shared" si="18"/>
        <v>37</v>
      </c>
      <c r="M270" s="34">
        <f t="shared" si="19"/>
        <v>0</v>
      </c>
      <c r="N270" s="34">
        <f t="shared" si="19"/>
        <v>0</v>
      </c>
      <c r="O270" s="34">
        <f t="shared" si="19"/>
        <v>1</v>
      </c>
      <c r="P270" s="34">
        <f t="shared" si="19"/>
        <v>0</v>
      </c>
      <c r="Q270" s="34">
        <f t="shared" si="19"/>
        <v>0</v>
      </c>
      <c r="R270" s="34">
        <f t="shared" si="19"/>
        <v>0</v>
      </c>
      <c r="S270" s="34">
        <f t="shared" si="19"/>
        <v>1</v>
      </c>
      <c r="T270" s="34">
        <f t="shared" si="19"/>
        <v>16</v>
      </c>
      <c r="U270" s="34">
        <f t="shared" si="19"/>
        <v>0</v>
      </c>
      <c r="V270" s="34">
        <f t="shared" si="19"/>
        <v>0</v>
      </c>
      <c r="W270" s="34">
        <f t="shared" si="19"/>
        <v>0</v>
      </c>
      <c r="X270" s="34">
        <f t="shared" si="19"/>
        <v>19</v>
      </c>
    </row>
    <row r="271" spans="1:24" s="19" customFormat="1" ht="19.149999999999999" customHeight="1">
      <c r="A271" s="93"/>
      <c r="B271" s="84" t="s">
        <v>658</v>
      </c>
      <c r="C271" s="83" t="s">
        <v>10</v>
      </c>
      <c r="D271" s="83" t="s">
        <v>659</v>
      </c>
      <c r="E271" s="111" t="s">
        <v>660</v>
      </c>
      <c r="F271" s="83" t="s">
        <v>661</v>
      </c>
      <c r="G271" s="83" t="s">
        <v>662</v>
      </c>
      <c r="H271" s="83" t="s">
        <v>663</v>
      </c>
      <c r="I271" s="129">
        <v>14200</v>
      </c>
      <c r="J271" s="83" t="s">
        <v>664</v>
      </c>
      <c r="K271" s="30" t="s">
        <v>665</v>
      </c>
      <c r="L271" s="35">
        <f t="shared" si="18"/>
        <v>0</v>
      </c>
      <c r="M271" s="35"/>
      <c r="N271" s="35"/>
      <c r="O271" s="35"/>
      <c r="P271" s="35"/>
      <c r="Q271" s="35"/>
      <c r="R271" s="35"/>
      <c r="S271" s="35"/>
      <c r="T271" s="35"/>
      <c r="U271" s="35"/>
      <c r="V271" s="35"/>
      <c r="W271" s="35"/>
      <c r="X271" s="35"/>
    </row>
    <row r="272" spans="1:24" s="19" customFormat="1" ht="19.149999999999999" customHeight="1">
      <c r="A272" s="93"/>
      <c r="B272" s="84"/>
      <c r="C272" s="109"/>
      <c r="D272" s="109"/>
      <c r="E272" s="112"/>
      <c r="F272" s="109"/>
      <c r="G272" s="109"/>
      <c r="H272" s="109"/>
      <c r="I272" s="81"/>
      <c r="J272" s="109"/>
      <c r="K272" s="30" t="s">
        <v>666</v>
      </c>
      <c r="L272" s="35">
        <f t="shared" si="18"/>
        <v>0</v>
      </c>
      <c r="M272" s="35"/>
      <c r="N272" s="35"/>
      <c r="O272" s="35"/>
      <c r="P272" s="35"/>
      <c r="Q272" s="35"/>
      <c r="R272" s="35"/>
      <c r="S272" s="35"/>
      <c r="T272" s="35"/>
      <c r="U272" s="35"/>
      <c r="V272" s="35"/>
      <c r="W272" s="35"/>
      <c r="X272" s="35"/>
    </row>
    <row r="273" spans="1:24" s="19" customFormat="1" ht="19.149999999999999" customHeight="1">
      <c r="A273" s="93"/>
      <c r="B273" s="84"/>
      <c r="C273" s="110"/>
      <c r="D273" s="110"/>
      <c r="E273" s="113"/>
      <c r="F273" s="110"/>
      <c r="G273" s="110"/>
      <c r="H273" s="110"/>
      <c r="I273" s="82"/>
      <c r="J273" s="110"/>
      <c r="K273" s="30" t="s">
        <v>667</v>
      </c>
      <c r="L273" s="35">
        <f t="shared" si="18"/>
        <v>9</v>
      </c>
      <c r="M273" s="35"/>
      <c r="N273" s="35"/>
      <c r="O273" s="35"/>
      <c r="P273" s="35"/>
      <c r="Q273" s="35"/>
      <c r="R273" s="35"/>
      <c r="S273" s="35"/>
      <c r="T273" s="35"/>
      <c r="U273" s="35"/>
      <c r="V273" s="35"/>
      <c r="W273" s="35"/>
      <c r="X273" s="35">
        <v>9</v>
      </c>
    </row>
    <row r="274" spans="1:24" s="19" customFormat="1" ht="19.149999999999999" customHeight="1">
      <c r="A274" s="93"/>
      <c r="B274" s="84"/>
      <c r="C274" s="83" t="s">
        <v>12</v>
      </c>
      <c r="D274" s="83" t="s">
        <v>668</v>
      </c>
      <c r="E274" s="111" t="s">
        <v>669</v>
      </c>
      <c r="F274" s="83" t="s">
        <v>670</v>
      </c>
      <c r="G274" s="83" t="s">
        <v>671</v>
      </c>
      <c r="H274" s="83" t="s">
        <v>672</v>
      </c>
      <c r="I274" s="129">
        <v>0.1</v>
      </c>
      <c r="J274" s="83" t="s">
        <v>673</v>
      </c>
      <c r="K274" s="30" t="s">
        <v>674</v>
      </c>
      <c r="L274" s="35">
        <f t="shared" si="18"/>
        <v>0</v>
      </c>
      <c r="M274" s="35"/>
      <c r="N274" s="35"/>
      <c r="O274" s="35"/>
      <c r="P274" s="35"/>
      <c r="Q274" s="35"/>
      <c r="R274" s="35"/>
      <c r="S274" s="35"/>
      <c r="T274" s="35"/>
      <c r="U274" s="35"/>
      <c r="V274" s="35"/>
      <c r="W274" s="35"/>
      <c r="X274" s="35"/>
    </row>
    <row r="275" spans="1:24" s="19" customFormat="1" ht="19.149999999999999" customHeight="1">
      <c r="A275" s="93"/>
      <c r="B275" s="84"/>
      <c r="C275" s="109"/>
      <c r="D275" s="109"/>
      <c r="E275" s="112"/>
      <c r="F275" s="109"/>
      <c r="G275" s="109"/>
      <c r="H275" s="109"/>
      <c r="I275" s="81"/>
      <c r="J275" s="109"/>
      <c r="K275" s="30" t="s">
        <v>675</v>
      </c>
      <c r="L275" s="35">
        <f t="shared" si="18"/>
        <v>0</v>
      </c>
      <c r="M275" s="35"/>
      <c r="N275" s="35"/>
      <c r="O275" s="35"/>
      <c r="P275" s="35"/>
      <c r="Q275" s="35"/>
      <c r="R275" s="35"/>
      <c r="S275" s="35"/>
      <c r="T275" s="35"/>
      <c r="U275" s="35"/>
      <c r="V275" s="35"/>
      <c r="W275" s="35"/>
      <c r="X275" s="35"/>
    </row>
    <row r="276" spans="1:24" s="19" customFormat="1" ht="19.149999999999999" customHeight="1">
      <c r="A276" s="93"/>
      <c r="B276" s="84"/>
      <c r="C276" s="110"/>
      <c r="D276" s="110"/>
      <c r="E276" s="113"/>
      <c r="F276" s="110"/>
      <c r="G276" s="110"/>
      <c r="H276" s="110"/>
      <c r="I276" s="82"/>
      <c r="J276" s="110"/>
      <c r="K276" s="30" t="s">
        <v>676</v>
      </c>
      <c r="L276" s="35">
        <f t="shared" si="18"/>
        <v>5</v>
      </c>
      <c r="M276" s="35"/>
      <c r="N276" s="35"/>
      <c r="O276" s="35"/>
      <c r="P276" s="35"/>
      <c r="Q276" s="35"/>
      <c r="R276" s="35"/>
      <c r="S276" s="35"/>
      <c r="T276" s="35"/>
      <c r="U276" s="35"/>
      <c r="V276" s="35"/>
      <c r="W276" s="35"/>
      <c r="X276" s="35">
        <v>5</v>
      </c>
    </row>
    <row r="277" spans="1:24" s="19" customFormat="1" ht="19.149999999999999" customHeight="1">
      <c r="A277" s="93"/>
      <c r="B277" s="84"/>
      <c r="C277" s="83" t="s">
        <v>10</v>
      </c>
      <c r="D277" s="83" t="s">
        <v>677</v>
      </c>
      <c r="E277" s="111" t="s">
        <v>678</v>
      </c>
      <c r="F277" s="83" t="s">
        <v>128</v>
      </c>
      <c r="G277" s="83" t="s">
        <v>129</v>
      </c>
      <c r="H277" s="83" t="s">
        <v>679</v>
      </c>
      <c r="I277" s="129">
        <v>1798</v>
      </c>
      <c r="J277" s="83" t="s">
        <v>680</v>
      </c>
      <c r="K277" s="30" t="s">
        <v>681</v>
      </c>
      <c r="L277" s="35">
        <f t="shared" si="18"/>
        <v>0</v>
      </c>
      <c r="M277" s="35"/>
      <c r="N277" s="35"/>
      <c r="O277" s="35"/>
      <c r="P277" s="35"/>
      <c r="Q277" s="35"/>
      <c r="R277" s="35"/>
      <c r="S277" s="35"/>
      <c r="T277" s="35"/>
      <c r="U277" s="35"/>
      <c r="V277" s="35"/>
      <c r="W277" s="35"/>
      <c r="X277" s="35"/>
    </row>
    <row r="278" spans="1:24" s="19" customFormat="1" ht="19.149999999999999" customHeight="1">
      <c r="A278" s="93"/>
      <c r="B278" s="84"/>
      <c r="C278" s="109"/>
      <c r="D278" s="109"/>
      <c r="E278" s="112"/>
      <c r="F278" s="109"/>
      <c r="G278" s="109"/>
      <c r="H278" s="109"/>
      <c r="I278" s="81"/>
      <c r="J278" s="109"/>
      <c r="K278" s="30" t="s">
        <v>682</v>
      </c>
      <c r="L278" s="35">
        <f t="shared" si="18"/>
        <v>0</v>
      </c>
      <c r="M278" s="35"/>
      <c r="N278" s="35"/>
      <c r="O278" s="35"/>
      <c r="P278" s="35"/>
      <c r="Q278" s="35"/>
      <c r="R278" s="35"/>
      <c r="S278" s="35"/>
      <c r="T278" s="35"/>
      <c r="U278" s="35"/>
      <c r="V278" s="35"/>
      <c r="W278" s="35"/>
      <c r="X278" s="35"/>
    </row>
    <row r="279" spans="1:24" s="19" customFormat="1" ht="19.149999999999999" customHeight="1">
      <c r="A279" s="93"/>
      <c r="B279" s="84"/>
      <c r="C279" s="110"/>
      <c r="D279" s="110"/>
      <c r="E279" s="113"/>
      <c r="F279" s="110"/>
      <c r="G279" s="110"/>
      <c r="H279" s="110"/>
      <c r="I279" s="82"/>
      <c r="J279" s="110"/>
      <c r="K279" s="30" t="s">
        <v>683</v>
      </c>
      <c r="L279" s="35">
        <f t="shared" si="18"/>
        <v>4</v>
      </c>
      <c r="M279" s="35"/>
      <c r="N279" s="35"/>
      <c r="O279" s="35"/>
      <c r="P279" s="35"/>
      <c r="Q279" s="35"/>
      <c r="R279" s="35"/>
      <c r="S279" s="35"/>
      <c r="T279" s="35"/>
      <c r="U279" s="35"/>
      <c r="V279" s="35"/>
      <c r="W279" s="35"/>
      <c r="X279" s="35">
        <v>4</v>
      </c>
    </row>
    <row r="280" spans="1:24" s="19" customFormat="1" ht="19.149999999999999" customHeight="1">
      <c r="A280" s="93"/>
      <c r="B280" s="84"/>
      <c r="C280" s="83" t="s">
        <v>11</v>
      </c>
      <c r="D280" s="83" t="s">
        <v>684</v>
      </c>
      <c r="E280" s="111" t="s">
        <v>685</v>
      </c>
      <c r="F280" s="83" t="s">
        <v>130</v>
      </c>
      <c r="G280" s="83" t="s">
        <v>131</v>
      </c>
      <c r="H280" s="83" t="s">
        <v>686</v>
      </c>
      <c r="I280" s="129">
        <v>49746</v>
      </c>
      <c r="J280" s="83" t="s">
        <v>349</v>
      </c>
      <c r="K280" s="30" t="s">
        <v>350</v>
      </c>
      <c r="L280" s="35">
        <f t="shared" si="18"/>
        <v>0</v>
      </c>
      <c r="M280" s="35"/>
      <c r="N280" s="35"/>
      <c r="O280" s="35"/>
      <c r="P280" s="35"/>
      <c r="Q280" s="35"/>
      <c r="R280" s="35"/>
      <c r="S280" s="35"/>
      <c r="T280" s="35"/>
      <c r="U280" s="35"/>
      <c r="V280" s="35"/>
      <c r="W280" s="35"/>
      <c r="X280" s="35"/>
    </row>
    <row r="281" spans="1:24" s="19" customFormat="1" ht="19.149999999999999" customHeight="1">
      <c r="A281" s="93"/>
      <c r="B281" s="84"/>
      <c r="C281" s="109"/>
      <c r="D281" s="109"/>
      <c r="E281" s="112"/>
      <c r="F281" s="109"/>
      <c r="G281" s="109"/>
      <c r="H281" s="109"/>
      <c r="I281" s="81"/>
      <c r="J281" s="109"/>
      <c r="K281" s="30" t="s">
        <v>351</v>
      </c>
      <c r="L281" s="35">
        <f t="shared" si="18"/>
        <v>0</v>
      </c>
      <c r="M281" s="35"/>
      <c r="N281" s="35"/>
      <c r="O281" s="35"/>
      <c r="P281" s="35"/>
      <c r="Q281" s="35"/>
      <c r="R281" s="35"/>
      <c r="S281" s="35"/>
      <c r="T281" s="35"/>
      <c r="U281" s="35"/>
      <c r="V281" s="35"/>
      <c r="W281" s="35"/>
      <c r="X281" s="35"/>
    </row>
    <row r="282" spans="1:24" s="19" customFormat="1" ht="19.149999999999999" customHeight="1">
      <c r="A282" s="93"/>
      <c r="B282" s="84"/>
      <c r="C282" s="110"/>
      <c r="D282" s="110"/>
      <c r="E282" s="113"/>
      <c r="F282" s="110"/>
      <c r="G282" s="110"/>
      <c r="H282" s="110"/>
      <c r="I282" s="82"/>
      <c r="J282" s="110"/>
      <c r="K282" s="30" t="s">
        <v>352</v>
      </c>
      <c r="L282" s="35">
        <f t="shared" si="18"/>
        <v>10</v>
      </c>
      <c r="M282" s="35"/>
      <c r="N282" s="35"/>
      <c r="O282" s="35"/>
      <c r="P282" s="35"/>
      <c r="Q282" s="35"/>
      <c r="R282" s="35"/>
      <c r="S282" s="35"/>
      <c r="T282" s="35">
        <v>10</v>
      </c>
      <c r="U282" s="35"/>
      <c r="V282" s="35"/>
      <c r="W282" s="35"/>
      <c r="X282" s="35"/>
    </row>
    <row r="283" spans="1:24" s="19" customFormat="1" ht="19.149999999999999" customHeight="1">
      <c r="A283" s="93"/>
      <c r="B283" s="84"/>
      <c r="C283" s="83" t="s">
        <v>11</v>
      </c>
      <c r="D283" s="83" t="s">
        <v>687</v>
      </c>
      <c r="E283" s="111" t="s">
        <v>688</v>
      </c>
      <c r="F283" s="83" t="s">
        <v>132</v>
      </c>
      <c r="G283" s="83" t="s">
        <v>133</v>
      </c>
      <c r="H283" s="83" t="s">
        <v>689</v>
      </c>
      <c r="I283" s="129">
        <v>0</v>
      </c>
      <c r="J283" s="83" t="s">
        <v>395</v>
      </c>
      <c r="K283" s="30" t="s">
        <v>396</v>
      </c>
      <c r="L283" s="35">
        <f t="shared" si="18"/>
        <v>0</v>
      </c>
      <c r="M283" s="35"/>
      <c r="N283" s="35"/>
      <c r="O283" s="35"/>
      <c r="P283" s="35"/>
      <c r="Q283" s="35"/>
      <c r="R283" s="35"/>
      <c r="S283" s="35"/>
      <c r="T283" s="35"/>
      <c r="U283" s="35"/>
      <c r="V283" s="35"/>
      <c r="W283" s="35"/>
      <c r="X283" s="35"/>
    </row>
    <row r="284" spans="1:24" s="19" customFormat="1" ht="19.149999999999999" customHeight="1">
      <c r="A284" s="93"/>
      <c r="B284" s="84"/>
      <c r="C284" s="109"/>
      <c r="D284" s="109"/>
      <c r="E284" s="112"/>
      <c r="F284" s="109"/>
      <c r="G284" s="109"/>
      <c r="H284" s="109"/>
      <c r="I284" s="81"/>
      <c r="J284" s="109"/>
      <c r="K284" s="30" t="s">
        <v>397</v>
      </c>
      <c r="L284" s="35">
        <f t="shared" si="18"/>
        <v>0</v>
      </c>
      <c r="M284" s="35"/>
      <c r="N284" s="35"/>
      <c r="O284" s="35"/>
      <c r="P284" s="35"/>
      <c r="Q284" s="35"/>
      <c r="R284" s="35"/>
      <c r="S284" s="35"/>
      <c r="T284" s="35"/>
      <c r="U284" s="35"/>
      <c r="V284" s="35"/>
      <c r="W284" s="35"/>
      <c r="X284" s="35"/>
    </row>
    <row r="285" spans="1:24" s="19" customFormat="1" ht="19.149999999999999" customHeight="1">
      <c r="A285" s="93"/>
      <c r="B285" s="84"/>
      <c r="C285" s="110"/>
      <c r="D285" s="110"/>
      <c r="E285" s="113"/>
      <c r="F285" s="110"/>
      <c r="G285" s="110"/>
      <c r="H285" s="110"/>
      <c r="I285" s="82"/>
      <c r="J285" s="110"/>
      <c r="K285" s="30" t="s">
        <v>398</v>
      </c>
      <c r="L285" s="35">
        <f t="shared" si="18"/>
        <v>5</v>
      </c>
      <c r="M285" s="35"/>
      <c r="N285" s="35"/>
      <c r="O285" s="35"/>
      <c r="P285" s="35"/>
      <c r="Q285" s="35"/>
      <c r="R285" s="35"/>
      <c r="S285" s="35"/>
      <c r="T285" s="35">
        <v>5</v>
      </c>
      <c r="U285" s="35"/>
      <c r="V285" s="35"/>
      <c r="W285" s="35"/>
      <c r="X285" s="35"/>
    </row>
    <row r="286" spans="1:24" s="19" customFormat="1" ht="19.149999999999999" customHeight="1">
      <c r="A286" s="93"/>
      <c r="B286" s="84"/>
      <c r="C286" s="83" t="s">
        <v>11</v>
      </c>
      <c r="D286" s="83" t="s">
        <v>690</v>
      </c>
      <c r="E286" s="114" t="s">
        <v>691</v>
      </c>
      <c r="F286" s="83" t="s">
        <v>134</v>
      </c>
      <c r="G286" s="83" t="s">
        <v>692</v>
      </c>
      <c r="H286" s="83" t="s">
        <v>693</v>
      </c>
      <c r="I286" s="129">
        <v>8216</v>
      </c>
      <c r="J286" s="83" t="s">
        <v>694</v>
      </c>
      <c r="K286" s="30" t="s">
        <v>695</v>
      </c>
      <c r="L286" s="35">
        <f t="shared" si="18"/>
        <v>0</v>
      </c>
      <c r="M286" s="35"/>
      <c r="N286" s="35"/>
      <c r="O286" s="35"/>
      <c r="P286" s="35"/>
      <c r="Q286" s="35"/>
      <c r="R286" s="35"/>
      <c r="S286" s="35"/>
      <c r="T286" s="35"/>
      <c r="U286" s="35"/>
      <c r="V286" s="35"/>
      <c r="W286" s="35"/>
      <c r="X286" s="35"/>
    </row>
    <row r="287" spans="1:24" s="19" customFormat="1" ht="19.149999999999999" customHeight="1">
      <c r="A287" s="93"/>
      <c r="B287" s="84"/>
      <c r="C287" s="109"/>
      <c r="D287" s="109"/>
      <c r="E287" s="112"/>
      <c r="F287" s="109"/>
      <c r="G287" s="109"/>
      <c r="H287" s="109"/>
      <c r="I287" s="81"/>
      <c r="J287" s="109"/>
      <c r="K287" s="30" t="s">
        <v>696</v>
      </c>
      <c r="L287" s="35">
        <f t="shared" si="18"/>
        <v>0</v>
      </c>
      <c r="M287" s="35"/>
      <c r="N287" s="35"/>
      <c r="O287" s="35"/>
      <c r="P287" s="35"/>
      <c r="Q287" s="35"/>
      <c r="R287" s="35"/>
      <c r="S287" s="35"/>
      <c r="T287" s="35"/>
      <c r="U287" s="35"/>
      <c r="V287" s="35"/>
      <c r="W287" s="35"/>
      <c r="X287" s="35"/>
    </row>
    <row r="288" spans="1:24" s="19" customFormat="1" ht="19.149999999999999" customHeight="1">
      <c r="A288" s="93"/>
      <c r="B288" s="84"/>
      <c r="C288" s="110"/>
      <c r="D288" s="110"/>
      <c r="E288" s="113"/>
      <c r="F288" s="110"/>
      <c r="G288" s="110"/>
      <c r="H288" s="110"/>
      <c r="I288" s="82"/>
      <c r="J288" s="110"/>
      <c r="K288" s="30" t="s">
        <v>697</v>
      </c>
      <c r="L288" s="35">
        <f t="shared" si="18"/>
        <v>2</v>
      </c>
      <c r="M288" s="35"/>
      <c r="N288" s="35"/>
      <c r="O288" s="35"/>
      <c r="P288" s="35"/>
      <c r="Q288" s="35"/>
      <c r="R288" s="35"/>
      <c r="S288" s="35">
        <v>1</v>
      </c>
      <c r="T288" s="35">
        <v>1</v>
      </c>
      <c r="U288" s="35"/>
      <c r="V288" s="35"/>
      <c r="W288" s="35"/>
      <c r="X288" s="35"/>
    </row>
    <row r="289" spans="1:24" s="19" customFormat="1" ht="19.149999999999999" customHeight="1">
      <c r="A289" s="93"/>
      <c r="B289" s="84"/>
      <c r="C289" s="83" t="s">
        <v>11</v>
      </c>
      <c r="D289" s="83" t="s">
        <v>698</v>
      </c>
      <c r="E289" s="111" t="s">
        <v>699</v>
      </c>
      <c r="F289" s="83" t="s">
        <v>135</v>
      </c>
      <c r="G289" s="83" t="s">
        <v>136</v>
      </c>
      <c r="H289" s="83" t="s">
        <v>700</v>
      </c>
      <c r="I289" s="129">
        <v>0</v>
      </c>
      <c r="J289" s="83" t="s">
        <v>701</v>
      </c>
      <c r="K289" s="30" t="s">
        <v>702</v>
      </c>
      <c r="L289" s="35">
        <f t="shared" si="18"/>
        <v>0</v>
      </c>
      <c r="M289" s="35"/>
      <c r="N289" s="35"/>
      <c r="O289" s="35"/>
      <c r="P289" s="35"/>
      <c r="Q289" s="35"/>
      <c r="R289" s="35"/>
      <c r="S289" s="35"/>
      <c r="T289" s="35"/>
      <c r="U289" s="35"/>
      <c r="V289" s="35"/>
      <c r="W289" s="35"/>
      <c r="X289" s="35"/>
    </row>
    <row r="290" spans="1:24" s="19" customFormat="1" ht="19.149999999999999" customHeight="1">
      <c r="A290" s="93"/>
      <c r="B290" s="84"/>
      <c r="C290" s="109"/>
      <c r="D290" s="109"/>
      <c r="E290" s="112"/>
      <c r="F290" s="109"/>
      <c r="G290" s="109"/>
      <c r="H290" s="109"/>
      <c r="I290" s="81"/>
      <c r="J290" s="109"/>
      <c r="K290" s="30" t="s">
        <v>703</v>
      </c>
      <c r="L290" s="35">
        <f t="shared" si="18"/>
        <v>0</v>
      </c>
      <c r="M290" s="35"/>
      <c r="N290" s="35"/>
      <c r="O290" s="35"/>
      <c r="P290" s="35"/>
      <c r="Q290" s="35"/>
      <c r="R290" s="35"/>
      <c r="S290" s="35"/>
      <c r="T290" s="35"/>
      <c r="U290" s="35"/>
      <c r="V290" s="35"/>
      <c r="W290" s="35"/>
      <c r="X290" s="35"/>
    </row>
    <row r="291" spans="1:24" s="19" customFormat="1" ht="19.149999999999999" customHeight="1">
      <c r="A291" s="93"/>
      <c r="B291" s="85"/>
      <c r="C291" s="110"/>
      <c r="D291" s="110"/>
      <c r="E291" s="113"/>
      <c r="F291" s="110"/>
      <c r="G291" s="110"/>
      <c r="H291" s="110"/>
      <c r="I291" s="82"/>
      <c r="J291" s="110"/>
      <c r="K291" s="30" t="s">
        <v>704</v>
      </c>
      <c r="L291" s="35">
        <f t="shared" si="18"/>
        <v>2</v>
      </c>
      <c r="M291" s="35"/>
      <c r="N291" s="35"/>
      <c r="O291" s="35">
        <v>1</v>
      </c>
      <c r="P291" s="35"/>
      <c r="Q291" s="35"/>
      <c r="R291" s="35"/>
      <c r="S291" s="35"/>
      <c r="T291" s="35"/>
      <c r="U291" s="35"/>
      <c r="V291" s="35"/>
      <c r="W291" s="35"/>
      <c r="X291" s="35">
        <v>1</v>
      </c>
    </row>
    <row r="292" spans="1:24" s="19" customFormat="1" ht="19.149999999999999" customHeight="1">
      <c r="A292" s="93"/>
      <c r="B292" s="83" t="s">
        <v>705</v>
      </c>
      <c r="C292" s="89"/>
      <c r="D292" s="99">
        <f>COUNTA(D295:D312)</f>
        <v>6</v>
      </c>
      <c r="E292" s="95"/>
      <c r="F292" s="89"/>
      <c r="G292" s="89"/>
      <c r="H292" s="89"/>
      <c r="I292" s="115">
        <f>SUM(I295:I312)</f>
        <v>130260</v>
      </c>
      <c r="J292" s="89" t="s">
        <v>1</v>
      </c>
      <c r="K292" s="31" t="s">
        <v>2</v>
      </c>
      <c r="L292" s="34">
        <f t="shared" si="18"/>
        <v>85</v>
      </c>
      <c r="M292" s="34">
        <f t="shared" ref="M292:X294" si="20">M295+M298+M301+M304+M307+M310</f>
        <v>0</v>
      </c>
      <c r="N292" s="34">
        <f t="shared" si="20"/>
        <v>34</v>
      </c>
      <c r="O292" s="34">
        <f t="shared" si="20"/>
        <v>0</v>
      </c>
      <c r="P292" s="34">
        <f t="shared" si="20"/>
        <v>0</v>
      </c>
      <c r="Q292" s="34">
        <f t="shared" si="20"/>
        <v>0</v>
      </c>
      <c r="R292" s="34">
        <f t="shared" si="20"/>
        <v>0</v>
      </c>
      <c r="S292" s="34">
        <f t="shared" si="20"/>
        <v>37</v>
      </c>
      <c r="T292" s="34">
        <f t="shared" si="20"/>
        <v>9</v>
      </c>
      <c r="U292" s="34">
        <f t="shared" si="20"/>
        <v>0</v>
      </c>
      <c r="V292" s="34">
        <f t="shared" si="20"/>
        <v>0</v>
      </c>
      <c r="W292" s="34">
        <f t="shared" si="20"/>
        <v>0</v>
      </c>
      <c r="X292" s="34">
        <f t="shared" si="20"/>
        <v>5</v>
      </c>
    </row>
    <row r="293" spans="1:24" s="19" customFormat="1" ht="19.149999999999999" customHeight="1">
      <c r="A293" s="93"/>
      <c r="B293" s="84"/>
      <c r="C293" s="90"/>
      <c r="D293" s="100"/>
      <c r="E293" s="102"/>
      <c r="F293" s="90"/>
      <c r="G293" s="90"/>
      <c r="H293" s="90"/>
      <c r="I293" s="116"/>
      <c r="J293" s="90"/>
      <c r="K293" s="31" t="s">
        <v>3</v>
      </c>
      <c r="L293" s="34">
        <f t="shared" si="18"/>
        <v>8</v>
      </c>
      <c r="M293" s="34">
        <f t="shared" si="20"/>
        <v>0</v>
      </c>
      <c r="N293" s="34">
        <f t="shared" si="20"/>
        <v>4</v>
      </c>
      <c r="O293" s="34">
        <f t="shared" si="20"/>
        <v>4</v>
      </c>
      <c r="P293" s="34">
        <f t="shared" si="20"/>
        <v>0</v>
      </c>
      <c r="Q293" s="34">
        <f t="shared" si="20"/>
        <v>0</v>
      </c>
      <c r="R293" s="34">
        <f t="shared" si="20"/>
        <v>0</v>
      </c>
      <c r="S293" s="34">
        <f t="shared" si="20"/>
        <v>0</v>
      </c>
      <c r="T293" s="34">
        <f t="shared" si="20"/>
        <v>0</v>
      </c>
      <c r="U293" s="34">
        <f t="shared" si="20"/>
        <v>0</v>
      </c>
      <c r="V293" s="34">
        <f t="shared" si="20"/>
        <v>0</v>
      </c>
      <c r="W293" s="34">
        <f t="shared" si="20"/>
        <v>0</v>
      </c>
      <c r="X293" s="34">
        <f t="shared" si="20"/>
        <v>0</v>
      </c>
    </row>
    <row r="294" spans="1:24" s="19" customFormat="1" ht="19.149999999999999" customHeight="1">
      <c r="A294" s="93"/>
      <c r="B294" s="85"/>
      <c r="C294" s="91"/>
      <c r="D294" s="101"/>
      <c r="E294" s="103"/>
      <c r="F294" s="91"/>
      <c r="G294" s="91"/>
      <c r="H294" s="91"/>
      <c r="I294" s="117"/>
      <c r="J294" s="91"/>
      <c r="K294" s="31" t="s">
        <v>13</v>
      </c>
      <c r="L294" s="34">
        <f t="shared" si="18"/>
        <v>181</v>
      </c>
      <c r="M294" s="34">
        <f t="shared" si="20"/>
        <v>1</v>
      </c>
      <c r="N294" s="34">
        <f t="shared" si="20"/>
        <v>2</v>
      </c>
      <c r="O294" s="34">
        <f t="shared" si="20"/>
        <v>0</v>
      </c>
      <c r="P294" s="34">
        <f t="shared" si="20"/>
        <v>0</v>
      </c>
      <c r="Q294" s="34">
        <f t="shared" si="20"/>
        <v>0</v>
      </c>
      <c r="R294" s="34">
        <f t="shared" si="20"/>
        <v>2</v>
      </c>
      <c r="S294" s="34">
        <f t="shared" si="20"/>
        <v>66</v>
      </c>
      <c r="T294" s="34">
        <f t="shared" si="20"/>
        <v>55</v>
      </c>
      <c r="U294" s="34">
        <f t="shared" si="20"/>
        <v>0</v>
      </c>
      <c r="V294" s="34">
        <f t="shared" si="20"/>
        <v>0</v>
      </c>
      <c r="W294" s="34">
        <f t="shared" si="20"/>
        <v>55</v>
      </c>
      <c r="X294" s="34">
        <f t="shared" si="20"/>
        <v>0</v>
      </c>
    </row>
    <row r="295" spans="1:24" s="19" customFormat="1" ht="19.149999999999999" customHeight="1">
      <c r="A295" s="93"/>
      <c r="B295" s="83" t="s">
        <v>706</v>
      </c>
      <c r="C295" s="83" t="s">
        <v>12</v>
      </c>
      <c r="D295" s="83" t="s">
        <v>137</v>
      </c>
      <c r="E295" s="111" t="s">
        <v>707</v>
      </c>
      <c r="F295" s="83" t="s">
        <v>138</v>
      </c>
      <c r="G295" s="83" t="s">
        <v>139</v>
      </c>
      <c r="H295" s="83" t="s">
        <v>140</v>
      </c>
      <c r="I295" s="132">
        <v>98268</v>
      </c>
      <c r="J295" s="83" t="s">
        <v>701</v>
      </c>
      <c r="K295" s="30" t="s">
        <v>702</v>
      </c>
      <c r="L295" s="33">
        <f t="shared" si="18"/>
        <v>35</v>
      </c>
      <c r="M295" s="32"/>
      <c r="N295" s="32"/>
      <c r="O295" s="32"/>
      <c r="P295" s="32"/>
      <c r="Q295" s="32"/>
      <c r="R295" s="32"/>
      <c r="S295" s="32">
        <v>35</v>
      </c>
      <c r="T295" s="32"/>
      <c r="U295" s="32"/>
      <c r="V295" s="32"/>
      <c r="W295" s="32"/>
      <c r="X295" s="38"/>
    </row>
    <row r="296" spans="1:24" s="19" customFormat="1" ht="19.149999999999999" customHeight="1">
      <c r="A296" s="93"/>
      <c r="B296" s="109"/>
      <c r="C296" s="109"/>
      <c r="D296" s="109"/>
      <c r="E296" s="112"/>
      <c r="F296" s="109"/>
      <c r="G296" s="109"/>
      <c r="H296" s="109"/>
      <c r="I296" s="133"/>
      <c r="J296" s="109"/>
      <c r="K296" s="30" t="s">
        <v>703</v>
      </c>
      <c r="L296" s="33">
        <f t="shared" si="18"/>
        <v>0</v>
      </c>
      <c r="M296" s="32"/>
      <c r="N296" s="32"/>
      <c r="O296" s="32"/>
      <c r="P296" s="32"/>
      <c r="Q296" s="32"/>
      <c r="R296" s="32"/>
      <c r="S296" s="32"/>
      <c r="T296" s="32"/>
      <c r="U296" s="32"/>
      <c r="V296" s="32"/>
      <c r="W296" s="32"/>
      <c r="X296" s="38"/>
    </row>
    <row r="297" spans="1:24" s="19" customFormat="1" ht="19.149999999999999" customHeight="1">
      <c r="A297" s="93"/>
      <c r="B297" s="109"/>
      <c r="C297" s="110"/>
      <c r="D297" s="110"/>
      <c r="E297" s="113"/>
      <c r="F297" s="110"/>
      <c r="G297" s="110"/>
      <c r="H297" s="110"/>
      <c r="I297" s="134"/>
      <c r="J297" s="110"/>
      <c r="K297" s="30" t="s">
        <v>704</v>
      </c>
      <c r="L297" s="33">
        <f t="shared" si="18"/>
        <v>176</v>
      </c>
      <c r="M297" s="32">
        <v>1</v>
      </c>
      <c r="N297" s="32">
        <v>2</v>
      </c>
      <c r="O297" s="32"/>
      <c r="P297" s="32"/>
      <c r="Q297" s="32"/>
      <c r="R297" s="32">
        <v>2</v>
      </c>
      <c r="S297" s="32">
        <v>61</v>
      </c>
      <c r="T297" s="32">
        <v>55</v>
      </c>
      <c r="U297" s="32"/>
      <c r="V297" s="32"/>
      <c r="W297" s="32">
        <v>55</v>
      </c>
      <c r="X297" s="38"/>
    </row>
    <row r="298" spans="1:24" s="19" customFormat="1" ht="19.149999999999999" customHeight="1">
      <c r="A298" s="93"/>
      <c r="B298" s="109"/>
      <c r="C298" s="83" t="s">
        <v>12</v>
      </c>
      <c r="D298" s="83" t="s">
        <v>141</v>
      </c>
      <c r="E298" s="111" t="s">
        <v>142</v>
      </c>
      <c r="F298" s="83" t="s">
        <v>143</v>
      </c>
      <c r="G298" s="83" t="s">
        <v>144</v>
      </c>
      <c r="H298" s="83" t="s">
        <v>145</v>
      </c>
      <c r="I298" s="132">
        <v>221</v>
      </c>
      <c r="J298" s="83" t="s">
        <v>701</v>
      </c>
      <c r="K298" s="30" t="s">
        <v>702</v>
      </c>
      <c r="L298" s="33">
        <f t="shared" si="18"/>
        <v>3</v>
      </c>
      <c r="M298" s="32"/>
      <c r="N298" s="32"/>
      <c r="O298" s="32"/>
      <c r="P298" s="32"/>
      <c r="Q298" s="32"/>
      <c r="R298" s="32"/>
      <c r="S298" s="32">
        <v>2</v>
      </c>
      <c r="T298" s="32">
        <v>1</v>
      </c>
      <c r="U298" s="32"/>
      <c r="V298" s="32"/>
      <c r="W298" s="32"/>
      <c r="X298" s="38"/>
    </row>
    <row r="299" spans="1:24" s="19" customFormat="1" ht="19.149999999999999" customHeight="1">
      <c r="A299" s="93"/>
      <c r="B299" s="109"/>
      <c r="C299" s="109"/>
      <c r="D299" s="109"/>
      <c r="E299" s="112"/>
      <c r="F299" s="109"/>
      <c r="G299" s="109"/>
      <c r="H299" s="109"/>
      <c r="I299" s="133"/>
      <c r="J299" s="109"/>
      <c r="K299" s="30" t="s">
        <v>703</v>
      </c>
      <c r="L299" s="33">
        <f t="shared" si="18"/>
        <v>0</v>
      </c>
      <c r="M299" s="32"/>
      <c r="N299" s="32"/>
      <c r="O299" s="32"/>
      <c r="P299" s="32"/>
      <c r="Q299" s="32"/>
      <c r="R299" s="32"/>
      <c r="S299" s="32"/>
      <c r="T299" s="32"/>
      <c r="U299" s="32"/>
      <c r="V299" s="32"/>
      <c r="W299" s="32"/>
      <c r="X299" s="38"/>
    </row>
    <row r="300" spans="1:24" s="19" customFormat="1" ht="19.149999999999999" customHeight="1">
      <c r="A300" s="93"/>
      <c r="B300" s="109"/>
      <c r="C300" s="110"/>
      <c r="D300" s="110"/>
      <c r="E300" s="113"/>
      <c r="F300" s="110"/>
      <c r="G300" s="110"/>
      <c r="H300" s="110"/>
      <c r="I300" s="134"/>
      <c r="J300" s="110"/>
      <c r="K300" s="30" t="s">
        <v>704</v>
      </c>
      <c r="L300" s="33">
        <v>5</v>
      </c>
      <c r="M300" s="32"/>
      <c r="N300" s="32"/>
      <c r="O300" s="32"/>
      <c r="P300" s="32"/>
      <c r="Q300" s="32"/>
      <c r="R300" s="32"/>
      <c r="S300" s="32">
        <v>5</v>
      </c>
      <c r="T300" s="32"/>
      <c r="U300" s="32"/>
      <c r="V300" s="32"/>
      <c r="W300" s="32"/>
      <c r="X300" s="38"/>
    </row>
    <row r="301" spans="1:24" s="19" customFormat="1" ht="19.149999999999999" customHeight="1">
      <c r="A301" s="93"/>
      <c r="B301" s="109"/>
      <c r="C301" s="83" t="s">
        <v>10</v>
      </c>
      <c r="D301" s="83" t="s">
        <v>146</v>
      </c>
      <c r="E301" s="111" t="s">
        <v>708</v>
      </c>
      <c r="F301" s="83" t="s">
        <v>7</v>
      </c>
      <c r="G301" s="83" t="s">
        <v>147</v>
      </c>
      <c r="H301" s="83" t="s">
        <v>148</v>
      </c>
      <c r="I301" s="132">
        <v>8407</v>
      </c>
      <c r="J301" s="83" t="s">
        <v>709</v>
      </c>
      <c r="K301" s="30" t="s">
        <v>710</v>
      </c>
      <c r="L301" s="33">
        <f t="shared" ref="L301:L324" si="21">SUM(M301:X301)</f>
        <v>10</v>
      </c>
      <c r="M301" s="32"/>
      <c r="N301" s="32">
        <v>7</v>
      </c>
      <c r="O301" s="32"/>
      <c r="P301" s="32"/>
      <c r="Q301" s="32"/>
      <c r="R301" s="32"/>
      <c r="S301" s="32"/>
      <c r="T301" s="32">
        <v>2</v>
      </c>
      <c r="U301" s="32"/>
      <c r="V301" s="32"/>
      <c r="W301" s="32"/>
      <c r="X301" s="38">
        <v>1</v>
      </c>
    </row>
    <row r="302" spans="1:24" s="19" customFormat="1" ht="19.149999999999999" customHeight="1">
      <c r="A302" s="93"/>
      <c r="B302" s="109"/>
      <c r="C302" s="109"/>
      <c r="D302" s="109"/>
      <c r="E302" s="112"/>
      <c r="F302" s="109"/>
      <c r="G302" s="109"/>
      <c r="H302" s="109"/>
      <c r="I302" s="133"/>
      <c r="J302" s="109"/>
      <c r="K302" s="30" t="s">
        <v>711</v>
      </c>
      <c r="L302" s="33">
        <f t="shared" si="21"/>
        <v>2</v>
      </c>
      <c r="M302" s="32"/>
      <c r="N302" s="32">
        <v>1</v>
      </c>
      <c r="O302" s="32">
        <v>1</v>
      </c>
      <c r="P302" s="32"/>
      <c r="Q302" s="32"/>
      <c r="R302" s="32"/>
      <c r="S302" s="32"/>
      <c r="T302" s="32"/>
      <c r="U302" s="32"/>
      <c r="V302" s="32"/>
      <c r="W302" s="32"/>
      <c r="X302" s="38"/>
    </row>
    <row r="303" spans="1:24" s="19" customFormat="1" ht="19.149999999999999" customHeight="1">
      <c r="A303" s="93"/>
      <c r="B303" s="109"/>
      <c r="C303" s="110"/>
      <c r="D303" s="110"/>
      <c r="E303" s="113"/>
      <c r="F303" s="110"/>
      <c r="G303" s="110"/>
      <c r="H303" s="110"/>
      <c r="I303" s="134"/>
      <c r="J303" s="110"/>
      <c r="K303" s="30" t="s">
        <v>712</v>
      </c>
      <c r="L303" s="33">
        <f t="shared" si="21"/>
        <v>0</v>
      </c>
      <c r="M303" s="32"/>
      <c r="N303" s="32"/>
      <c r="O303" s="32"/>
      <c r="P303" s="32"/>
      <c r="Q303" s="32"/>
      <c r="R303" s="32"/>
      <c r="S303" s="32"/>
      <c r="T303" s="32"/>
      <c r="U303" s="32"/>
      <c r="V303" s="32"/>
      <c r="W303" s="32"/>
      <c r="X303" s="38"/>
    </row>
    <row r="304" spans="1:24" s="19" customFormat="1" ht="19.149999999999999" customHeight="1">
      <c r="A304" s="93"/>
      <c r="B304" s="109"/>
      <c r="C304" s="83" t="s">
        <v>10</v>
      </c>
      <c r="D304" s="83" t="s">
        <v>149</v>
      </c>
      <c r="E304" s="111" t="s">
        <v>713</v>
      </c>
      <c r="F304" s="83" t="s">
        <v>6</v>
      </c>
      <c r="G304" s="83" t="s">
        <v>150</v>
      </c>
      <c r="H304" s="83" t="s">
        <v>151</v>
      </c>
      <c r="I304" s="132">
        <v>9008</v>
      </c>
      <c r="J304" s="83" t="s">
        <v>709</v>
      </c>
      <c r="K304" s="30" t="s">
        <v>710</v>
      </c>
      <c r="L304" s="33">
        <f t="shared" si="21"/>
        <v>13</v>
      </c>
      <c r="M304" s="32"/>
      <c r="N304" s="32">
        <v>9</v>
      </c>
      <c r="O304" s="32"/>
      <c r="P304" s="32"/>
      <c r="Q304" s="32"/>
      <c r="R304" s="32"/>
      <c r="S304" s="32"/>
      <c r="T304" s="32">
        <v>2</v>
      </c>
      <c r="U304" s="32"/>
      <c r="V304" s="32"/>
      <c r="W304" s="32"/>
      <c r="X304" s="38">
        <v>2</v>
      </c>
    </row>
    <row r="305" spans="1:24" s="19" customFormat="1" ht="19.149999999999999" customHeight="1">
      <c r="A305" s="93"/>
      <c r="B305" s="109"/>
      <c r="C305" s="109"/>
      <c r="D305" s="109"/>
      <c r="E305" s="112"/>
      <c r="F305" s="109"/>
      <c r="G305" s="109"/>
      <c r="H305" s="109"/>
      <c r="I305" s="133"/>
      <c r="J305" s="109"/>
      <c r="K305" s="30" t="s">
        <v>711</v>
      </c>
      <c r="L305" s="33">
        <f t="shared" si="21"/>
        <v>2</v>
      </c>
      <c r="M305" s="32"/>
      <c r="N305" s="32">
        <v>1</v>
      </c>
      <c r="O305" s="32">
        <v>1</v>
      </c>
      <c r="P305" s="32"/>
      <c r="Q305" s="32"/>
      <c r="R305" s="32"/>
      <c r="S305" s="32"/>
      <c r="T305" s="32"/>
      <c r="U305" s="32"/>
      <c r="V305" s="32"/>
      <c r="W305" s="32"/>
      <c r="X305" s="38"/>
    </row>
    <row r="306" spans="1:24" s="19" customFormat="1" ht="19.149999999999999" customHeight="1">
      <c r="A306" s="93"/>
      <c r="B306" s="109"/>
      <c r="C306" s="110"/>
      <c r="D306" s="110"/>
      <c r="E306" s="113"/>
      <c r="F306" s="110"/>
      <c r="G306" s="110"/>
      <c r="H306" s="110"/>
      <c r="I306" s="134"/>
      <c r="J306" s="110"/>
      <c r="K306" s="30" t="s">
        <v>712</v>
      </c>
      <c r="L306" s="33">
        <f t="shared" si="21"/>
        <v>0</v>
      </c>
      <c r="M306" s="32"/>
      <c r="N306" s="32"/>
      <c r="O306" s="32"/>
      <c r="P306" s="32"/>
      <c r="Q306" s="32"/>
      <c r="R306" s="32"/>
      <c r="S306" s="32"/>
      <c r="T306" s="32"/>
      <c r="U306" s="32"/>
      <c r="V306" s="32"/>
      <c r="W306" s="32"/>
      <c r="X306" s="38"/>
    </row>
    <row r="307" spans="1:24" s="19" customFormat="1" ht="19.149999999999999" customHeight="1">
      <c r="A307" s="93"/>
      <c r="B307" s="109"/>
      <c r="C307" s="83" t="s">
        <v>10</v>
      </c>
      <c r="D307" s="83" t="s">
        <v>714</v>
      </c>
      <c r="E307" s="111" t="s">
        <v>715</v>
      </c>
      <c r="F307" s="83" t="s">
        <v>152</v>
      </c>
      <c r="G307" s="83" t="s">
        <v>153</v>
      </c>
      <c r="H307" s="83" t="s">
        <v>154</v>
      </c>
      <c r="I307" s="132">
        <v>7466</v>
      </c>
      <c r="J307" s="83" t="s">
        <v>709</v>
      </c>
      <c r="K307" s="30" t="s">
        <v>710</v>
      </c>
      <c r="L307" s="33">
        <f t="shared" si="21"/>
        <v>12</v>
      </c>
      <c r="M307" s="32"/>
      <c r="N307" s="32">
        <v>8</v>
      </c>
      <c r="O307" s="32"/>
      <c r="P307" s="32"/>
      <c r="Q307" s="32"/>
      <c r="R307" s="32"/>
      <c r="S307" s="32"/>
      <c r="T307" s="32">
        <v>2</v>
      </c>
      <c r="U307" s="32"/>
      <c r="V307" s="32"/>
      <c r="W307" s="32"/>
      <c r="X307" s="38">
        <v>2</v>
      </c>
    </row>
    <row r="308" spans="1:24" s="19" customFormat="1" ht="19.149999999999999" customHeight="1">
      <c r="A308" s="93"/>
      <c r="B308" s="109"/>
      <c r="C308" s="109"/>
      <c r="D308" s="109"/>
      <c r="E308" s="112"/>
      <c r="F308" s="109"/>
      <c r="G308" s="109"/>
      <c r="H308" s="109"/>
      <c r="I308" s="135"/>
      <c r="J308" s="109"/>
      <c r="K308" s="30" t="s">
        <v>711</v>
      </c>
      <c r="L308" s="33">
        <f t="shared" si="21"/>
        <v>2</v>
      </c>
      <c r="M308" s="32"/>
      <c r="N308" s="32">
        <v>1</v>
      </c>
      <c r="O308" s="32">
        <v>1</v>
      </c>
      <c r="P308" s="32"/>
      <c r="Q308" s="32"/>
      <c r="R308" s="32"/>
      <c r="S308" s="32"/>
      <c r="T308" s="32"/>
      <c r="U308" s="32"/>
      <c r="V308" s="32"/>
      <c r="W308" s="32"/>
      <c r="X308" s="38"/>
    </row>
    <row r="309" spans="1:24" s="19" customFormat="1" ht="19.149999999999999" customHeight="1">
      <c r="A309" s="93"/>
      <c r="B309" s="109"/>
      <c r="C309" s="110"/>
      <c r="D309" s="110"/>
      <c r="E309" s="113"/>
      <c r="F309" s="110"/>
      <c r="G309" s="110"/>
      <c r="H309" s="110"/>
      <c r="I309" s="136"/>
      <c r="J309" s="110"/>
      <c r="K309" s="30" t="s">
        <v>712</v>
      </c>
      <c r="L309" s="33">
        <f t="shared" si="21"/>
        <v>0</v>
      </c>
      <c r="M309" s="32"/>
      <c r="N309" s="32"/>
      <c r="O309" s="32"/>
      <c r="P309" s="32"/>
      <c r="Q309" s="32"/>
      <c r="R309" s="32"/>
      <c r="S309" s="32"/>
      <c r="T309" s="32"/>
      <c r="U309" s="32"/>
      <c r="V309" s="32"/>
      <c r="W309" s="32"/>
      <c r="X309" s="38"/>
    </row>
    <row r="310" spans="1:24" s="19" customFormat="1" ht="19.149999999999999" customHeight="1">
      <c r="A310" s="93"/>
      <c r="B310" s="109"/>
      <c r="C310" s="83" t="s">
        <v>10</v>
      </c>
      <c r="D310" s="83" t="s">
        <v>155</v>
      </c>
      <c r="E310" s="111" t="s">
        <v>716</v>
      </c>
      <c r="F310" s="83" t="s">
        <v>5</v>
      </c>
      <c r="G310" s="83" t="s">
        <v>156</v>
      </c>
      <c r="H310" s="83" t="s">
        <v>157</v>
      </c>
      <c r="I310" s="132">
        <v>6890</v>
      </c>
      <c r="J310" s="83" t="s">
        <v>709</v>
      </c>
      <c r="K310" s="30" t="s">
        <v>710</v>
      </c>
      <c r="L310" s="33">
        <f t="shared" si="21"/>
        <v>12</v>
      </c>
      <c r="M310" s="32"/>
      <c r="N310" s="32">
        <v>10</v>
      </c>
      <c r="O310" s="32"/>
      <c r="P310" s="32"/>
      <c r="Q310" s="32"/>
      <c r="R310" s="32"/>
      <c r="S310" s="32"/>
      <c r="T310" s="32">
        <v>2</v>
      </c>
      <c r="U310" s="32"/>
      <c r="V310" s="32"/>
      <c r="W310" s="32"/>
      <c r="X310" s="38"/>
    </row>
    <row r="311" spans="1:24" s="19" customFormat="1" ht="19.149999999999999" customHeight="1">
      <c r="A311" s="93"/>
      <c r="B311" s="109"/>
      <c r="C311" s="109"/>
      <c r="D311" s="109"/>
      <c r="E311" s="112"/>
      <c r="F311" s="109"/>
      <c r="G311" s="109"/>
      <c r="H311" s="109"/>
      <c r="I311" s="133"/>
      <c r="J311" s="109"/>
      <c r="K311" s="30" t="s">
        <v>711</v>
      </c>
      <c r="L311" s="33">
        <f t="shared" si="21"/>
        <v>2</v>
      </c>
      <c r="M311" s="32"/>
      <c r="N311" s="32">
        <v>1</v>
      </c>
      <c r="O311" s="32">
        <v>1</v>
      </c>
      <c r="P311" s="32"/>
      <c r="Q311" s="32"/>
      <c r="R311" s="32"/>
      <c r="S311" s="32"/>
      <c r="T311" s="32"/>
      <c r="U311" s="32"/>
      <c r="V311" s="32"/>
      <c r="W311" s="32"/>
      <c r="X311" s="38"/>
    </row>
    <row r="312" spans="1:24" s="19" customFormat="1" ht="19.149999999999999" customHeight="1">
      <c r="A312" s="93"/>
      <c r="B312" s="110"/>
      <c r="C312" s="110"/>
      <c r="D312" s="110"/>
      <c r="E312" s="113"/>
      <c r="F312" s="110"/>
      <c r="G312" s="110"/>
      <c r="H312" s="110"/>
      <c r="I312" s="134"/>
      <c r="J312" s="110"/>
      <c r="K312" s="30" t="s">
        <v>712</v>
      </c>
      <c r="L312" s="33">
        <f t="shared" si="21"/>
        <v>0</v>
      </c>
      <c r="M312" s="32"/>
      <c r="N312" s="32"/>
      <c r="O312" s="32"/>
      <c r="P312" s="32"/>
      <c r="Q312" s="32"/>
      <c r="R312" s="32"/>
      <c r="S312" s="32"/>
      <c r="T312" s="32"/>
      <c r="U312" s="32"/>
      <c r="V312" s="32"/>
      <c r="W312" s="32"/>
      <c r="X312" s="38"/>
    </row>
    <row r="313" spans="1:24" s="19" customFormat="1" ht="19.149999999999999" customHeight="1">
      <c r="A313" s="93"/>
      <c r="B313" s="83" t="s">
        <v>717</v>
      </c>
      <c r="C313" s="89"/>
      <c r="D313" s="99">
        <f>COUNTA(D316:D327)</f>
        <v>4</v>
      </c>
      <c r="E313" s="95"/>
      <c r="F313" s="89"/>
      <c r="G313" s="89"/>
      <c r="H313" s="89"/>
      <c r="I313" s="128">
        <f>SUM(I316:I327)</f>
        <v>24602</v>
      </c>
      <c r="J313" s="89" t="s">
        <v>1</v>
      </c>
      <c r="K313" s="31" t="s">
        <v>2</v>
      </c>
      <c r="L313" s="34">
        <f t="shared" si="21"/>
        <v>17</v>
      </c>
      <c r="M313" s="34">
        <f t="shared" ref="M313:X315" si="22">M316+M319+M322+M325</f>
        <v>0</v>
      </c>
      <c r="N313" s="34">
        <f t="shared" si="22"/>
        <v>6</v>
      </c>
      <c r="O313" s="34">
        <f t="shared" si="22"/>
        <v>0</v>
      </c>
      <c r="P313" s="34">
        <f t="shared" si="22"/>
        <v>0</v>
      </c>
      <c r="Q313" s="34">
        <f t="shared" si="22"/>
        <v>0</v>
      </c>
      <c r="R313" s="34">
        <f t="shared" si="22"/>
        <v>0</v>
      </c>
      <c r="S313" s="34">
        <f t="shared" si="22"/>
        <v>2</v>
      </c>
      <c r="T313" s="34">
        <f t="shared" si="22"/>
        <v>7</v>
      </c>
      <c r="U313" s="34">
        <f t="shared" si="22"/>
        <v>0</v>
      </c>
      <c r="V313" s="34">
        <f t="shared" si="22"/>
        <v>0</v>
      </c>
      <c r="W313" s="34">
        <f t="shared" si="22"/>
        <v>1</v>
      </c>
      <c r="X313" s="34">
        <f t="shared" si="22"/>
        <v>1</v>
      </c>
    </row>
    <row r="314" spans="1:24" s="19" customFormat="1" ht="19.149999999999999" customHeight="1">
      <c r="A314" s="93"/>
      <c r="B314" s="109"/>
      <c r="C314" s="90"/>
      <c r="D314" s="100"/>
      <c r="E314" s="102"/>
      <c r="F314" s="90"/>
      <c r="G314" s="90"/>
      <c r="H314" s="90"/>
      <c r="I314" s="128"/>
      <c r="J314" s="90"/>
      <c r="K314" s="31" t="s">
        <v>3</v>
      </c>
      <c r="L314" s="34">
        <f t="shared" si="21"/>
        <v>4</v>
      </c>
      <c r="M314" s="34">
        <f t="shared" si="22"/>
        <v>0</v>
      </c>
      <c r="N314" s="34">
        <f t="shared" si="22"/>
        <v>2</v>
      </c>
      <c r="O314" s="34">
        <f t="shared" si="22"/>
        <v>0</v>
      </c>
      <c r="P314" s="34">
        <f t="shared" si="22"/>
        <v>0</v>
      </c>
      <c r="Q314" s="34">
        <f t="shared" si="22"/>
        <v>0</v>
      </c>
      <c r="R314" s="34">
        <f t="shared" si="22"/>
        <v>0</v>
      </c>
      <c r="S314" s="34">
        <f t="shared" si="22"/>
        <v>0</v>
      </c>
      <c r="T314" s="34">
        <f t="shared" si="22"/>
        <v>1</v>
      </c>
      <c r="U314" s="34">
        <f t="shared" si="22"/>
        <v>0</v>
      </c>
      <c r="V314" s="34">
        <f t="shared" si="22"/>
        <v>0</v>
      </c>
      <c r="W314" s="34">
        <f t="shared" si="22"/>
        <v>1</v>
      </c>
      <c r="X314" s="34">
        <f t="shared" si="22"/>
        <v>0</v>
      </c>
    </row>
    <row r="315" spans="1:24" s="19" customFormat="1" ht="19.149999999999999" customHeight="1">
      <c r="A315" s="93"/>
      <c r="B315" s="110"/>
      <c r="C315" s="91"/>
      <c r="D315" s="101"/>
      <c r="E315" s="103"/>
      <c r="F315" s="91"/>
      <c r="G315" s="91"/>
      <c r="H315" s="91"/>
      <c r="I315" s="128"/>
      <c r="J315" s="91"/>
      <c r="K315" s="31" t="s">
        <v>13</v>
      </c>
      <c r="L315" s="34">
        <f t="shared" si="21"/>
        <v>0</v>
      </c>
      <c r="M315" s="34">
        <f t="shared" si="22"/>
        <v>0</v>
      </c>
      <c r="N315" s="34">
        <f t="shared" si="22"/>
        <v>0</v>
      </c>
      <c r="O315" s="34">
        <f t="shared" si="22"/>
        <v>0</v>
      </c>
      <c r="P315" s="34">
        <f t="shared" si="22"/>
        <v>0</v>
      </c>
      <c r="Q315" s="34">
        <f t="shared" si="22"/>
        <v>0</v>
      </c>
      <c r="R315" s="34">
        <f t="shared" si="22"/>
        <v>0</v>
      </c>
      <c r="S315" s="34">
        <f t="shared" si="22"/>
        <v>0</v>
      </c>
      <c r="T315" s="34">
        <f t="shared" si="22"/>
        <v>0</v>
      </c>
      <c r="U315" s="34">
        <f t="shared" si="22"/>
        <v>0</v>
      </c>
      <c r="V315" s="34">
        <f t="shared" si="22"/>
        <v>0</v>
      </c>
      <c r="W315" s="34">
        <f t="shared" si="22"/>
        <v>0</v>
      </c>
      <c r="X315" s="34">
        <f t="shared" si="22"/>
        <v>0</v>
      </c>
    </row>
    <row r="316" spans="1:24" s="19" customFormat="1" ht="19.149999999999999" customHeight="1">
      <c r="A316" s="93"/>
      <c r="B316" s="92" t="s">
        <v>718</v>
      </c>
      <c r="C316" s="83" t="s">
        <v>10</v>
      </c>
      <c r="D316" s="83" t="s">
        <v>719</v>
      </c>
      <c r="E316" s="114" t="s">
        <v>720</v>
      </c>
      <c r="F316" s="83" t="s">
        <v>721</v>
      </c>
      <c r="G316" s="83" t="s">
        <v>722</v>
      </c>
      <c r="H316" s="83" t="s">
        <v>723</v>
      </c>
      <c r="I316" s="129">
        <v>9088</v>
      </c>
      <c r="J316" s="83" t="s">
        <v>599</v>
      </c>
      <c r="K316" s="30" t="s">
        <v>600</v>
      </c>
      <c r="L316" s="35">
        <f t="shared" si="21"/>
        <v>6</v>
      </c>
      <c r="M316" s="35"/>
      <c r="N316" s="35">
        <v>2</v>
      </c>
      <c r="O316" s="35"/>
      <c r="P316" s="35"/>
      <c r="Q316" s="35"/>
      <c r="R316" s="35"/>
      <c r="S316" s="35">
        <v>0</v>
      </c>
      <c r="T316" s="35">
        <v>2</v>
      </c>
      <c r="U316" s="35"/>
      <c r="V316" s="35"/>
      <c r="W316" s="35">
        <v>1</v>
      </c>
      <c r="X316" s="35">
        <v>1</v>
      </c>
    </row>
    <row r="317" spans="1:24" s="19" customFormat="1" ht="19.149999999999999" customHeight="1">
      <c r="A317" s="93"/>
      <c r="B317" s="84"/>
      <c r="C317" s="84"/>
      <c r="D317" s="84"/>
      <c r="E317" s="130"/>
      <c r="F317" s="84"/>
      <c r="G317" s="84"/>
      <c r="H317" s="84"/>
      <c r="I317" s="107"/>
      <c r="J317" s="84"/>
      <c r="K317" s="30" t="s">
        <v>601</v>
      </c>
      <c r="L317" s="35">
        <f t="shared" si="21"/>
        <v>1</v>
      </c>
      <c r="M317" s="35"/>
      <c r="N317" s="35">
        <v>0</v>
      </c>
      <c r="O317" s="35"/>
      <c r="P317" s="35"/>
      <c r="Q317" s="35"/>
      <c r="R317" s="35"/>
      <c r="S317" s="35">
        <v>0</v>
      </c>
      <c r="T317" s="35">
        <v>0</v>
      </c>
      <c r="U317" s="35"/>
      <c r="V317" s="35"/>
      <c r="W317" s="35">
        <v>1</v>
      </c>
      <c r="X317" s="35"/>
    </row>
    <row r="318" spans="1:24" s="19" customFormat="1" ht="19.149999999999999" customHeight="1">
      <c r="A318" s="93"/>
      <c r="B318" s="84"/>
      <c r="C318" s="85"/>
      <c r="D318" s="85"/>
      <c r="E318" s="131"/>
      <c r="F318" s="85"/>
      <c r="G318" s="85"/>
      <c r="H318" s="85"/>
      <c r="I318" s="108"/>
      <c r="J318" s="85"/>
      <c r="K318" s="30" t="s">
        <v>602</v>
      </c>
      <c r="L318" s="35">
        <f t="shared" si="21"/>
        <v>0</v>
      </c>
      <c r="M318" s="35"/>
      <c r="N318" s="35">
        <v>0</v>
      </c>
      <c r="O318" s="35"/>
      <c r="P318" s="35"/>
      <c r="Q318" s="35"/>
      <c r="R318" s="35"/>
      <c r="S318" s="35">
        <v>0</v>
      </c>
      <c r="T318" s="35">
        <v>0</v>
      </c>
      <c r="U318" s="35"/>
      <c r="V318" s="35"/>
      <c r="W318" s="35">
        <v>0</v>
      </c>
      <c r="X318" s="35"/>
    </row>
    <row r="319" spans="1:24" s="19" customFormat="1" ht="19.149999999999999" customHeight="1">
      <c r="A319" s="93"/>
      <c r="B319" s="84"/>
      <c r="C319" s="83" t="s">
        <v>10</v>
      </c>
      <c r="D319" s="83" t="s">
        <v>724</v>
      </c>
      <c r="E319" s="114" t="s">
        <v>725</v>
      </c>
      <c r="F319" s="83" t="s">
        <v>726</v>
      </c>
      <c r="G319" s="83" t="s">
        <v>727</v>
      </c>
      <c r="H319" s="83" t="s">
        <v>728</v>
      </c>
      <c r="I319" s="129">
        <v>7225</v>
      </c>
      <c r="J319" s="83" t="s">
        <v>664</v>
      </c>
      <c r="K319" s="30" t="s">
        <v>665</v>
      </c>
      <c r="L319" s="35">
        <f t="shared" si="21"/>
        <v>3</v>
      </c>
      <c r="M319" s="35"/>
      <c r="N319" s="35">
        <v>1</v>
      </c>
      <c r="O319" s="35"/>
      <c r="P319" s="35"/>
      <c r="Q319" s="35"/>
      <c r="R319" s="35"/>
      <c r="S319" s="35">
        <v>0</v>
      </c>
      <c r="T319" s="35">
        <v>2</v>
      </c>
      <c r="U319" s="35"/>
      <c r="V319" s="35"/>
      <c r="W319" s="35"/>
      <c r="X319" s="35"/>
    </row>
    <row r="320" spans="1:24" s="19" customFormat="1" ht="19.149999999999999" customHeight="1">
      <c r="A320" s="93"/>
      <c r="B320" s="84"/>
      <c r="C320" s="84"/>
      <c r="D320" s="84"/>
      <c r="E320" s="130"/>
      <c r="F320" s="84"/>
      <c r="G320" s="84"/>
      <c r="H320" s="84"/>
      <c r="I320" s="107"/>
      <c r="J320" s="84"/>
      <c r="K320" s="30" t="s">
        <v>666</v>
      </c>
      <c r="L320" s="35">
        <f t="shared" si="21"/>
        <v>0</v>
      </c>
      <c r="M320" s="35"/>
      <c r="N320" s="35">
        <v>0</v>
      </c>
      <c r="O320" s="35"/>
      <c r="P320" s="35"/>
      <c r="Q320" s="35"/>
      <c r="R320" s="35"/>
      <c r="S320" s="35">
        <v>0</v>
      </c>
      <c r="T320" s="35">
        <v>0</v>
      </c>
      <c r="U320" s="35"/>
      <c r="V320" s="35"/>
      <c r="W320" s="35"/>
      <c r="X320" s="35"/>
    </row>
    <row r="321" spans="1:24" s="19" customFormat="1" ht="19.149999999999999" customHeight="1">
      <c r="A321" s="93"/>
      <c r="B321" s="84"/>
      <c r="C321" s="85"/>
      <c r="D321" s="85"/>
      <c r="E321" s="131"/>
      <c r="F321" s="85"/>
      <c r="G321" s="85"/>
      <c r="H321" s="85"/>
      <c r="I321" s="108"/>
      <c r="J321" s="85"/>
      <c r="K321" s="30" t="s">
        <v>667</v>
      </c>
      <c r="L321" s="35">
        <f t="shared" si="21"/>
        <v>0</v>
      </c>
      <c r="M321" s="35"/>
      <c r="N321" s="35">
        <v>0</v>
      </c>
      <c r="O321" s="35"/>
      <c r="P321" s="35"/>
      <c r="Q321" s="35"/>
      <c r="R321" s="35"/>
      <c r="S321" s="35">
        <v>0</v>
      </c>
      <c r="T321" s="35">
        <v>0</v>
      </c>
      <c r="U321" s="35"/>
      <c r="V321" s="35"/>
      <c r="W321" s="35"/>
      <c r="X321" s="35"/>
    </row>
    <row r="322" spans="1:24" s="19" customFormat="1" ht="19.149999999999999" customHeight="1">
      <c r="A322" s="93"/>
      <c r="B322" s="84"/>
      <c r="C322" s="83" t="s">
        <v>10</v>
      </c>
      <c r="D322" s="83" t="s">
        <v>729</v>
      </c>
      <c r="E322" s="114" t="s">
        <v>730</v>
      </c>
      <c r="F322" s="83" t="s">
        <v>731</v>
      </c>
      <c r="G322" s="83" t="s">
        <v>732</v>
      </c>
      <c r="H322" s="83" t="s">
        <v>733</v>
      </c>
      <c r="I322" s="129">
        <v>3139</v>
      </c>
      <c r="J322" s="83" t="s">
        <v>517</v>
      </c>
      <c r="K322" s="30" t="s">
        <v>518</v>
      </c>
      <c r="L322" s="35">
        <f t="shared" si="21"/>
        <v>4</v>
      </c>
      <c r="M322" s="35"/>
      <c r="N322" s="35">
        <v>2</v>
      </c>
      <c r="O322" s="35"/>
      <c r="P322" s="35"/>
      <c r="Q322" s="35"/>
      <c r="R322" s="35"/>
      <c r="S322" s="35">
        <v>1</v>
      </c>
      <c r="T322" s="35">
        <v>1</v>
      </c>
      <c r="U322" s="35"/>
      <c r="V322" s="35"/>
      <c r="W322" s="35"/>
      <c r="X322" s="35"/>
    </row>
    <row r="323" spans="1:24" s="19" customFormat="1" ht="19.149999999999999" customHeight="1">
      <c r="A323" s="93"/>
      <c r="B323" s="84"/>
      <c r="C323" s="84"/>
      <c r="D323" s="84"/>
      <c r="E323" s="130"/>
      <c r="F323" s="84"/>
      <c r="G323" s="84"/>
      <c r="H323" s="84"/>
      <c r="I323" s="107"/>
      <c r="J323" s="84"/>
      <c r="K323" s="30" t="s">
        <v>519</v>
      </c>
      <c r="L323" s="35">
        <f t="shared" si="21"/>
        <v>2</v>
      </c>
      <c r="M323" s="35"/>
      <c r="N323" s="35">
        <v>1</v>
      </c>
      <c r="O323" s="35"/>
      <c r="P323" s="35"/>
      <c r="Q323" s="35"/>
      <c r="R323" s="35"/>
      <c r="S323" s="35">
        <v>0</v>
      </c>
      <c r="T323" s="35">
        <v>1</v>
      </c>
      <c r="U323" s="35"/>
      <c r="V323" s="35"/>
      <c r="W323" s="35"/>
      <c r="X323" s="35"/>
    </row>
    <row r="324" spans="1:24" s="19" customFormat="1" ht="19.149999999999999" customHeight="1">
      <c r="A324" s="93"/>
      <c r="B324" s="84"/>
      <c r="C324" s="85"/>
      <c r="D324" s="85"/>
      <c r="E324" s="131"/>
      <c r="F324" s="85"/>
      <c r="G324" s="85"/>
      <c r="H324" s="85"/>
      <c r="I324" s="108"/>
      <c r="J324" s="85"/>
      <c r="K324" s="30" t="s">
        <v>520</v>
      </c>
      <c r="L324" s="35">
        <f t="shared" si="21"/>
        <v>0</v>
      </c>
      <c r="M324" s="35"/>
      <c r="N324" s="35">
        <v>0</v>
      </c>
      <c r="O324" s="35"/>
      <c r="P324" s="35"/>
      <c r="Q324" s="35"/>
      <c r="R324" s="35"/>
      <c r="S324" s="35">
        <v>0</v>
      </c>
      <c r="T324" s="35">
        <v>0</v>
      </c>
      <c r="U324" s="35"/>
      <c r="V324" s="35"/>
      <c r="W324" s="35"/>
      <c r="X324" s="35"/>
    </row>
    <row r="325" spans="1:24" s="19" customFormat="1" ht="19.149999999999999" customHeight="1">
      <c r="A325" s="93"/>
      <c r="B325" s="84"/>
      <c r="C325" s="83" t="s">
        <v>10</v>
      </c>
      <c r="D325" s="83" t="s">
        <v>734</v>
      </c>
      <c r="E325" s="114" t="s">
        <v>735</v>
      </c>
      <c r="F325" s="83" t="s">
        <v>736</v>
      </c>
      <c r="G325" s="83" t="s">
        <v>737</v>
      </c>
      <c r="H325" s="83" t="s">
        <v>738</v>
      </c>
      <c r="I325" s="129">
        <v>5150</v>
      </c>
      <c r="J325" s="83" t="s">
        <v>589</v>
      </c>
      <c r="K325" s="30" t="s">
        <v>590</v>
      </c>
      <c r="L325" s="35">
        <f>SUM(M316:X316)</f>
        <v>6</v>
      </c>
      <c r="M325" s="35"/>
      <c r="N325" s="35">
        <v>1</v>
      </c>
      <c r="O325" s="35"/>
      <c r="P325" s="35"/>
      <c r="Q325" s="35"/>
      <c r="R325" s="35"/>
      <c r="S325" s="35">
        <v>1</v>
      </c>
      <c r="T325" s="35">
        <v>2</v>
      </c>
      <c r="U325" s="35"/>
      <c r="V325" s="35"/>
      <c r="W325" s="35"/>
      <c r="X325" s="35"/>
    </row>
    <row r="326" spans="1:24" s="19" customFormat="1" ht="19.149999999999999" customHeight="1">
      <c r="A326" s="93"/>
      <c r="B326" s="84"/>
      <c r="C326" s="84"/>
      <c r="D326" s="84"/>
      <c r="E326" s="130"/>
      <c r="F326" s="84"/>
      <c r="G326" s="84"/>
      <c r="H326" s="84"/>
      <c r="I326" s="107"/>
      <c r="J326" s="84"/>
      <c r="K326" s="30" t="s">
        <v>591</v>
      </c>
      <c r="L326" s="35">
        <f>SUM(M317:X317)</f>
        <v>1</v>
      </c>
      <c r="M326" s="35"/>
      <c r="N326" s="35">
        <v>1</v>
      </c>
      <c r="O326" s="35"/>
      <c r="P326" s="35"/>
      <c r="Q326" s="35"/>
      <c r="R326" s="35"/>
      <c r="S326" s="35">
        <v>0</v>
      </c>
      <c r="T326" s="35">
        <v>0</v>
      </c>
      <c r="U326" s="35"/>
      <c r="V326" s="35"/>
      <c r="W326" s="35"/>
      <c r="X326" s="35"/>
    </row>
    <row r="327" spans="1:24" s="19" customFormat="1" ht="19.149999999999999" customHeight="1">
      <c r="A327" s="93"/>
      <c r="B327" s="85"/>
      <c r="C327" s="85"/>
      <c r="D327" s="85"/>
      <c r="E327" s="131"/>
      <c r="F327" s="85"/>
      <c r="G327" s="85"/>
      <c r="H327" s="85"/>
      <c r="I327" s="108"/>
      <c r="J327" s="85"/>
      <c r="K327" s="30" t="s">
        <v>592</v>
      </c>
      <c r="L327" s="35">
        <f>SUM(M318:X318)</f>
        <v>0</v>
      </c>
      <c r="M327" s="35"/>
      <c r="N327" s="35">
        <v>0</v>
      </c>
      <c r="O327" s="35"/>
      <c r="P327" s="35"/>
      <c r="Q327" s="35"/>
      <c r="R327" s="35"/>
      <c r="S327" s="35">
        <v>0</v>
      </c>
      <c r="T327" s="35">
        <v>0</v>
      </c>
      <c r="U327" s="35"/>
      <c r="V327" s="35"/>
      <c r="W327" s="35"/>
      <c r="X327" s="35"/>
    </row>
    <row r="328" spans="1:24" s="19" customFormat="1" ht="19.149999999999999" customHeight="1">
      <c r="A328" s="93"/>
      <c r="B328" s="83" t="s">
        <v>739</v>
      </c>
      <c r="C328" s="89"/>
      <c r="D328" s="99">
        <f>COUNTA(D331:D354)</f>
        <v>8</v>
      </c>
      <c r="E328" s="95"/>
      <c r="F328" s="89"/>
      <c r="G328" s="89"/>
      <c r="H328" s="89"/>
      <c r="I328" s="128">
        <f>SUM(I331:I354)</f>
        <v>44878</v>
      </c>
      <c r="J328" s="89" t="s">
        <v>1</v>
      </c>
      <c r="K328" s="31" t="s">
        <v>2</v>
      </c>
      <c r="L328" s="34">
        <f t="shared" ref="L328:L359" si="23">SUM(M328:X328)</f>
        <v>47</v>
      </c>
      <c r="M328" s="34">
        <f t="shared" ref="M328:X330" si="24">M331+M334+M337+M340+M343+M346+M349+M352</f>
        <v>0</v>
      </c>
      <c r="N328" s="34">
        <f t="shared" si="24"/>
        <v>22</v>
      </c>
      <c r="O328" s="34">
        <f t="shared" si="24"/>
        <v>0</v>
      </c>
      <c r="P328" s="34">
        <f t="shared" si="24"/>
        <v>0</v>
      </c>
      <c r="Q328" s="34">
        <f t="shared" si="24"/>
        <v>0</v>
      </c>
      <c r="R328" s="34">
        <f t="shared" si="24"/>
        <v>0</v>
      </c>
      <c r="S328" s="34">
        <f t="shared" si="24"/>
        <v>14</v>
      </c>
      <c r="T328" s="34">
        <f t="shared" si="24"/>
        <v>9</v>
      </c>
      <c r="U328" s="34">
        <f t="shared" si="24"/>
        <v>0</v>
      </c>
      <c r="V328" s="34">
        <f t="shared" si="24"/>
        <v>0</v>
      </c>
      <c r="W328" s="34">
        <f t="shared" si="24"/>
        <v>0</v>
      </c>
      <c r="X328" s="34">
        <f t="shared" si="24"/>
        <v>2</v>
      </c>
    </row>
    <row r="329" spans="1:24" s="19" customFormat="1" ht="19.149999999999999" customHeight="1">
      <c r="A329" s="93"/>
      <c r="B329" s="84"/>
      <c r="C329" s="90"/>
      <c r="D329" s="100"/>
      <c r="E329" s="102"/>
      <c r="F329" s="90"/>
      <c r="G329" s="90"/>
      <c r="H329" s="90"/>
      <c r="I329" s="128"/>
      <c r="J329" s="90"/>
      <c r="K329" s="31" t="s">
        <v>3</v>
      </c>
      <c r="L329" s="34">
        <f t="shared" si="23"/>
        <v>24</v>
      </c>
      <c r="M329" s="34">
        <f t="shared" si="24"/>
        <v>0</v>
      </c>
      <c r="N329" s="34">
        <f t="shared" si="24"/>
        <v>21</v>
      </c>
      <c r="O329" s="34">
        <f t="shared" si="24"/>
        <v>0</v>
      </c>
      <c r="P329" s="34">
        <f t="shared" si="24"/>
        <v>0</v>
      </c>
      <c r="Q329" s="34">
        <f t="shared" si="24"/>
        <v>0</v>
      </c>
      <c r="R329" s="34">
        <f t="shared" si="24"/>
        <v>0</v>
      </c>
      <c r="S329" s="34">
        <f t="shared" si="24"/>
        <v>3</v>
      </c>
      <c r="T329" s="34">
        <f t="shared" si="24"/>
        <v>0</v>
      </c>
      <c r="U329" s="34">
        <f t="shared" si="24"/>
        <v>0</v>
      </c>
      <c r="V329" s="34">
        <f t="shared" si="24"/>
        <v>0</v>
      </c>
      <c r="W329" s="34">
        <f t="shared" si="24"/>
        <v>0</v>
      </c>
      <c r="X329" s="34">
        <f t="shared" si="24"/>
        <v>0</v>
      </c>
    </row>
    <row r="330" spans="1:24" s="19" customFormat="1" ht="19.149999999999999" customHeight="1">
      <c r="A330" s="93"/>
      <c r="B330" s="85"/>
      <c r="C330" s="91"/>
      <c r="D330" s="101"/>
      <c r="E330" s="103"/>
      <c r="F330" s="91"/>
      <c r="G330" s="91"/>
      <c r="H330" s="91"/>
      <c r="I330" s="128"/>
      <c r="J330" s="91"/>
      <c r="K330" s="31" t="s">
        <v>13</v>
      </c>
      <c r="L330" s="34">
        <f t="shared" si="23"/>
        <v>0</v>
      </c>
      <c r="M330" s="34">
        <f t="shared" si="24"/>
        <v>0</v>
      </c>
      <c r="N330" s="34">
        <f t="shared" si="24"/>
        <v>0</v>
      </c>
      <c r="O330" s="34">
        <f t="shared" si="24"/>
        <v>0</v>
      </c>
      <c r="P330" s="34">
        <f t="shared" si="24"/>
        <v>0</v>
      </c>
      <c r="Q330" s="34">
        <f t="shared" si="24"/>
        <v>0</v>
      </c>
      <c r="R330" s="34">
        <f t="shared" si="24"/>
        <v>0</v>
      </c>
      <c r="S330" s="34">
        <f t="shared" si="24"/>
        <v>0</v>
      </c>
      <c r="T330" s="34">
        <f t="shared" si="24"/>
        <v>0</v>
      </c>
      <c r="U330" s="34">
        <f t="shared" si="24"/>
        <v>0</v>
      </c>
      <c r="V330" s="34">
        <f t="shared" si="24"/>
        <v>0</v>
      </c>
      <c r="W330" s="34">
        <f t="shared" si="24"/>
        <v>0</v>
      </c>
      <c r="X330" s="34">
        <f t="shared" si="24"/>
        <v>0</v>
      </c>
    </row>
    <row r="331" spans="1:24" s="19" customFormat="1" ht="19.149999999999999" customHeight="1">
      <c r="A331" s="93"/>
      <c r="B331" s="92" t="s">
        <v>740</v>
      </c>
      <c r="C331" s="83" t="s">
        <v>10</v>
      </c>
      <c r="D331" s="83" t="s">
        <v>741</v>
      </c>
      <c r="E331" s="111" t="s">
        <v>742</v>
      </c>
      <c r="F331" s="83" t="s">
        <v>743</v>
      </c>
      <c r="G331" s="83" t="s">
        <v>744</v>
      </c>
      <c r="H331" s="83" t="s">
        <v>745</v>
      </c>
      <c r="I331" s="118">
        <v>4057</v>
      </c>
      <c r="J331" s="83" t="s">
        <v>664</v>
      </c>
      <c r="K331" s="30" t="s">
        <v>665</v>
      </c>
      <c r="L331" s="35">
        <f t="shared" si="23"/>
        <v>5</v>
      </c>
      <c r="M331" s="35"/>
      <c r="N331" s="35">
        <v>1</v>
      </c>
      <c r="O331" s="35"/>
      <c r="P331" s="35"/>
      <c r="Q331" s="35"/>
      <c r="R331" s="35"/>
      <c r="S331" s="35">
        <v>2</v>
      </c>
      <c r="T331" s="35">
        <v>1</v>
      </c>
      <c r="U331" s="35"/>
      <c r="V331" s="35"/>
      <c r="W331" s="35"/>
      <c r="X331" s="35">
        <v>1</v>
      </c>
    </row>
    <row r="332" spans="1:24" s="19" customFormat="1" ht="19.149999999999999" customHeight="1">
      <c r="A332" s="93"/>
      <c r="B332" s="84"/>
      <c r="C332" s="109"/>
      <c r="D332" s="109"/>
      <c r="E332" s="112"/>
      <c r="F332" s="109"/>
      <c r="G332" s="109"/>
      <c r="H332" s="109"/>
      <c r="I332" s="119"/>
      <c r="J332" s="109"/>
      <c r="K332" s="30" t="s">
        <v>666</v>
      </c>
      <c r="L332" s="35">
        <f t="shared" si="23"/>
        <v>3</v>
      </c>
      <c r="M332" s="35"/>
      <c r="N332" s="35">
        <v>2</v>
      </c>
      <c r="O332" s="35"/>
      <c r="P332" s="35"/>
      <c r="Q332" s="35"/>
      <c r="R332" s="35"/>
      <c r="S332" s="35">
        <v>1</v>
      </c>
      <c r="T332" s="35"/>
      <c r="U332" s="35"/>
      <c r="V332" s="35"/>
      <c r="W332" s="35"/>
      <c r="X332" s="35"/>
    </row>
    <row r="333" spans="1:24" s="19" customFormat="1" ht="19.149999999999999" customHeight="1">
      <c r="A333" s="93"/>
      <c r="B333" s="84"/>
      <c r="C333" s="110"/>
      <c r="D333" s="110"/>
      <c r="E333" s="113"/>
      <c r="F333" s="110"/>
      <c r="G333" s="110"/>
      <c r="H333" s="110"/>
      <c r="I333" s="120"/>
      <c r="J333" s="110"/>
      <c r="K333" s="30" t="s">
        <v>667</v>
      </c>
      <c r="L333" s="35">
        <f t="shared" si="23"/>
        <v>0</v>
      </c>
      <c r="M333" s="35"/>
      <c r="N333" s="35"/>
      <c r="O333" s="35"/>
      <c r="P333" s="35"/>
      <c r="Q333" s="35"/>
      <c r="R333" s="35"/>
      <c r="S333" s="35"/>
      <c r="T333" s="35"/>
      <c r="U333" s="35"/>
      <c r="V333" s="35"/>
      <c r="W333" s="35"/>
      <c r="X333" s="35"/>
    </row>
    <row r="334" spans="1:24" s="19" customFormat="1" ht="19.149999999999999" customHeight="1">
      <c r="A334" s="93"/>
      <c r="B334" s="84"/>
      <c r="C334" s="83" t="s">
        <v>10</v>
      </c>
      <c r="D334" s="83" t="s">
        <v>746</v>
      </c>
      <c r="E334" s="111" t="s">
        <v>747</v>
      </c>
      <c r="F334" s="83" t="s">
        <v>748</v>
      </c>
      <c r="G334" s="83" t="s">
        <v>749</v>
      </c>
      <c r="H334" s="83" t="s">
        <v>750</v>
      </c>
      <c r="I334" s="118">
        <v>7387</v>
      </c>
      <c r="J334" s="83" t="s">
        <v>599</v>
      </c>
      <c r="K334" s="30" t="s">
        <v>600</v>
      </c>
      <c r="L334" s="35">
        <f t="shared" si="23"/>
        <v>5</v>
      </c>
      <c r="M334" s="35"/>
      <c r="N334" s="35">
        <v>2</v>
      </c>
      <c r="O334" s="35"/>
      <c r="P334" s="35"/>
      <c r="Q334" s="35"/>
      <c r="R334" s="35"/>
      <c r="S334" s="35">
        <v>1</v>
      </c>
      <c r="T334" s="35">
        <v>1</v>
      </c>
      <c r="U334" s="35"/>
      <c r="V334" s="35"/>
      <c r="W334" s="35"/>
      <c r="X334" s="35">
        <v>1</v>
      </c>
    </row>
    <row r="335" spans="1:24" s="19" customFormat="1" ht="19.149999999999999" customHeight="1">
      <c r="A335" s="93"/>
      <c r="B335" s="84"/>
      <c r="C335" s="109"/>
      <c r="D335" s="109"/>
      <c r="E335" s="112"/>
      <c r="F335" s="109"/>
      <c r="G335" s="109"/>
      <c r="H335" s="109"/>
      <c r="I335" s="119"/>
      <c r="J335" s="109"/>
      <c r="K335" s="30" t="s">
        <v>601</v>
      </c>
      <c r="L335" s="35">
        <f t="shared" si="23"/>
        <v>2</v>
      </c>
      <c r="M335" s="35"/>
      <c r="N335" s="35">
        <v>2</v>
      </c>
      <c r="O335" s="35"/>
      <c r="P335" s="35"/>
      <c r="Q335" s="35"/>
      <c r="R335" s="35"/>
      <c r="S335" s="35"/>
      <c r="T335" s="35"/>
      <c r="U335" s="35"/>
      <c r="V335" s="35"/>
      <c r="W335" s="35"/>
      <c r="X335" s="35"/>
    </row>
    <row r="336" spans="1:24" s="19" customFormat="1" ht="19.149999999999999" customHeight="1">
      <c r="A336" s="93"/>
      <c r="B336" s="84"/>
      <c r="C336" s="110"/>
      <c r="D336" s="110"/>
      <c r="E336" s="113"/>
      <c r="F336" s="110"/>
      <c r="G336" s="110"/>
      <c r="H336" s="110"/>
      <c r="I336" s="120"/>
      <c r="J336" s="110"/>
      <c r="K336" s="30" t="s">
        <v>602</v>
      </c>
      <c r="L336" s="35">
        <f t="shared" si="23"/>
        <v>0</v>
      </c>
      <c r="M336" s="35"/>
      <c r="N336" s="35"/>
      <c r="O336" s="35"/>
      <c r="P336" s="35"/>
      <c r="Q336" s="35"/>
      <c r="R336" s="35"/>
      <c r="S336" s="35"/>
      <c r="T336" s="35"/>
      <c r="U336" s="35"/>
      <c r="V336" s="35"/>
      <c r="W336" s="35"/>
      <c r="X336" s="35"/>
    </row>
    <row r="337" spans="1:24" s="19" customFormat="1" ht="19.149999999999999" customHeight="1">
      <c r="A337" s="93"/>
      <c r="B337" s="84"/>
      <c r="C337" s="83" t="s">
        <v>10</v>
      </c>
      <c r="D337" s="83" t="s">
        <v>751</v>
      </c>
      <c r="E337" s="111" t="s">
        <v>752</v>
      </c>
      <c r="F337" s="83" t="s">
        <v>753</v>
      </c>
      <c r="G337" s="83" t="s">
        <v>754</v>
      </c>
      <c r="H337" s="83" t="s">
        <v>755</v>
      </c>
      <c r="I337" s="118">
        <v>4829</v>
      </c>
      <c r="J337" s="83" t="s">
        <v>281</v>
      </c>
      <c r="K337" s="30" t="s">
        <v>282</v>
      </c>
      <c r="L337" s="35">
        <f t="shared" si="23"/>
        <v>6</v>
      </c>
      <c r="M337" s="35"/>
      <c r="N337" s="35">
        <v>2</v>
      </c>
      <c r="O337" s="35"/>
      <c r="P337" s="35"/>
      <c r="Q337" s="35"/>
      <c r="R337" s="35"/>
      <c r="S337" s="35">
        <v>3</v>
      </c>
      <c r="T337" s="35">
        <v>1</v>
      </c>
      <c r="U337" s="35"/>
      <c r="V337" s="35"/>
      <c r="W337" s="35"/>
      <c r="X337" s="35"/>
    </row>
    <row r="338" spans="1:24" s="19" customFormat="1" ht="19.149999999999999" customHeight="1">
      <c r="A338" s="93"/>
      <c r="B338" s="84"/>
      <c r="C338" s="109"/>
      <c r="D338" s="109"/>
      <c r="E338" s="112"/>
      <c r="F338" s="109"/>
      <c r="G338" s="109"/>
      <c r="H338" s="109"/>
      <c r="I338" s="119"/>
      <c r="J338" s="109"/>
      <c r="K338" s="30" t="s">
        <v>283</v>
      </c>
      <c r="L338" s="35">
        <f t="shared" si="23"/>
        <v>3</v>
      </c>
      <c r="M338" s="35"/>
      <c r="N338" s="35">
        <v>2</v>
      </c>
      <c r="O338" s="35"/>
      <c r="P338" s="35"/>
      <c r="Q338" s="35"/>
      <c r="R338" s="35"/>
      <c r="S338" s="35">
        <v>1</v>
      </c>
      <c r="T338" s="35"/>
      <c r="U338" s="35"/>
      <c r="V338" s="35"/>
      <c r="W338" s="35"/>
      <c r="X338" s="35"/>
    </row>
    <row r="339" spans="1:24" s="19" customFormat="1" ht="19.149999999999999" customHeight="1">
      <c r="A339" s="93"/>
      <c r="B339" s="84"/>
      <c r="C339" s="110"/>
      <c r="D339" s="110"/>
      <c r="E339" s="113"/>
      <c r="F339" s="110"/>
      <c r="G339" s="110"/>
      <c r="H339" s="110"/>
      <c r="I339" s="120"/>
      <c r="J339" s="110"/>
      <c r="K339" s="30" t="s">
        <v>284</v>
      </c>
      <c r="L339" s="35">
        <f t="shared" si="23"/>
        <v>0</v>
      </c>
      <c r="M339" s="35"/>
      <c r="N339" s="35"/>
      <c r="O339" s="35"/>
      <c r="P339" s="35"/>
      <c r="Q339" s="35"/>
      <c r="R339" s="35"/>
      <c r="S339" s="35"/>
      <c r="T339" s="35"/>
      <c r="U339" s="35"/>
      <c r="V339" s="35"/>
      <c r="W339" s="35"/>
      <c r="X339" s="35"/>
    </row>
    <row r="340" spans="1:24" s="19" customFormat="1" ht="19.149999999999999" customHeight="1">
      <c r="A340" s="93"/>
      <c r="B340" s="84"/>
      <c r="C340" s="83" t="s">
        <v>10</v>
      </c>
      <c r="D340" s="83" t="s">
        <v>756</v>
      </c>
      <c r="E340" s="111" t="s">
        <v>757</v>
      </c>
      <c r="F340" s="83" t="s">
        <v>758</v>
      </c>
      <c r="G340" s="83" t="s">
        <v>759</v>
      </c>
      <c r="H340" s="83" t="s">
        <v>760</v>
      </c>
      <c r="I340" s="118">
        <v>6578</v>
      </c>
      <c r="J340" s="83" t="s">
        <v>281</v>
      </c>
      <c r="K340" s="30" t="s">
        <v>282</v>
      </c>
      <c r="L340" s="35">
        <f t="shared" si="23"/>
        <v>8</v>
      </c>
      <c r="M340" s="35"/>
      <c r="N340" s="35">
        <v>5</v>
      </c>
      <c r="O340" s="35"/>
      <c r="P340" s="35"/>
      <c r="Q340" s="35"/>
      <c r="R340" s="35"/>
      <c r="S340" s="35">
        <v>1</v>
      </c>
      <c r="T340" s="35">
        <v>2</v>
      </c>
      <c r="U340" s="35"/>
      <c r="V340" s="35"/>
      <c r="W340" s="35"/>
      <c r="X340" s="35"/>
    </row>
    <row r="341" spans="1:24" s="19" customFormat="1" ht="19.149999999999999" customHeight="1">
      <c r="A341" s="93"/>
      <c r="B341" s="84"/>
      <c r="C341" s="109"/>
      <c r="D341" s="109"/>
      <c r="E341" s="112"/>
      <c r="F341" s="109"/>
      <c r="G341" s="109"/>
      <c r="H341" s="109"/>
      <c r="I341" s="119"/>
      <c r="J341" s="109"/>
      <c r="K341" s="30" t="s">
        <v>283</v>
      </c>
      <c r="L341" s="35">
        <f t="shared" si="23"/>
        <v>3</v>
      </c>
      <c r="M341" s="35"/>
      <c r="N341" s="35">
        <v>2</v>
      </c>
      <c r="O341" s="35"/>
      <c r="P341" s="35"/>
      <c r="Q341" s="35"/>
      <c r="R341" s="35"/>
      <c r="S341" s="35">
        <v>1</v>
      </c>
      <c r="T341" s="35"/>
      <c r="U341" s="35"/>
      <c r="V341" s="35"/>
      <c r="W341" s="35"/>
      <c r="X341" s="35"/>
    </row>
    <row r="342" spans="1:24" s="19" customFormat="1" ht="19.149999999999999" customHeight="1">
      <c r="A342" s="93"/>
      <c r="B342" s="84"/>
      <c r="C342" s="110"/>
      <c r="D342" s="110"/>
      <c r="E342" s="113"/>
      <c r="F342" s="110"/>
      <c r="G342" s="110"/>
      <c r="H342" s="110"/>
      <c r="I342" s="120"/>
      <c r="J342" s="110"/>
      <c r="K342" s="30" t="s">
        <v>284</v>
      </c>
      <c r="L342" s="35">
        <f t="shared" si="23"/>
        <v>0</v>
      </c>
      <c r="M342" s="35"/>
      <c r="N342" s="35"/>
      <c r="O342" s="35"/>
      <c r="P342" s="35"/>
      <c r="Q342" s="35"/>
      <c r="R342" s="35"/>
      <c r="S342" s="35"/>
      <c r="T342" s="35"/>
      <c r="U342" s="35"/>
      <c r="V342" s="35"/>
      <c r="W342" s="35"/>
      <c r="X342" s="35"/>
    </row>
    <row r="343" spans="1:24" s="19" customFormat="1" ht="19.149999999999999" customHeight="1">
      <c r="A343" s="93"/>
      <c r="B343" s="84"/>
      <c r="C343" s="83" t="s">
        <v>10</v>
      </c>
      <c r="D343" s="83" t="s">
        <v>761</v>
      </c>
      <c r="E343" s="111" t="s">
        <v>762</v>
      </c>
      <c r="F343" s="83" t="s">
        <v>763</v>
      </c>
      <c r="G343" s="83" t="s">
        <v>764</v>
      </c>
      <c r="H343" s="83" t="s">
        <v>765</v>
      </c>
      <c r="I343" s="118">
        <v>6399</v>
      </c>
      <c r="J343" s="83" t="s">
        <v>701</v>
      </c>
      <c r="K343" s="30" t="s">
        <v>702</v>
      </c>
      <c r="L343" s="35">
        <f t="shared" si="23"/>
        <v>7</v>
      </c>
      <c r="M343" s="35"/>
      <c r="N343" s="35">
        <v>4</v>
      </c>
      <c r="O343" s="35"/>
      <c r="P343" s="35"/>
      <c r="Q343" s="35"/>
      <c r="R343" s="35"/>
      <c r="S343" s="35">
        <v>2</v>
      </c>
      <c r="T343" s="35">
        <v>1</v>
      </c>
      <c r="U343" s="35"/>
      <c r="V343" s="35"/>
      <c r="W343" s="35"/>
      <c r="X343" s="35"/>
    </row>
    <row r="344" spans="1:24" s="19" customFormat="1" ht="19.149999999999999" customHeight="1">
      <c r="A344" s="93"/>
      <c r="B344" s="84"/>
      <c r="C344" s="109"/>
      <c r="D344" s="109"/>
      <c r="E344" s="112"/>
      <c r="F344" s="109"/>
      <c r="G344" s="109"/>
      <c r="H344" s="109"/>
      <c r="I344" s="119"/>
      <c r="J344" s="109"/>
      <c r="K344" s="30" t="s">
        <v>703</v>
      </c>
      <c r="L344" s="35">
        <f t="shared" si="23"/>
        <v>3</v>
      </c>
      <c r="M344" s="35"/>
      <c r="N344" s="35">
        <v>3</v>
      </c>
      <c r="O344" s="35"/>
      <c r="P344" s="35"/>
      <c r="Q344" s="35"/>
      <c r="R344" s="35"/>
      <c r="S344" s="35"/>
      <c r="T344" s="35"/>
      <c r="U344" s="35"/>
      <c r="V344" s="35"/>
      <c r="W344" s="35"/>
      <c r="X344" s="35"/>
    </row>
    <row r="345" spans="1:24" s="19" customFormat="1" ht="19.149999999999999" customHeight="1">
      <c r="A345" s="93"/>
      <c r="B345" s="84"/>
      <c r="C345" s="110"/>
      <c r="D345" s="110"/>
      <c r="E345" s="113"/>
      <c r="F345" s="110"/>
      <c r="G345" s="110"/>
      <c r="H345" s="110"/>
      <c r="I345" s="120"/>
      <c r="J345" s="110"/>
      <c r="K345" s="30" t="s">
        <v>704</v>
      </c>
      <c r="L345" s="35">
        <f t="shared" si="23"/>
        <v>0</v>
      </c>
      <c r="M345" s="35"/>
      <c r="N345" s="35"/>
      <c r="O345" s="35"/>
      <c r="P345" s="35"/>
      <c r="Q345" s="35"/>
      <c r="R345" s="35"/>
      <c r="S345" s="35"/>
      <c r="T345" s="35"/>
      <c r="U345" s="35"/>
      <c r="V345" s="35"/>
      <c r="W345" s="35"/>
      <c r="X345" s="35"/>
    </row>
    <row r="346" spans="1:24" s="19" customFormat="1" ht="19.149999999999999" customHeight="1">
      <c r="A346" s="93"/>
      <c r="B346" s="84"/>
      <c r="C346" s="83" t="s">
        <v>10</v>
      </c>
      <c r="D346" s="83" t="s">
        <v>766</v>
      </c>
      <c r="E346" s="111" t="s">
        <v>767</v>
      </c>
      <c r="F346" s="83" t="s">
        <v>768</v>
      </c>
      <c r="G346" s="83" t="s">
        <v>769</v>
      </c>
      <c r="H346" s="83" t="s">
        <v>770</v>
      </c>
      <c r="I346" s="118">
        <v>5794</v>
      </c>
      <c r="J346" s="83" t="s">
        <v>771</v>
      </c>
      <c r="K346" s="30" t="s">
        <v>772</v>
      </c>
      <c r="L346" s="35">
        <f t="shared" si="23"/>
        <v>5</v>
      </c>
      <c r="M346" s="35"/>
      <c r="N346" s="35">
        <v>2</v>
      </c>
      <c r="O346" s="35"/>
      <c r="P346" s="35"/>
      <c r="Q346" s="35"/>
      <c r="R346" s="35"/>
      <c r="S346" s="35">
        <v>2</v>
      </c>
      <c r="T346" s="35">
        <v>1</v>
      </c>
      <c r="U346" s="35"/>
      <c r="V346" s="35"/>
      <c r="W346" s="35"/>
      <c r="X346" s="35"/>
    </row>
    <row r="347" spans="1:24" s="19" customFormat="1" ht="19.149999999999999" customHeight="1">
      <c r="A347" s="93"/>
      <c r="B347" s="84"/>
      <c r="C347" s="109"/>
      <c r="D347" s="109"/>
      <c r="E347" s="112"/>
      <c r="F347" s="109"/>
      <c r="G347" s="109"/>
      <c r="H347" s="109"/>
      <c r="I347" s="119"/>
      <c r="J347" s="109"/>
      <c r="K347" s="30" t="s">
        <v>773</v>
      </c>
      <c r="L347" s="35">
        <f t="shared" si="23"/>
        <v>5</v>
      </c>
      <c r="M347" s="35"/>
      <c r="N347" s="35">
        <v>5</v>
      </c>
      <c r="O347" s="35"/>
      <c r="P347" s="35"/>
      <c r="Q347" s="35"/>
      <c r="R347" s="35"/>
      <c r="S347" s="35"/>
      <c r="T347" s="35"/>
      <c r="U347" s="35"/>
      <c r="V347" s="35"/>
      <c r="W347" s="35"/>
      <c r="X347" s="35"/>
    </row>
    <row r="348" spans="1:24" s="19" customFormat="1" ht="19.149999999999999" customHeight="1">
      <c r="A348" s="93"/>
      <c r="B348" s="84"/>
      <c r="C348" s="110"/>
      <c r="D348" s="110"/>
      <c r="E348" s="113"/>
      <c r="F348" s="110"/>
      <c r="G348" s="110"/>
      <c r="H348" s="110"/>
      <c r="I348" s="120"/>
      <c r="J348" s="110"/>
      <c r="K348" s="30" t="s">
        <v>774</v>
      </c>
      <c r="L348" s="35">
        <f t="shared" si="23"/>
        <v>0</v>
      </c>
      <c r="M348" s="35"/>
      <c r="N348" s="35"/>
      <c r="O348" s="35"/>
      <c r="P348" s="35"/>
      <c r="Q348" s="35"/>
      <c r="R348" s="35"/>
      <c r="S348" s="35"/>
      <c r="T348" s="35"/>
      <c r="U348" s="35"/>
      <c r="V348" s="35"/>
      <c r="W348" s="35"/>
      <c r="X348" s="35"/>
    </row>
    <row r="349" spans="1:24" s="19" customFormat="1" ht="19.149999999999999" customHeight="1">
      <c r="A349" s="93"/>
      <c r="B349" s="84"/>
      <c r="C349" s="83" t="s">
        <v>10</v>
      </c>
      <c r="D349" s="83" t="s">
        <v>775</v>
      </c>
      <c r="E349" s="111" t="s">
        <v>776</v>
      </c>
      <c r="F349" s="83" t="s">
        <v>777</v>
      </c>
      <c r="G349" s="83" t="s">
        <v>778</v>
      </c>
      <c r="H349" s="83" t="s">
        <v>779</v>
      </c>
      <c r="I349" s="118">
        <v>6168</v>
      </c>
      <c r="J349" s="83" t="s">
        <v>302</v>
      </c>
      <c r="K349" s="30" t="s">
        <v>303</v>
      </c>
      <c r="L349" s="35">
        <f t="shared" si="23"/>
        <v>7</v>
      </c>
      <c r="M349" s="35"/>
      <c r="N349" s="35">
        <v>3</v>
      </c>
      <c r="O349" s="35"/>
      <c r="P349" s="35"/>
      <c r="Q349" s="35"/>
      <c r="R349" s="35"/>
      <c r="S349" s="35">
        <v>3</v>
      </c>
      <c r="T349" s="35">
        <v>1</v>
      </c>
      <c r="U349" s="35"/>
      <c r="V349" s="35"/>
      <c r="W349" s="35"/>
      <c r="X349" s="35"/>
    </row>
    <row r="350" spans="1:24" s="19" customFormat="1" ht="19.149999999999999" customHeight="1">
      <c r="A350" s="93"/>
      <c r="B350" s="84"/>
      <c r="C350" s="109"/>
      <c r="D350" s="109"/>
      <c r="E350" s="112"/>
      <c r="F350" s="109"/>
      <c r="G350" s="109"/>
      <c r="H350" s="109"/>
      <c r="I350" s="119"/>
      <c r="J350" s="109"/>
      <c r="K350" s="30" t="s">
        <v>304</v>
      </c>
      <c r="L350" s="35">
        <f t="shared" si="23"/>
        <v>3</v>
      </c>
      <c r="M350" s="35"/>
      <c r="N350" s="35">
        <v>3</v>
      </c>
      <c r="O350" s="35"/>
      <c r="P350" s="35"/>
      <c r="Q350" s="35"/>
      <c r="R350" s="35"/>
      <c r="S350" s="35"/>
      <c r="T350" s="35"/>
      <c r="U350" s="35"/>
      <c r="V350" s="35"/>
      <c r="W350" s="35"/>
      <c r="X350" s="35"/>
    </row>
    <row r="351" spans="1:24" s="19" customFormat="1" ht="19.149999999999999" customHeight="1">
      <c r="A351" s="93"/>
      <c r="B351" s="84"/>
      <c r="C351" s="110"/>
      <c r="D351" s="110"/>
      <c r="E351" s="113"/>
      <c r="F351" s="110"/>
      <c r="G351" s="110"/>
      <c r="H351" s="110"/>
      <c r="I351" s="120"/>
      <c r="J351" s="110"/>
      <c r="K351" s="30" t="s">
        <v>305</v>
      </c>
      <c r="L351" s="35">
        <f t="shared" si="23"/>
        <v>0</v>
      </c>
      <c r="M351" s="35"/>
      <c r="N351" s="35"/>
      <c r="O351" s="35"/>
      <c r="P351" s="35"/>
      <c r="Q351" s="35"/>
      <c r="R351" s="35"/>
      <c r="S351" s="35"/>
      <c r="T351" s="35"/>
      <c r="U351" s="35"/>
      <c r="V351" s="35"/>
      <c r="W351" s="35"/>
      <c r="X351" s="35"/>
    </row>
    <row r="352" spans="1:24" s="19" customFormat="1" ht="19.149999999999999" customHeight="1">
      <c r="A352" s="93"/>
      <c r="B352" s="84"/>
      <c r="C352" s="83" t="s">
        <v>10</v>
      </c>
      <c r="D352" s="83" t="s">
        <v>780</v>
      </c>
      <c r="E352" s="111" t="s">
        <v>781</v>
      </c>
      <c r="F352" s="83" t="s">
        <v>782</v>
      </c>
      <c r="G352" s="83" t="s">
        <v>967</v>
      </c>
      <c r="H352" s="83" t="s">
        <v>783</v>
      </c>
      <c r="I352" s="118">
        <v>3666</v>
      </c>
      <c r="J352" s="83" t="s">
        <v>526</v>
      </c>
      <c r="K352" s="30" t="s">
        <v>527</v>
      </c>
      <c r="L352" s="35">
        <f t="shared" si="23"/>
        <v>4</v>
      </c>
      <c r="M352" s="35"/>
      <c r="N352" s="35">
        <v>3</v>
      </c>
      <c r="O352" s="35"/>
      <c r="P352" s="35"/>
      <c r="Q352" s="35"/>
      <c r="R352" s="35"/>
      <c r="S352" s="35"/>
      <c r="T352" s="35">
        <v>1</v>
      </c>
      <c r="U352" s="35"/>
      <c r="V352" s="35"/>
      <c r="W352" s="35"/>
      <c r="X352" s="35"/>
    </row>
    <row r="353" spans="1:24" s="19" customFormat="1" ht="19.149999999999999" customHeight="1">
      <c r="A353" s="93"/>
      <c r="B353" s="84"/>
      <c r="C353" s="109"/>
      <c r="D353" s="109"/>
      <c r="E353" s="112"/>
      <c r="F353" s="109"/>
      <c r="G353" s="109"/>
      <c r="H353" s="109"/>
      <c r="I353" s="119"/>
      <c r="J353" s="109"/>
      <c r="K353" s="30" t="s">
        <v>528</v>
      </c>
      <c r="L353" s="35">
        <f t="shared" si="23"/>
        <v>2</v>
      </c>
      <c r="M353" s="35"/>
      <c r="N353" s="35">
        <v>2</v>
      </c>
      <c r="O353" s="35"/>
      <c r="P353" s="35"/>
      <c r="Q353" s="35"/>
      <c r="R353" s="35"/>
      <c r="S353" s="35"/>
      <c r="T353" s="35"/>
      <c r="U353" s="35"/>
      <c r="V353" s="35"/>
      <c r="W353" s="35"/>
      <c r="X353" s="35"/>
    </row>
    <row r="354" spans="1:24" s="19" customFormat="1" ht="19.149999999999999" customHeight="1">
      <c r="A354" s="93"/>
      <c r="B354" s="85"/>
      <c r="C354" s="110"/>
      <c r="D354" s="110"/>
      <c r="E354" s="113"/>
      <c r="F354" s="110"/>
      <c r="G354" s="110"/>
      <c r="H354" s="110"/>
      <c r="I354" s="120"/>
      <c r="J354" s="110"/>
      <c r="K354" s="30" t="s">
        <v>529</v>
      </c>
      <c r="L354" s="35">
        <f t="shared" si="23"/>
        <v>0</v>
      </c>
      <c r="M354" s="35"/>
      <c r="N354" s="35"/>
      <c r="O354" s="35"/>
      <c r="P354" s="35"/>
      <c r="Q354" s="35"/>
      <c r="R354" s="35"/>
      <c r="S354" s="35"/>
      <c r="T354" s="35"/>
      <c r="U354" s="35"/>
      <c r="V354" s="35"/>
      <c r="W354" s="35"/>
      <c r="X354" s="35"/>
    </row>
    <row r="355" spans="1:24" s="19" customFormat="1" ht="19.149999999999999" customHeight="1">
      <c r="A355" s="93"/>
      <c r="B355" s="83" t="s">
        <v>784</v>
      </c>
      <c r="C355" s="89"/>
      <c r="D355" s="99">
        <f>COUNTA(D358:D372)</f>
        <v>5</v>
      </c>
      <c r="E355" s="95"/>
      <c r="F355" s="89"/>
      <c r="G355" s="89"/>
      <c r="H355" s="89"/>
      <c r="I355" s="128">
        <f>SUM(I358:I372)</f>
        <v>32954</v>
      </c>
      <c r="J355" s="89" t="s">
        <v>1</v>
      </c>
      <c r="K355" s="31" t="s">
        <v>2</v>
      </c>
      <c r="L355" s="34">
        <f t="shared" si="23"/>
        <v>38</v>
      </c>
      <c r="M355" s="34">
        <f t="shared" ref="M355:X357" si="25">M358+M361+M364+M367+M370</f>
        <v>0</v>
      </c>
      <c r="N355" s="34">
        <f t="shared" si="25"/>
        <v>11</v>
      </c>
      <c r="O355" s="34">
        <f t="shared" si="25"/>
        <v>0</v>
      </c>
      <c r="P355" s="34">
        <f t="shared" si="25"/>
        <v>0</v>
      </c>
      <c r="Q355" s="34">
        <f t="shared" si="25"/>
        <v>0</v>
      </c>
      <c r="R355" s="34">
        <f t="shared" si="25"/>
        <v>0</v>
      </c>
      <c r="S355" s="34">
        <f t="shared" si="25"/>
        <v>21</v>
      </c>
      <c r="T355" s="34">
        <f t="shared" si="25"/>
        <v>6</v>
      </c>
      <c r="U355" s="34">
        <f t="shared" si="25"/>
        <v>0</v>
      </c>
      <c r="V355" s="34">
        <f t="shared" si="25"/>
        <v>0</v>
      </c>
      <c r="W355" s="34">
        <f t="shared" si="25"/>
        <v>0</v>
      </c>
      <c r="X355" s="34">
        <f t="shared" si="25"/>
        <v>0</v>
      </c>
    </row>
    <row r="356" spans="1:24" s="19" customFormat="1" ht="19.149999999999999" customHeight="1">
      <c r="A356" s="93"/>
      <c r="B356" s="84"/>
      <c r="C356" s="90"/>
      <c r="D356" s="100"/>
      <c r="E356" s="102"/>
      <c r="F356" s="90"/>
      <c r="G356" s="90"/>
      <c r="H356" s="90"/>
      <c r="I356" s="128"/>
      <c r="J356" s="90"/>
      <c r="K356" s="31" t="s">
        <v>3</v>
      </c>
      <c r="L356" s="34">
        <f t="shared" si="23"/>
        <v>12</v>
      </c>
      <c r="M356" s="34">
        <f t="shared" si="25"/>
        <v>0</v>
      </c>
      <c r="N356" s="34">
        <f t="shared" si="25"/>
        <v>0</v>
      </c>
      <c r="O356" s="34">
        <f t="shared" si="25"/>
        <v>12</v>
      </c>
      <c r="P356" s="34">
        <f t="shared" si="25"/>
        <v>0</v>
      </c>
      <c r="Q356" s="34">
        <f t="shared" si="25"/>
        <v>0</v>
      </c>
      <c r="R356" s="34">
        <f t="shared" si="25"/>
        <v>0</v>
      </c>
      <c r="S356" s="34">
        <f t="shared" si="25"/>
        <v>0</v>
      </c>
      <c r="T356" s="34">
        <f t="shared" si="25"/>
        <v>0</v>
      </c>
      <c r="U356" s="34">
        <f t="shared" si="25"/>
        <v>0</v>
      </c>
      <c r="V356" s="34">
        <f t="shared" si="25"/>
        <v>0</v>
      </c>
      <c r="W356" s="34">
        <f t="shared" si="25"/>
        <v>0</v>
      </c>
      <c r="X356" s="34">
        <f t="shared" si="25"/>
        <v>0</v>
      </c>
    </row>
    <row r="357" spans="1:24" s="19" customFormat="1" ht="19.149999999999999" customHeight="1">
      <c r="A357" s="93"/>
      <c r="B357" s="85"/>
      <c r="C357" s="91"/>
      <c r="D357" s="101"/>
      <c r="E357" s="103"/>
      <c r="F357" s="91"/>
      <c r="G357" s="91"/>
      <c r="H357" s="91"/>
      <c r="I357" s="128"/>
      <c r="J357" s="91"/>
      <c r="K357" s="31" t="s">
        <v>13</v>
      </c>
      <c r="L357" s="34">
        <f t="shared" si="23"/>
        <v>0</v>
      </c>
      <c r="M357" s="34">
        <f t="shared" si="25"/>
        <v>0</v>
      </c>
      <c r="N357" s="34">
        <f t="shared" si="25"/>
        <v>0</v>
      </c>
      <c r="O357" s="34">
        <f t="shared" si="25"/>
        <v>0</v>
      </c>
      <c r="P357" s="34">
        <f t="shared" si="25"/>
        <v>0</v>
      </c>
      <c r="Q357" s="34">
        <f t="shared" si="25"/>
        <v>0</v>
      </c>
      <c r="R357" s="34">
        <f t="shared" si="25"/>
        <v>0</v>
      </c>
      <c r="S357" s="34">
        <f t="shared" si="25"/>
        <v>0</v>
      </c>
      <c r="T357" s="34">
        <f t="shared" si="25"/>
        <v>0</v>
      </c>
      <c r="U357" s="34">
        <f t="shared" si="25"/>
        <v>0</v>
      </c>
      <c r="V357" s="34">
        <f t="shared" si="25"/>
        <v>0</v>
      </c>
      <c r="W357" s="34">
        <f t="shared" si="25"/>
        <v>0</v>
      </c>
      <c r="X357" s="34">
        <f t="shared" si="25"/>
        <v>0</v>
      </c>
    </row>
    <row r="358" spans="1:24" s="19" customFormat="1" ht="19.149999999999999" customHeight="1">
      <c r="A358" s="93"/>
      <c r="B358" s="92" t="s">
        <v>785</v>
      </c>
      <c r="C358" s="83" t="s">
        <v>12</v>
      </c>
      <c r="D358" s="83" t="s">
        <v>158</v>
      </c>
      <c r="E358" s="111" t="s">
        <v>159</v>
      </c>
      <c r="F358" s="83" t="s">
        <v>160</v>
      </c>
      <c r="G358" s="83" t="s">
        <v>161</v>
      </c>
      <c r="H358" s="83" t="s">
        <v>786</v>
      </c>
      <c r="I358" s="129">
        <v>6062</v>
      </c>
      <c r="J358" s="83" t="s">
        <v>787</v>
      </c>
      <c r="K358" s="30" t="s">
        <v>788</v>
      </c>
      <c r="L358" s="35">
        <f t="shared" si="23"/>
        <v>7</v>
      </c>
      <c r="M358" s="35"/>
      <c r="N358" s="35">
        <v>2</v>
      </c>
      <c r="O358" s="35"/>
      <c r="P358" s="35"/>
      <c r="Q358" s="35"/>
      <c r="R358" s="35"/>
      <c r="S358" s="35">
        <v>4</v>
      </c>
      <c r="T358" s="35">
        <v>1</v>
      </c>
      <c r="U358" s="35"/>
      <c r="V358" s="35"/>
      <c r="W358" s="35"/>
      <c r="X358" s="35"/>
    </row>
    <row r="359" spans="1:24" s="19" customFormat="1" ht="19.149999999999999" customHeight="1">
      <c r="A359" s="93"/>
      <c r="B359" s="84"/>
      <c r="C359" s="109"/>
      <c r="D359" s="109"/>
      <c r="E359" s="112"/>
      <c r="F359" s="109"/>
      <c r="G359" s="109"/>
      <c r="H359" s="109"/>
      <c r="I359" s="81"/>
      <c r="J359" s="109"/>
      <c r="K359" s="30" t="s">
        <v>789</v>
      </c>
      <c r="L359" s="35">
        <f t="shared" si="23"/>
        <v>2</v>
      </c>
      <c r="M359" s="35"/>
      <c r="N359" s="35"/>
      <c r="O359" s="35">
        <v>2</v>
      </c>
      <c r="P359" s="35"/>
      <c r="Q359" s="35"/>
      <c r="R359" s="35"/>
      <c r="S359" s="35"/>
      <c r="T359" s="35"/>
      <c r="U359" s="35"/>
      <c r="V359" s="35"/>
      <c r="W359" s="35"/>
      <c r="X359" s="35"/>
    </row>
    <row r="360" spans="1:24" s="19" customFormat="1" ht="19.149999999999999" customHeight="1">
      <c r="A360" s="93"/>
      <c r="B360" s="84"/>
      <c r="C360" s="110"/>
      <c r="D360" s="110"/>
      <c r="E360" s="113"/>
      <c r="F360" s="110"/>
      <c r="G360" s="110"/>
      <c r="H360" s="110"/>
      <c r="I360" s="82"/>
      <c r="J360" s="110"/>
      <c r="K360" s="30" t="s">
        <v>790</v>
      </c>
      <c r="L360" s="35">
        <f t="shared" ref="L360:L423" si="26">SUM(M360:X360)</f>
        <v>0</v>
      </c>
      <c r="M360" s="35"/>
      <c r="N360" s="35"/>
      <c r="O360" s="35"/>
      <c r="P360" s="35"/>
      <c r="Q360" s="35"/>
      <c r="R360" s="35"/>
      <c r="S360" s="35"/>
      <c r="T360" s="35"/>
      <c r="U360" s="35"/>
      <c r="V360" s="35"/>
      <c r="W360" s="35"/>
      <c r="X360" s="35"/>
    </row>
    <row r="361" spans="1:24" s="19" customFormat="1" ht="19.149999999999999" customHeight="1">
      <c r="A361" s="93"/>
      <c r="B361" s="84"/>
      <c r="C361" s="83" t="s">
        <v>12</v>
      </c>
      <c r="D361" s="83" t="s">
        <v>162</v>
      </c>
      <c r="E361" s="111" t="s">
        <v>163</v>
      </c>
      <c r="F361" s="83" t="s">
        <v>164</v>
      </c>
      <c r="G361" s="83" t="s">
        <v>165</v>
      </c>
      <c r="H361" s="83" t="s">
        <v>791</v>
      </c>
      <c r="I361" s="129">
        <v>8953</v>
      </c>
      <c r="J361" s="83" t="s">
        <v>395</v>
      </c>
      <c r="K361" s="30" t="s">
        <v>396</v>
      </c>
      <c r="L361" s="35">
        <f t="shared" si="26"/>
        <v>9</v>
      </c>
      <c r="M361" s="35"/>
      <c r="N361" s="35">
        <v>3</v>
      </c>
      <c r="O361" s="35"/>
      <c r="P361" s="35"/>
      <c r="Q361" s="35"/>
      <c r="R361" s="35"/>
      <c r="S361" s="35">
        <v>4</v>
      </c>
      <c r="T361" s="35">
        <v>2</v>
      </c>
      <c r="U361" s="35"/>
      <c r="V361" s="35"/>
      <c r="W361" s="35"/>
      <c r="X361" s="35"/>
    </row>
    <row r="362" spans="1:24" s="19" customFormat="1" ht="19.149999999999999" customHeight="1">
      <c r="A362" s="93"/>
      <c r="B362" s="84"/>
      <c r="C362" s="109"/>
      <c r="D362" s="109"/>
      <c r="E362" s="112"/>
      <c r="F362" s="109"/>
      <c r="G362" s="109"/>
      <c r="H362" s="109"/>
      <c r="I362" s="81"/>
      <c r="J362" s="109"/>
      <c r="K362" s="30" t="s">
        <v>397</v>
      </c>
      <c r="L362" s="35">
        <f t="shared" si="26"/>
        <v>4</v>
      </c>
      <c r="M362" s="35"/>
      <c r="N362" s="35"/>
      <c r="O362" s="35">
        <v>4</v>
      </c>
      <c r="P362" s="35"/>
      <c r="Q362" s="35"/>
      <c r="R362" s="35"/>
      <c r="S362" s="35"/>
      <c r="T362" s="35"/>
      <c r="U362" s="35"/>
      <c r="V362" s="35"/>
      <c r="W362" s="35"/>
      <c r="X362" s="35"/>
    </row>
    <row r="363" spans="1:24" s="19" customFormat="1" ht="19.149999999999999" customHeight="1">
      <c r="A363" s="93"/>
      <c r="B363" s="84"/>
      <c r="C363" s="110"/>
      <c r="D363" s="110"/>
      <c r="E363" s="113"/>
      <c r="F363" s="110"/>
      <c r="G363" s="110"/>
      <c r="H363" s="110"/>
      <c r="I363" s="82"/>
      <c r="J363" s="110"/>
      <c r="K363" s="30" t="s">
        <v>398</v>
      </c>
      <c r="L363" s="35">
        <f t="shared" si="26"/>
        <v>0</v>
      </c>
      <c r="M363" s="35"/>
      <c r="N363" s="35"/>
      <c r="O363" s="35"/>
      <c r="P363" s="35"/>
      <c r="Q363" s="35"/>
      <c r="R363" s="35"/>
      <c r="S363" s="35"/>
      <c r="T363" s="35"/>
      <c r="U363" s="35"/>
      <c r="V363" s="35"/>
      <c r="W363" s="35"/>
      <c r="X363" s="35"/>
    </row>
    <row r="364" spans="1:24" s="19" customFormat="1" ht="19.149999999999999" customHeight="1">
      <c r="A364" s="93"/>
      <c r="B364" s="84"/>
      <c r="C364" s="83" t="s">
        <v>12</v>
      </c>
      <c r="D364" s="83" t="s">
        <v>166</v>
      </c>
      <c r="E364" s="111" t="s">
        <v>167</v>
      </c>
      <c r="F364" s="83" t="s">
        <v>168</v>
      </c>
      <c r="G364" s="83" t="s">
        <v>792</v>
      </c>
      <c r="H364" s="83" t="s">
        <v>793</v>
      </c>
      <c r="I364" s="129">
        <v>5810</v>
      </c>
      <c r="J364" s="83" t="s">
        <v>281</v>
      </c>
      <c r="K364" s="30" t="s">
        <v>282</v>
      </c>
      <c r="L364" s="35">
        <f t="shared" si="26"/>
        <v>7</v>
      </c>
      <c r="M364" s="35"/>
      <c r="N364" s="35">
        <v>2</v>
      </c>
      <c r="O364" s="35"/>
      <c r="P364" s="35"/>
      <c r="Q364" s="35"/>
      <c r="R364" s="35"/>
      <c r="S364" s="35">
        <v>4</v>
      </c>
      <c r="T364" s="35">
        <v>1</v>
      </c>
      <c r="U364" s="35"/>
      <c r="V364" s="35"/>
      <c r="W364" s="35"/>
      <c r="X364" s="35"/>
    </row>
    <row r="365" spans="1:24" s="19" customFormat="1" ht="19.149999999999999" customHeight="1">
      <c r="A365" s="93"/>
      <c r="B365" s="84"/>
      <c r="C365" s="109"/>
      <c r="D365" s="109"/>
      <c r="E365" s="112"/>
      <c r="F365" s="109"/>
      <c r="G365" s="109"/>
      <c r="H365" s="109"/>
      <c r="I365" s="81"/>
      <c r="J365" s="109"/>
      <c r="K365" s="30" t="s">
        <v>283</v>
      </c>
      <c r="L365" s="35">
        <f t="shared" si="26"/>
        <v>2</v>
      </c>
      <c r="M365" s="35"/>
      <c r="N365" s="35"/>
      <c r="O365" s="35">
        <v>2</v>
      </c>
      <c r="P365" s="35"/>
      <c r="Q365" s="35"/>
      <c r="R365" s="35"/>
      <c r="S365" s="35"/>
      <c r="T365" s="35"/>
      <c r="U365" s="35"/>
      <c r="V365" s="35"/>
      <c r="W365" s="35"/>
      <c r="X365" s="35"/>
    </row>
    <row r="366" spans="1:24" s="19" customFormat="1" ht="19.149999999999999" customHeight="1">
      <c r="A366" s="93"/>
      <c r="B366" s="84"/>
      <c r="C366" s="110"/>
      <c r="D366" s="110"/>
      <c r="E366" s="113"/>
      <c r="F366" s="110"/>
      <c r="G366" s="110"/>
      <c r="H366" s="110"/>
      <c r="I366" s="82"/>
      <c r="J366" s="110"/>
      <c r="K366" s="30" t="s">
        <v>284</v>
      </c>
      <c r="L366" s="35">
        <f t="shared" si="26"/>
        <v>0</v>
      </c>
      <c r="M366" s="35"/>
      <c r="N366" s="35"/>
      <c r="O366" s="35"/>
      <c r="P366" s="35"/>
      <c r="Q366" s="35"/>
      <c r="R366" s="35"/>
      <c r="S366" s="35"/>
      <c r="T366" s="35"/>
      <c r="U366" s="35"/>
      <c r="V366" s="35"/>
      <c r="W366" s="35"/>
      <c r="X366" s="35"/>
    </row>
    <row r="367" spans="1:24" s="19" customFormat="1" ht="19.149999999999999" customHeight="1">
      <c r="A367" s="93"/>
      <c r="B367" s="84"/>
      <c r="C367" s="83" t="s">
        <v>12</v>
      </c>
      <c r="D367" s="83" t="s">
        <v>169</v>
      </c>
      <c r="E367" s="111" t="s">
        <v>170</v>
      </c>
      <c r="F367" s="83" t="s">
        <v>171</v>
      </c>
      <c r="G367" s="83" t="s">
        <v>794</v>
      </c>
      <c r="H367" s="83" t="s">
        <v>795</v>
      </c>
      <c r="I367" s="129">
        <v>5865</v>
      </c>
      <c r="J367" s="83" t="s">
        <v>771</v>
      </c>
      <c r="K367" s="30" t="s">
        <v>772</v>
      </c>
      <c r="L367" s="35">
        <f t="shared" si="26"/>
        <v>7</v>
      </c>
      <c r="M367" s="35"/>
      <c r="N367" s="35">
        <v>2</v>
      </c>
      <c r="O367" s="35"/>
      <c r="P367" s="35"/>
      <c r="Q367" s="35"/>
      <c r="R367" s="35"/>
      <c r="S367" s="35">
        <v>4</v>
      </c>
      <c r="T367" s="35">
        <v>1</v>
      </c>
      <c r="U367" s="35"/>
      <c r="V367" s="35"/>
      <c r="W367" s="35"/>
      <c r="X367" s="35"/>
    </row>
    <row r="368" spans="1:24" s="19" customFormat="1" ht="19.149999999999999" customHeight="1">
      <c r="A368" s="93"/>
      <c r="B368" s="84"/>
      <c r="C368" s="109"/>
      <c r="D368" s="109"/>
      <c r="E368" s="112"/>
      <c r="F368" s="109"/>
      <c r="G368" s="109"/>
      <c r="H368" s="109"/>
      <c r="I368" s="81"/>
      <c r="J368" s="109"/>
      <c r="K368" s="30" t="s">
        <v>773</v>
      </c>
      <c r="L368" s="35">
        <f t="shared" si="26"/>
        <v>2</v>
      </c>
      <c r="M368" s="35"/>
      <c r="N368" s="35"/>
      <c r="O368" s="35">
        <v>2</v>
      </c>
      <c r="P368" s="35"/>
      <c r="Q368" s="35"/>
      <c r="R368" s="35"/>
      <c r="S368" s="35"/>
      <c r="T368" s="35"/>
      <c r="U368" s="35"/>
      <c r="V368" s="35"/>
      <c r="W368" s="35"/>
      <c r="X368" s="35"/>
    </row>
    <row r="369" spans="1:24" s="19" customFormat="1" ht="19.149999999999999" customHeight="1">
      <c r="A369" s="93"/>
      <c r="B369" s="84"/>
      <c r="C369" s="110"/>
      <c r="D369" s="110"/>
      <c r="E369" s="113"/>
      <c r="F369" s="110"/>
      <c r="G369" s="110"/>
      <c r="H369" s="110"/>
      <c r="I369" s="82"/>
      <c r="J369" s="110"/>
      <c r="K369" s="30" t="s">
        <v>774</v>
      </c>
      <c r="L369" s="35">
        <f t="shared" si="26"/>
        <v>0</v>
      </c>
      <c r="M369" s="35"/>
      <c r="N369" s="35"/>
      <c r="O369" s="35"/>
      <c r="P369" s="35"/>
      <c r="Q369" s="35"/>
      <c r="R369" s="35"/>
      <c r="S369" s="35"/>
      <c r="T369" s="35"/>
      <c r="U369" s="35"/>
      <c r="V369" s="35"/>
      <c r="W369" s="35"/>
      <c r="X369" s="35"/>
    </row>
    <row r="370" spans="1:24" s="19" customFormat="1" ht="19.149999999999999" customHeight="1">
      <c r="A370" s="93"/>
      <c r="B370" s="84"/>
      <c r="C370" s="83" t="s">
        <v>12</v>
      </c>
      <c r="D370" s="83" t="s">
        <v>172</v>
      </c>
      <c r="E370" s="111" t="s">
        <v>173</v>
      </c>
      <c r="F370" s="83" t="s">
        <v>174</v>
      </c>
      <c r="G370" s="83" t="s">
        <v>796</v>
      </c>
      <c r="H370" s="83" t="s">
        <v>797</v>
      </c>
      <c r="I370" s="129">
        <v>6264</v>
      </c>
      <c r="J370" s="83" t="s">
        <v>437</v>
      </c>
      <c r="K370" s="30" t="s">
        <v>438</v>
      </c>
      <c r="L370" s="35">
        <f t="shared" si="26"/>
        <v>8</v>
      </c>
      <c r="M370" s="35"/>
      <c r="N370" s="35">
        <v>2</v>
      </c>
      <c r="O370" s="35"/>
      <c r="P370" s="35"/>
      <c r="Q370" s="35"/>
      <c r="R370" s="35"/>
      <c r="S370" s="35">
        <v>5</v>
      </c>
      <c r="T370" s="35">
        <v>1</v>
      </c>
      <c r="U370" s="35"/>
      <c r="V370" s="35"/>
      <c r="W370" s="35"/>
      <c r="X370" s="35"/>
    </row>
    <row r="371" spans="1:24" s="19" customFormat="1" ht="19.149999999999999" customHeight="1">
      <c r="A371" s="93"/>
      <c r="B371" s="84"/>
      <c r="C371" s="109"/>
      <c r="D371" s="109"/>
      <c r="E371" s="112"/>
      <c r="F371" s="109"/>
      <c r="G371" s="109"/>
      <c r="H371" s="109"/>
      <c r="I371" s="81"/>
      <c r="J371" s="109"/>
      <c r="K371" s="30" t="s">
        <v>439</v>
      </c>
      <c r="L371" s="35">
        <f t="shared" si="26"/>
        <v>2</v>
      </c>
      <c r="M371" s="35"/>
      <c r="N371" s="35"/>
      <c r="O371" s="35">
        <v>2</v>
      </c>
      <c r="P371" s="35"/>
      <c r="Q371" s="35"/>
      <c r="R371" s="35"/>
      <c r="S371" s="35"/>
      <c r="T371" s="35"/>
      <c r="U371" s="35"/>
      <c r="V371" s="35"/>
      <c r="W371" s="35"/>
      <c r="X371" s="35"/>
    </row>
    <row r="372" spans="1:24" s="19" customFormat="1" ht="19.149999999999999" customHeight="1">
      <c r="A372" s="93"/>
      <c r="B372" s="85"/>
      <c r="C372" s="110"/>
      <c r="D372" s="110"/>
      <c r="E372" s="113"/>
      <c r="F372" s="110"/>
      <c r="G372" s="110"/>
      <c r="H372" s="110"/>
      <c r="I372" s="82"/>
      <c r="J372" s="110"/>
      <c r="K372" s="30" t="s">
        <v>440</v>
      </c>
      <c r="L372" s="35">
        <f t="shared" si="26"/>
        <v>0</v>
      </c>
      <c r="M372" s="35"/>
      <c r="N372" s="35"/>
      <c r="O372" s="35"/>
      <c r="P372" s="35"/>
      <c r="Q372" s="35"/>
      <c r="R372" s="35"/>
      <c r="S372" s="35"/>
      <c r="T372" s="35"/>
      <c r="U372" s="35"/>
      <c r="V372" s="35"/>
      <c r="W372" s="35"/>
      <c r="X372" s="35"/>
    </row>
    <row r="373" spans="1:24" s="19" customFormat="1" ht="19.149999999999999" customHeight="1">
      <c r="A373" s="93"/>
      <c r="B373" s="83" t="s">
        <v>798</v>
      </c>
      <c r="C373" s="89"/>
      <c r="D373" s="99">
        <f>COUNTA(D376:D402)</f>
        <v>9</v>
      </c>
      <c r="E373" s="95"/>
      <c r="F373" s="89"/>
      <c r="G373" s="89"/>
      <c r="H373" s="89"/>
      <c r="I373" s="128">
        <f>SUM(I376:I402)</f>
        <v>49751</v>
      </c>
      <c r="J373" s="89" t="s">
        <v>1</v>
      </c>
      <c r="K373" s="31" t="s">
        <v>2</v>
      </c>
      <c r="L373" s="34">
        <f t="shared" si="26"/>
        <v>40</v>
      </c>
      <c r="M373" s="34">
        <f t="shared" ref="M373:X375" si="27">M376+M379+M382+M385+M388+M391+M394+M397+M400</f>
        <v>0</v>
      </c>
      <c r="N373" s="34">
        <f t="shared" si="27"/>
        <v>0</v>
      </c>
      <c r="O373" s="34">
        <f t="shared" si="27"/>
        <v>0</v>
      </c>
      <c r="P373" s="34">
        <f t="shared" si="27"/>
        <v>27</v>
      </c>
      <c r="Q373" s="34">
        <f t="shared" si="27"/>
        <v>0</v>
      </c>
      <c r="R373" s="34">
        <f t="shared" si="27"/>
        <v>0</v>
      </c>
      <c r="S373" s="34">
        <f t="shared" si="27"/>
        <v>5</v>
      </c>
      <c r="T373" s="34">
        <f t="shared" si="27"/>
        <v>8</v>
      </c>
      <c r="U373" s="34">
        <f t="shared" si="27"/>
        <v>0</v>
      </c>
      <c r="V373" s="34">
        <f t="shared" si="27"/>
        <v>0</v>
      </c>
      <c r="W373" s="34">
        <f t="shared" si="27"/>
        <v>0</v>
      </c>
      <c r="X373" s="34">
        <f t="shared" si="27"/>
        <v>0</v>
      </c>
    </row>
    <row r="374" spans="1:24" s="19" customFormat="1" ht="19.149999999999999" customHeight="1">
      <c r="A374" s="93"/>
      <c r="B374" s="84"/>
      <c r="C374" s="90"/>
      <c r="D374" s="100"/>
      <c r="E374" s="102"/>
      <c r="F374" s="90"/>
      <c r="G374" s="90"/>
      <c r="H374" s="90"/>
      <c r="I374" s="128"/>
      <c r="J374" s="90"/>
      <c r="K374" s="31" t="s">
        <v>3</v>
      </c>
      <c r="L374" s="34">
        <f t="shared" si="26"/>
        <v>11</v>
      </c>
      <c r="M374" s="34">
        <f t="shared" si="27"/>
        <v>2</v>
      </c>
      <c r="N374" s="34">
        <f t="shared" si="27"/>
        <v>0</v>
      </c>
      <c r="O374" s="34">
        <f t="shared" si="27"/>
        <v>1</v>
      </c>
      <c r="P374" s="34">
        <f t="shared" si="27"/>
        <v>8</v>
      </c>
      <c r="Q374" s="34">
        <f t="shared" si="27"/>
        <v>0</v>
      </c>
      <c r="R374" s="34">
        <f t="shared" si="27"/>
        <v>0</v>
      </c>
      <c r="S374" s="34">
        <f t="shared" si="27"/>
        <v>0</v>
      </c>
      <c r="T374" s="34">
        <f t="shared" si="27"/>
        <v>0</v>
      </c>
      <c r="U374" s="34">
        <f t="shared" si="27"/>
        <v>0</v>
      </c>
      <c r="V374" s="34">
        <f t="shared" si="27"/>
        <v>0</v>
      </c>
      <c r="W374" s="34">
        <f t="shared" si="27"/>
        <v>0</v>
      </c>
      <c r="X374" s="34">
        <f t="shared" si="27"/>
        <v>0</v>
      </c>
    </row>
    <row r="375" spans="1:24" s="19" customFormat="1" ht="19.149999999999999" customHeight="1">
      <c r="A375" s="93"/>
      <c r="B375" s="85"/>
      <c r="C375" s="91"/>
      <c r="D375" s="101"/>
      <c r="E375" s="103"/>
      <c r="F375" s="91"/>
      <c r="G375" s="91"/>
      <c r="H375" s="91"/>
      <c r="I375" s="128"/>
      <c r="J375" s="91"/>
      <c r="K375" s="31" t="s">
        <v>13</v>
      </c>
      <c r="L375" s="34">
        <f t="shared" si="26"/>
        <v>20</v>
      </c>
      <c r="M375" s="34">
        <f t="shared" si="27"/>
        <v>0</v>
      </c>
      <c r="N375" s="34">
        <f t="shared" si="27"/>
        <v>1</v>
      </c>
      <c r="O375" s="34">
        <f t="shared" si="27"/>
        <v>4</v>
      </c>
      <c r="P375" s="34">
        <f t="shared" si="27"/>
        <v>0</v>
      </c>
      <c r="Q375" s="34">
        <f t="shared" si="27"/>
        <v>0</v>
      </c>
      <c r="R375" s="34">
        <f t="shared" si="27"/>
        <v>0</v>
      </c>
      <c r="S375" s="34">
        <f t="shared" si="27"/>
        <v>13</v>
      </c>
      <c r="T375" s="34">
        <f t="shared" si="27"/>
        <v>2</v>
      </c>
      <c r="U375" s="34">
        <f t="shared" si="27"/>
        <v>0</v>
      </c>
      <c r="V375" s="34">
        <f t="shared" si="27"/>
        <v>0</v>
      </c>
      <c r="W375" s="34">
        <f t="shared" si="27"/>
        <v>0</v>
      </c>
      <c r="X375" s="34">
        <f t="shared" si="27"/>
        <v>0</v>
      </c>
    </row>
    <row r="376" spans="1:24" s="19" customFormat="1" ht="19.149999999999999" customHeight="1">
      <c r="A376" s="93"/>
      <c r="B376" s="92" t="s">
        <v>799</v>
      </c>
      <c r="C376" s="83" t="s">
        <v>12</v>
      </c>
      <c r="D376" s="83" t="s">
        <v>800</v>
      </c>
      <c r="E376" s="111" t="s">
        <v>801</v>
      </c>
      <c r="F376" s="83" t="s">
        <v>802</v>
      </c>
      <c r="G376" s="83" t="s">
        <v>803</v>
      </c>
      <c r="H376" s="83" t="s">
        <v>804</v>
      </c>
      <c r="I376" s="122">
        <v>3730</v>
      </c>
      <c r="J376" s="83" t="s">
        <v>619</v>
      </c>
      <c r="K376" s="30" t="s">
        <v>620</v>
      </c>
      <c r="L376" s="35">
        <f t="shared" si="26"/>
        <v>0</v>
      </c>
      <c r="M376" s="35"/>
      <c r="N376" s="35"/>
      <c r="O376" s="35"/>
      <c r="P376" s="35"/>
      <c r="Q376" s="35"/>
      <c r="R376" s="35"/>
      <c r="S376" s="35"/>
      <c r="T376" s="35"/>
      <c r="U376" s="35"/>
      <c r="V376" s="35"/>
      <c r="W376" s="35"/>
      <c r="X376" s="35"/>
    </row>
    <row r="377" spans="1:24" s="19" customFormat="1" ht="19.149999999999999" customHeight="1">
      <c r="A377" s="93"/>
      <c r="B377" s="84"/>
      <c r="C377" s="109"/>
      <c r="D377" s="109"/>
      <c r="E377" s="112"/>
      <c r="F377" s="109"/>
      <c r="G377" s="109"/>
      <c r="H377" s="109"/>
      <c r="I377" s="123"/>
      <c r="J377" s="109"/>
      <c r="K377" s="30" t="s">
        <v>621</v>
      </c>
      <c r="L377" s="35">
        <f t="shared" si="26"/>
        <v>0</v>
      </c>
      <c r="M377" s="35"/>
      <c r="N377" s="35"/>
      <c r="O377" s="35"/>
      <c r="P377" s="35"/>
      <c r="Q377" s="35"/>
      <c r="R377" s="35"/>
      <c r="S377" s="35"/>
      <c r="T377" s="35"/>
      <c r="U377" s="35"/>
      <c r="V377" s="35"/>
      <c r="W377" s="35"/>
      <c r="X377" s="35"/>
    </row>
    <row r="378" spans="1:24" s="19" customFormat="1" ht="19.149999999999999" customHeight="1">
      <c r="A378" s="93"/>
      <c r="B378" s="84"/>
      <c r="C378" s="110"/>
      <c r="D378" s="110"/>
      <c r="E378" s="113"/>
      <c r="F378" s="110"/>
      <c r="G378" s="110"/>
      <c r="H378" s="110"/>
      <c r="I378" s="124"/>
      <c r="J378" s="110"/>
      <c r="K378" s="30" t="s">
        <v>622</v>
      </c>
      <c r="L378" s="35">
        <f t="shared" si="26"/>
        <v>20</v>
      </c>
      <c r="M378" s="35"/>
      <c r="N378" s="35">
        <v>1</v>
      </c>
      <c r="O378" s="35">
        <v>4</v>
      </c>
      <c r="P378" s="35"/>
      <c r="Q378" s="35"/>
      <c r="R378" s="35"/>
      <c r="S378" s="35">
        <v>13</v>
      </c>
      <c r="T378" s="35">
        <v>2</v>
      </c>
      <c r="U378" s="35"/>
      <c r="V378" s="35"/>
      <c r="W378" s="35"/>
      <c r="X378" s="35"/>
    </row>
    <row r="379" spans="1:24" s="19" customFormat="1" ht="19.149999999999999" customHeight="1">
      <c r="A379" s="93"/>
      <c r="B379" s="84"/>
      <c r="C379" s="83" t="s">
        <v>10</v>
      </c>
      <c r="D379" s="83" t="s">
        <v>175</v>
      </c>
      <c r="E379" s="125" t="s">
        <v>805</v>
      </c>
      <c r="F379" s="83" t="s">
        <v>176</v>
      </c>
      <c r="G379" s="83" t="s">
        <v>177</v>
      </c>
      <c r="H379" s="83" t="s">
        <v>806</v>
      </c>
      <c r="I379" s="122">
        <v>6422</v>
      </c>
      <c r="J379" s="83" t="s">
        <v>807</v>
      </c>
      <c r="K379" s="30" t="s">
        <v>808</v>
      </c>
      <c r="L379" s="35">
        <f t="shared" si="26"/>
        <v>5</v>
      </c>
      <c r="M379" s="39"/>
      <c r="N379" s="39"/>
      <c r="O379" s="35"/>
      <c r="P379" s="39">
        <v>4</v>
      </c>
      <c r="Q379" s="35"/>
      <c r="R379" s="35"/>
      <c r="S379" s="35"/>
      <c r="T379" s="39">
        <v>1</v>
      </c>
      <c r="U379" s="35"/>
      <c r="V379" s="35"/>
      <c r="W379" s="35"/>
      <c r="X379" s="35"/>
    </row>
    <row r="380" spans="1:24" s="19" customFormat="1" ht="19.149999999999999" customHeight="1">
      <c r="A380" s="93"/>
      <c r="B380" s="84"/>
      <c r="C380" s="109"/>
      <c r="D380" s="109"/>
      <c r="E380" s="126"/>
      <c r="F380" s="109"/>
      <c r="G380" s="109"/>
      <c r="H380" s="109"/>
      <c r="I380" s="123"/>
      <c r="J380" s="109"/>
      <c r="K380" s="30" t="s">
        <v>809</v>
      </c>
      <c r="L380" s="35">
        <f t="shared" si="26"/>
        <v>2</v>
      </c>
      <c r="M380" s="39">
        <v>1</v>
      </c>
      <c r="N380" s="39"/>
      <c r="O380" s="35"/>
      <c r="P380" s="39">
        <v>1</v>
      </c>
      <c r="Q380" s="35"/>
      <c r="R380" s="35"/>
      <c r="S380" s="35"/>
      <c r="T380" s="39"/>
      <c r="U380" s="35"/>
      <c r="V380" s="35"/>
      <c r="W380" s="35"/>
      <c r="X380" s="35"/>
    </row>
    <row r="381" spans="1:24" s="19" customFormat="1" ht="19.149999999999999" customHeight="1">
      <c r="A381" s="93"/>
      <c r="B381" s="84"/>
      <c r="C381" s="110"/>
      <c r="D381" s="110"/>
      <c r="E381" s="127"/>
      <c r="F381" s="110"/>
      <c r="G381" s="110"/>
      <c r="H381" s="110"/>
      <c r="I381" s="124"/>
      <c r="J381" s="110"/>
      <c r="K381" s="30" t="s">
        <v>810</v>
      </c>
      <c r="L381" s="35">
        <f t="shared" si="26"/>
        <v>0</v>
      </c>
      <c r="M381" s="39"/>
      <c r="N381" s="39"/>
      <c r="O381" s="35"/>
      <c r="P381" s="39"/>
      <c r="Q381" s="35"/>
      <c r="R381" s="35"/>
      <c r="S381" s="35"/>
      <c r="T381" s="39"/>
      <c r="U381" s="35"/>
      <c r="V381" s="35"/>
      <c r="W381" s="35"/>
      <c r="X381" s="35"/>
    </row>
    <row r="382" spans="1:24" s="19" customFormat="1" ht="19.149999999999999" customHeight="1">
      <c r="A382" s="93"/>
      <c r="B382" s="84"/>
      <c r="C382" s="83" t="s">
        <v>10</v>
      </c>
      <c r="D382" s="83" t="s">
        <v>178</v>
      </c>
      <c r="E382" s="125" t="s">
        <v>811</v>
      </c>
      <c r="F382" s="83" t="s">
        <v>168</v>
      </c>
      <c r="G382" s="83" t="s">
        <v>179</v>
      </c>
      <c r="H382" s="83" t="s">
        <v>812</v>
      </c>
      <c r="I382" s="122">
        <v>5199</v>
      </c>
      <c r="J382" s="83" t="s">
        <v>673</v>
      </c>
      <c r="K382" s="30" t="s">
        <v>674</v>
      </c>
      <c r="L382" s="35">
        <f t="shared" si="26"/>
        <v>4</v>
      </c>
      <c r="M382" s="40"/>
      <c r="N382" s="40"/>
      <c r="O382" s="40"/>
      <c r="P382" s="40">
        <v>3</v>
      </c>
      <c r="Q382" s="40"/>
      <c r="R382" s="40"/>
      <c r="S382" s="40"/>
      <c r="T382" s="40">
        <v>1</v>
      </c>
      <c r="U382" s="40"/>
      <c r="V382" s="40"/>
      <c r="W382" s="40"/>
      <c r="X382" s="40"/>
    </row>
    <row r="383" spans="1:24" s="19" customFormat="1" ht="19.149999999999999" customHeight="1">
      <c r="A383" s="93"/>
      <c r="B383" s="84"/>
      <c r="C383" s="109"/>
      <c r="D383" s="109"/>
      <c r="E383" s="126"/>
      <c r="F383" s="109"/>
      <c r="G383" s="109"/>
      <c r="H383" s="109"/>
      <c r="I383" s="123"/>
      <c r="J383" s="109"/>
      <c r="K383" s="30" t="s">
        <v>675</v>
      </c>
      <c r="L383" s="35">
        <f t="shared" si="26"/>
        <v>1</v>
      </c>
      <c r="M383" s="40">
        <v>1</v>
      </c>
      <c r="N383" s="40"/>
      <c r="O383" s="40"/>
      <c r="P383" s="40"/>
      <c r="Q383" s="40"/>
      <c r="R383" s="40"/>
      <c r="S383" s="40"/>
      <c r="T383" s="40"/>
      <c r="U383" s="40"/>
      <c r="V383" s="40"/>
      <c r="W383" s="40"/>
      <c r="X383" s="40"/>
    </row>
    <row r="384" spans="1:24" s="19" customFormat="1" ht="19.149999999999999" customHeight="1">
      <c r="A384" s="93"/>
      <c r="B384" s="84"/>
      <c r="C384" s="110"/>
      <c r="D384" s="110"/>
      <c r="E384" s="127"/>
      <c r="F384" s="110"/>
      <c r="G384" s="110"/>
      <c r="H384" s="110"/>
      <c r="I384" s="124"/>
      <c r="J384" s="110"/>
      <c r="K384" s="30" t="s">
        <v>676</v>
      </c>
      <c r="L384" s="35">
        <f t="shared" si="26"/>
        <v>0</v>
      </c>
      <c r="M384" s="40"/>
      <c r="N384" s="40"/>
      <c r="O384" s="40"/>
      <c r="P384" s="40"/>
      <c r="Q384" s="40"/>
      <c r="R384" s="40"/>
      <c r="S384" s="40"/>
      <c r="T384" s="40"/>
      <c r="U384" s="40"/>
      <c r="V384" s="40"/>
      <c r="W384" s="40"/>
      <c r="X384" s="40"/>
    </row>
    <row r="385" spans="1:24" s="19" customFormat="1" ht="19.149999999999999" customHeight="1">
      <c r="A385" s="93"/>
      <c r="B385" s="84"/>
      <c r="C385" s="83" t="s">
        <v>10</v>
      </c>
      <c r="D385" s="83" t="s">
        <v>180</v>
      </c>
      <c r="E385" s="125" t="s">
        <v>813</v>
      </c>
      <c r="F385" s="83" t="s">
        <v>181</v>
      </c>
      <c r="G385" s="83" t="s">
        <v>182</v>
      </c>
      <c r="H385" s="83" t="s">
        <v>814</v>
      </c>
      <c r="I385" s="122">
        <v>6227</v>
      </c>
      <c r="J385" s="83" t="s">
        <v>673</v>
      </c>
      <c r="K385" s="30" t="s">
        <v>674</v>
      </c>
      <c r="L385" s="35">
        <f t="shared" si="26"/>
        <v>5</v>
      </c>
      <c r="M385" s="40"/>
      <c r="N385" s="40"/>
      <c r="O385" s="40"/>
      <c r="P385" s="40">
        <v>4</v>
      </c>
      <c r="Q385" s="40"/>
      <c r="R385" s="40"/>
      <c r="S385" s="40"/>
      <c r="T385" s="40">
        <v>1</v>
      </c>
      <c r="U385" s="40"/>
      <c r="V385" s="40"/>
      <c r="W385" s="40"/>
      <c r="X385" s="40"/>
    </row>
    <row r="386" spans="1:24" s="19" customFormat="1" ht="19.149999999999999" customHeight="1">
      <c r="A386" s="93"/>
      <c r="B386" s="84"/>
      <c r="C386" s="109"/>
      <c r="D386" s="109"/>
      <c r="E386" s="126"/>
      <c r="F386" s="109"/>
      <c r="G386" s="109"/>
      <c r="H386" s="109"/>
      <c r="I386" s="123"/>
      <c r="J386" s="109"/>
      <c r="K386" s="30" t="s">
        <v>675</v>
      </c>
      <c r="L386" s="35">
        <f t="shared" si="26"/>
        <v>1</v>
      </c>
      <c r="M386" s="40"/>
      <c r="N386" s="40"/>
      <c r="O386" s="40"/>
      <c r="P386" s="40">
        <v>1</v>
      </c>
      <c r="Q386" s="40"/>
      <c r="R386" s="40"/>
      <c r="S386" s="40"/>
      <c r="T386" s="40"/>
      <c r="U386" s="40"/>
      <c r="V386" s="40"/>
      <c r="W386" s="40"/>
      <c r="X386" s="40"/>
    </row>
    <row r="387" spans="1:24" s="19" customFormat="1" ht="19.149999999999999" customHeight="1">
      <c r="A387" s="93"/>
      <c r="B387" s="84"/>
      <c r="C387" s="110"/>
      <c r="D387" s="110"/>
      <c r="E387" s="127"/>
      <c r="F387" s="110"/>
      <c r="G387" s="110"/>
      <c r="H387" s="110"/>
      <c r="I387" s="124"/>
      <c r="J387" s="110"/>
      <c r="K387" s="30" t="s">
        <v>676</v>
      </c>
      <c r="L387" s="35">
        <f t="shared" si="26"/>
        <v>0</v>
      </c>
      <c r="M387" s="40"/>
      <c r="N387" s="40"/>
      <c r="O387" s="40"/>
      <c r="P387" s="40"/>
      <c r="Q387" s="40"/>
      <c r="R387" s="40"/>
      <c r="S387" s="40"/>
      <c r="T387" s="40"/>
      <c r="U387" s="40"/>
      <c r="V387" s="40"/>
      <c r="W387" s="40"/>
      <c r="X387" s="40"/>
    </row>
    <row r="388" spans="1:24" s="19" customFormat="1" ht="19.149999999999999" customHeight="1">
      <c r="A388" s="93"/>
      <c r="B388" s="84"/>
      <c r="C388" s="83" t="s">
        <v>10</v>
      </c>
      <c r="D388" s="83" t="s">
        <v>183</v>
      </c>
      <c r="E388" s="125" t="s">
        <v>815</v>
      </c>
      <c r="F388" s="83" t="s">
        <v>184</v>
      </c>
      <c r="G388" s="83" t="s">
        <v>185</v>
      </c>
      <c r="H388" s="83" t="s">
        <v>816</v>
      </c>
      <c r="I388" s="122">
        <v>6987</v>
      </c>
      <c r="J388" s="83" t="s">
        <v>673</v>
      </c>
      <c r="K388" s="30" t="s">
        <v>674</v>
      </c>
      <c r="L388" s="35">
        <f t="shared" si="26"/>
        <v>4</v>
      </c>
      <c r="M388" s="40"/>
      <c r="N388" s="40"/>
      <c r="O388" s="40"/>
      <c r="P388" s="40">
        <v>3</v>
      </c>
      <c r="Q388" s="40"/>
      <c r="R388" s="40"/>
      <c r="S388" s="40"/>
      <c r="T388" s="40">
        <v>1</v>
      </c>
      <c r="U388" s="40"/>
      <c r="V388" s="40"/>
      <c r="W388" s="40"/>
      <c r="X388" s="40"/>
    </row>
    <row r="389" spans="1:24" s="19" customFormat="1" ht="19.149999999999999" customHeight="1">
      <c r="A389" s="93"/>
      <c r="B389" s="84"/>
      <c r="C389" s="109"/>
      <c r="D389" s="109"/>
      <c r="E389" s="126"/>
      <c r="F389" s="109"/>
      <c r="G389" s="109"/>
      <c r="H389" s="109"/>
      <c r="I389" s="123"/>
      <c r="J389" s="109"/>
      <c r="K389" s="30" t="s">
        <v>675</v>
      </c>
      <c r="L389" s="35">
        <f t="shared" si="26"/>
        <v>1</v>
      </c>
      <c r="M389" s="40"/>
      <c r="N389" s="40"/>
      <c r="O389" s="40"/>
      <c r="P389" s="40">
        <v>1</v>
      </c>
      <c r="Q389" s="40"/>
      <c r="R389" s="40"/>
      <c r="S389" s="40"/>
      <c r="T389" s="40"/>
      <c r="U389" s="40"/>
      <c r="V389" s="40"/>
      <c r="W389" s="40"/>
      <c r="X389" s="40"/>
    </row>
    <row r="390" spans="1:24" s="19" customFormat="1" ht="19.149999999999999" customHeight="1">
      <c r="A390" s="93"/>
      <c r="B390" s="84"/>
      <c r="C390" s="110"/>
      <c r="D390" s="110"/>
      <c r="E390" s="127"/>
      <c r="F390" s="110"/>
      <c r="G390" s="110"/>
      <c r="H390" s="110"/>
      <c r="I390" s="124"/>
      <c r="J390" s="110"/>
      <c r="K390" s="30" t="s">
        <v>676</v>
      </c>
      <c r="L390" s="35">
        <f t="shared" si="26"/>
        <v>0</v>
      </c>
      <c r="M390" s="40"/>
      <c r="N390" s="40"/>
      <c r="O390" s="40"/>
      <c r="P390" s="40"/>
      <c r="Q390" s="40"/>
      <c r="R390" s="40"/>
      <c r="S390" s="40"/>
      <c r="T390" s="40"/>
      <c r="U390" s="40"/>
      <c r="V390" s="40"/>
      <c r="W390" s="40"/>
      <c r="X390" s="40"/>
    </row>
    <row r="391" spans="1:24" s="19" customFormat="1" ht="19.149999999999999" customHeight="1">
      <c r="A391" s="93"/>
      <c r="B391" s="84"/>
      <c r="C391" s="83" t="s">
        <v>10</v>
      </c>
      <c r="D391" s="83" t="s">
        <v>186</v>
      </c>
      <c r="E391" s="125" t="s">
        <v>817</v>
      </c>
      <c r="F391" s="83" t="s">
        <v>187</v>
      </c>
      <c r="G391" s="83" t="s">
        <v>188</v>
      </c>
      <c r="H391" s="83" t="s">
        <v>818</v>
      </c>
      <c r="I391" s="122">
        <v>4988</v>
      </c>
      <c r="J391" s="83" t="s">
        <v>368</v>
      </c>
      <c r="K391" s="30" t="s">
        <v>369</v>
      </c>
      <c r="L391" s="35">
        <f t="shared" si="26"/>
        <v>7</v>
      </c>
      <c r="M391" s="40"/>
      <c r="N391" s="40"/>
      <c r="O391" s="40"/>
      <c r="P391" s="40">
        <v>4</v>
      </c>
      <c r="Q391" s="40"/>
      <c r="R391" s="40"/>
      <c r="S391" s="40">
        <v>1</v>
      </c>
      <c r="T391" s="40">
        <v>2</v>
      </c>
      <c r="U391" s="40"/>
      <c r="V391" s="40"/>
      <c r="W391" s="40"/>
      <c r="X391" s="40"/>
    </row>
    <row r="392" spans="1:24" s="19" customFormat="1" ht="19.149999999999999" customHeight="1">
      <c r="A392" s="93"/>
      <c r="B392" s="84"/>
      <c r="C392" s="109"/>
      <c r="D392" s="109"/>
      <c r="E392" s="126"/>
      <c r="F392" s="109"/>
      <c r="G392" s="109"/>
      <c r="H392" s="109"/>
      <c r="I392" s="123"/>
      <c r="J392" s="109"/>
      <c r="K392" s="30" t="s">
        <v>370</v>
      </c>
      <c r="L392" s="35">
        <f t="shared" si="26"/>
        <v>2</v>
      </c>
      <c r="M392" s="40"/>
      <c r="N392" s="40"/>
      <c r="O392" s="40"/>
      <c r="P392" s="40">
        <v>2</v>
      </c>
      <c r="Q392" s="40"/>
      <c r="R392" s="40"/>
      <c r="S392" s="40"/>
      <c r="T392" s="40"/>
      <c r="U392" s="40"/>
      <c r="V392" s="40"/>
      <c r="W392" s="40"/>
      <c r="X392" s="40"/>
    </row>
    <row r="393" spans="1:24" s="19" customFormat="1" ht="19.149999999999999" customHeight="1">
      <c r="A393" s="93"/>
      <c r="B393" s="84"/>
      <c r="C393" s="110"/>
      <c r="D393" s="110"/>
      <c r="E393" s="127"/>
      <c r="F393" s="110"/>
      <c r="G393" s="110"/>
      <c r="H393" s="110"/>
      <c r="I393" s="124"/>
      <c r="J393" s="110"/>
      <c r="K393" s="30" t="s">
        <v>371</v>
      </c>
      <c r="L393" s="35">
        <f t="shared" si="26"/>
        <v>0</v>
      </c>
      <c r="M393" s="40"/>
      <c r="N393" s="40"/>
      <c r="O393" s="40"/>
      <c r="P393" s="40"/>
      <c r="Q393" s="40"/>
      <c r="R393" s="40"/>
      <c r="S393" s="40"/>
      <c r="T393" s="40"/>
      <c r="U393" s="40"/>
      <c r="V393" s="40"/>
      <c r="W393" s="40"/>
      <c r="X393" s="40"/>
    </row>
    <row r="394" spans="1:24" s="19" customFormat="1" ht="19.149999999999999" customHeight="1">
      <c r="A394" s="93"/>
      <c r="B394" s="84"/>
      <c r="C394" s="83" t="s">
        <v>10</v>
      </c>
      <c r="D394" s="83" t="s">
        <v>189</v>
      </c>
      <c r="E394" s="125" t="s">
        <v>819</v>
      </c>
      <c r="F394" s="83" t="s">
        <v>164</v>
      </c>
      <c r="G394" s="83" t="s">
        <v>190</v>
      </c>
      <c r="H394" s="83" t="s">
        <v>820</v>
      </c>
      <c r="I394" s="122">
        <v>6932</v>
      </c>
      <c r="J394" s="83" t="s">
        <v>368</v>
      </c>
      <c r="K394" s="30" t="s">
        <v>369</v>
      </c>
      <c r="L394" s="35">
        <f t="shared" si="26"/>
        <v>6</v>
      </c>
      <c r="M394" s="40"/>
      <c r="N394" s="40"/>
      <c r="O394" s="40"/>
      <c r="P394" s="40">
        <v>3</v>
      </c>
      <c r="Q394" s="40"/>
      <c r="R394" s="40"/>
      <c r="S394" s="40">
        <v>3</v>
      </c>
      <c r="T394" s="40"/>
      <c r="U394" s="40"/>
      <c r="V394" s="40"/>
      <c r="W394" s="40"/>
      <c r="X394" s="40"/>
    </row>
    <row r="395" spans="1:24" s="19" customFormat="1" ht="19.149999999999999" customHeight="1">
      <c r="A395" s="93"/>
      <c r="B395" s="84"/>
      <c r="C395" s="109"/>
      <c r="D395" s="109"/>
      <c r="E395" s="126"/>
      <c r="F395" s="109"/>
      <c r="G395" s="109"/>
      <c r="H395" s="109"/>
      <c r="I395" s="123"/>
      <c r="J395" s="109"/>
      <c r="K395" s="30" t="s">
        <v>370</v>
      </c>
      <c r="L395" s="35">
        <f t="shared" si="26"/>
        <v>2</v>
      </c>
      <c r="M395" s="40"/>
      <c r="N395" s="40"/>
      <c r="O395" s="40"/>
      <c r="P395" s="40">
        <v>2</v>
      </c>
      <c r="Q395" s="40"/>
      <c r="R395" s="40"/>
      <c r="S395" s="40"/>
      <c r="T395" s="40"/>
      <c r="U395" s="40"/>
      <c r="V395" s="40"/>
      <c r="W395" s="40"/>
      <c r="X395" s="40"/>
    </row>
    <row r="396" spans="1:24" s="19" customFormat="1" ht="19.149999999999999" customHeight="1">
      <c r="A396" s="93"/>
      <c r="B396" s="84"/>
      <c r="C396" s="110"/>
      <c r="D396" s="110"/>
      <c r="E396" s="127"/>
      <c r="F396" s="110"/>
      <c r="G396" s="110"/>
      <c r="H396" s="110"/>
      <c r="I396" s="124"/>
      <c r="J396" s="110"/>
      <c r="K396" s="30" t="s">
        <v>371</v>
      </c>
      <c r="L396" s="35">
        <f t="shared" si="26"/>
        <v>0</v>
      </c>
      <c r="M396" s="40"/>
      <c r="N396" s="40"/>
      <c r="O396" s="40"/>
      <c r="P396" s="40"/>
      <c r="Q396" s="40"/>
      <c r="R396" s="40"/>
      <c r="S396" s="40"/>
      <c r="T396" s="40"/>
      <c r="U396" s="40"/>
      <c r="V396" s="40"/>
      <c r="W396" s="40"/>
      <c r="X396" s="40"/>
    </row>
    <row r="397" spans="1:24" s="19" customFormat="1" ht="19.149999999999999" customHeight="1">
      <c r="A397" s="93"/>
      <c r="B397" s="84"/>
      <c r="C397" s="83" t="s">
        <v>10</v>
      </c>
      <c r="D397" s="83" t="s">
        <v>191</v>
      </c>
      <c r="E397" s="125" t="s">
        <v>821</v>
      </c>
      <c r="F397" s="83" t="s">
        <v>192</v>
      </c>
      <c r="G397" s="83" t="s">
        <v>188</v>
      </c>
      <c r="H397" s="83" t="s">
        <v>822</v>
      </c>
      <c r="I397" s="122">
        <v>4915</v>
      </c>
      <c r="J397" s="83" t="s">
        <v>554</v>
      </c>
      <c r="K397" s="30" t="s">
        <v>555</v>
      </c>
      <c r="L397" s="35">
        <f t="shared" si="26"/>
        <v>4</v>
      </c>
      <c r="M397" s="40"/>
      <c r="N397" s="35"/>
      <c r="O397" s="35"/>
      <c r="P397" s="35">
        <v>3</v>
      </c>
      <c r="Q397" s="35"/>
      <c r="R397" s="35"/>
      <c r="S397" s="35"/>
      <c r="T397" s="35">
        <v>1</v>
      </c>
      <c r="U397" s="35"/>
      <c r="V397" s="35"/>
      <c r="W397" s="35"/>
      <c r="X397" s="35"/>
    </row>
    <row r="398" spans="1:24" s="19" customFormat="1" ht="19.149999999999999" customHeight="1">
      <c r="A398" s="93"/>
      <c r="B398" s="84"/>
      <c r="C398" s="109"/>
      <c r="D398" s="109"/>
      <c r="E398" s="126"/>
      <c r="F398" s="109"/>
      <c r="G398" s="109"/>
      <c r="H398" s="109"/>
      <c r="I398" s="123"/>
      <c r="J398" s="109"/>
      <c r="K398" s="30" t="s">
        <v>556</v>
      </c>
      <c r="L398" s="35">
        <f t="shared" si="26"/>
        <v>1</v>
      </c>
      <c r="M398" s="40"/>
      <c r="N398" s="35"/>
      <c r="O398" s="35">
        <v>1</v>
      </c>
      <c r="P398" s="35"/>
      <c r="Q398" s="35"/>
      <c r="R398" s="35"/>
      <c r="S398" s="35"/>
      <c r="T398" s="35"/>
      <c r="U398" s="35"/>
      <c r="V398" s="35"/>
      <c r="W398" s="35"/>
      <c r="X398" s="35"/>
    </row>
    <row r="399" spans="1:24" s="19" customFormat="1" ht="19.149999999999999" customHeight="1">
      <c r="A399" s="93"/>
      <c r="B399" s="84"/>
      <c r="C399" s="110"/>
      <c r="D399" s="110"/>
      <c r="E399" s="127"/>
      <c r="F399" s="110"/>
      <c r="G399" s="110"/>
      <c r="H399" s="110"/>
      <c r="I399" s="124"/>
      <c r="J399" s="110"/>
      <c r="K399" s="30" t="s">
        <v>557</v>
      </c>
      <c r="L399" s="35">
        <f t="shared" si="26"/>
        <v>0</v>
      </c>
      <c r="M399" s="40"/>
      <c r="N399" s="35"/>
      <c r="O399" s="35"/>
      <c r="P399" s="35"/>
      <c r="Q399" s="35"/>
      <c r="R399" s="35"/>
      <c r="S399" s="35"/>
      <c r="T399" s="35"/>
      <c r="U399" s="35"/>
      <c r="V399" s="35"/>
      <c r="W399" s="35"/>
      <c r="X399" s="35"/>
    </row>
    <row r="400" spans="1:24" s="19" customFormat="1" ht="19.149999999999999" customHeight="1">
      <c r="A400" s="93"/>
      <c r="B400" s="84"/>
      <c r="C400" s="83" t="s">
        <v>10</v>
      </c>
      <c r="D400" s="83" t="s">
        <v>193</v>
      </c>
      <c r="E400" s="125" t="s">
        <v>823</v>
      </c>
      <c r="F400" s="83" t="s">
        <v>194</v>
      </c>
      <c r="G400" s="83" t="s">
        <v>195</v>
      </c>
      <c r="H400" s="83" t="s">
        <v>824</v>
      </c>
      <c r="I400" s="122">
        <v>4351</v>
      </c>
      <c r="J400" s="83" t="s">
        <v>349</v>
      </c>
      <c r="K400" s="30" t="s">
        <v>350</v>
      </c>
      <c r="L400" s="35">
        <f t="shared" si="26"/>
        <v>5</v>
      </c>
      <c r="M400" s="40"/>
      <c r="N400" s="40"/>
      <c r="O400" s="40"/>
      <c r="P400" s="40">
        <v>3</v>
      </c>
      <c r="Q400" s="40"/>
      <c r="R400" s="40"/>
      <c r="S400" s="40">
        <v>1</v>
      </c>
      <c r="T400" s="40">
        <v>1</v>
      </c>
      <c r="U400" s="40"/>
      <c r="V400" s="40"/>
      <c r="W400" s="40"/>
      <c r="X400" s="40"/>
    </row>
    <row r="401" spans="1:24" s="19" customFormat="1" ht="19.149999999999999" customHeight="1">
      <c r="A401" s="93"/>
      <c r="B401" s="84"/>
      <c r="C401" s="109"/>
      <c r="D401" s="109"/>
      <c r="E401" s="126"/>
      <c r="F401" s="109"/>
      <c r="G401" s="109"/>
      <c r="H401" s="109"/>
      <c r="I401" s="123"/>
      <c r="J401" s="109"/>
      <c r="K401" s="30" t="s">
        <v>351</v>
      </c>
      <c r="L401" s="35">
        <f t="shared" si="26"/>
        <v>1</v>
      </c>
      <c r="M401" s="40"/>
      <c r="N401" s="40"/>
      <c r="O401" s="40"/>
      <c r="P401" s="40">
        <v>1</v>
      </c>
      <c r="Q401" s="40"/>
      <c r="R401" s="40"/>
      <c r="S401" s="40"/>
      <c r="T401" s="40"/>
      <c r="U401" s="40"/>
      <c r="V401" s="40"/>
      <c r="W401" s="40"/>
      <c r="X401" s="40"/>
    </row>
    <row r="402" spans="1:24" s="19" customFormat="1" ht="19.149999999999999" customHeight="1">
      <c r="A402" s="93"/>
      <c r="B402" s="85"/>
      <c r="C402" s="110"/>
      <c r="D402" s="110"/>
      <c r="E402" s="127"/>
      <c r="F402" s="110"/>
      <c r="G402" s="110"/>
      <c r="H402" s="110"/>
      <c r="I402" s="124"/>
      <c r="J402" s="110"/>
      <c r="K402" s="30" t="s">
        <v>352</v>
      </c>
      <c r="L402" s="35">
        <f t="shared" si="26"/>
        <v>0</v>
      </c>
      <c r="M402" s="40"/>
      <c r="N402" s="40"/>
      <c r="O402" s="40"/>
      <c r="P402" s="40"/>
      <c r="Q402" s="40"/>
      <c r="R402" s="40"/>
      <c r="S402" s="40"/>
      <c r="T402" s="40"/>
      <c r="U402" s="40"/>
      <c r="V402" s="40"/>
      <c r="W402" s="40"/>
      <c r="X402" s="40"/>
    </row>
    <row r="403" spans="1:24" s="19" customFormat="1" ht="19.149999999999999" customHeight="1">
      <c r="A403" s="93"/>
      <c r="B403" s="83" t="s">
        <v>825</v>
      </c>
      <c r="C403" s="89"/>
      <c r="D403" s="99">
        <f>COUNTA(D406:D420)</f>
        <v>5</v>
      </c>
      <c r="E403" s="95"/>
      <c r="F403" s="89"/>
      <c r="G403" s="89"/>
      <c r="H403" s="89"/>
      <c r="I403" s="115">
        <f>SUM(I406:I420)</f>
        <v>57878</v>
      </c>
      <c r="J403" s="89" t="s">
        <v>1</v>
      </c>
      <c r="K403" s="31" t="s">
        <v>2</v>
      </c>
      <c r="L403" s="34">
        <f t="shared" si="26"/>
        <v>60</v>
      </c>
      <c r="M403" s="34">
        <f t="shared" ref="M403:X405" si="28">M406+M409+M412+M415+M418</f>
        <v>0</v>
      </c>
      <c r="N403" s="34">
        <f t="shared" si="28"/>
        <v>19</v>
      </c>
      <c r="O403" s="34">
        <f t="shared" si="28"/>
        <v>4</v>
      </c>
      <c r="P403" s="34">
        <f t="shared" si="28"/>
        <v>0</v>
      </c>
      <c r="Q403" s="34">
        <f t="shared" si="28"/>
        <v>0</v>
      </c>
      <c r="R403" s="34">
        <f t="shared" si="28"/>
        <v>0</v>
      </c>
      <c r="S403" s="34">
        <f t="shared" si="28"/>
        <v>24</v>
      </c>
      <c r="T403" s="34">
        <f t="shared" si="28"/>
        <v>13</v>
      </c>
      <c r="U403" s="34">
        <f t="shared" si="28"/>
        <v>0</v>
      </c>
      <c r="V403" s="34">
        <f t="shared" si="28"/>
        <v>0</v>
      </c>
      <c r="W403" s="34">
        <f t="shared" si="28"/>
        <v>0</v>
      </c>
      <c r="X403" s="34">
        <f t="shared" si="28"/>
        <v>0</v>
      </c>
    </row>
    <row r="404" spans="1:24" s="19" customFormat="1" ht="19.149999999999999" customHeight="1">
      <c r="A404" s="93"/>
      <c r="B404" s="84"/>
      <c r="C404" s="90"/>
      <c r="D404" s="100"/>
      <c r="E404" s="102"/>
      <c r="F404" s="90"/>
      <c r="G404" s="90"/>
      <c r="H404" s="90"/>
      <c r="I404" s="116"/>
      <c r="J404" s="90"/>
      <c r="K404" s="31" t="s">
        <v>3</v>
      </c>
      <c r="L404" s="34">
        <f t="shared" si="26"/>
        <v>32</v>
      </c>
      <c r="M404" s="34">
        <f t="shared" si="28"/>
        <v>0</v>
      </c>
      <c r="N404" s="34">
        <f t="shared" si="28"/>
        <v>26</v>
      </c>
      <c r="O404" s="34">
        <f t="shared" si="28"/>
        <v>5</v>
      </c>
      <c r="P404" s="34">
        <f t="shared" si="28"/>
        <v>0</v>
      </c>
      <c r="Q404" s="34">
        <f t="shared" si="28"/>
        <v>0</v>
      </c>
      <c r="R404" s="34">
        <f t="shared" si="28"/>
        <v>0</v>
      </c>
      <c r="S404" s="34">
        <f t="shared" si="28"/>
        <v>0</v>
      </c>
      <c r="T404" s="34">
        <f t="shared" si="28"/>
        <v>1</v>
      </c>
      <c r="U404" s="34">
        <f t="shared" si="28"/>
        <v>0</v>
      </c>
      <c r="V404" s="34">
        <f t="shared" si="28"/>
        <v>0</v>
      </c>
      <c r="W404" s="34">
        <f t="shared" si="28"/>
        <v>0</v>
      </c>
      <c r="X404" s="34">
        <f t="shared" si="28"/>
        <v>0</v>
      </c>
    </row>
    <row r="405" spans="1:24" s="19" customFormat="1" ht="19.149999999999999" customHeight="1">
      <c r="A405" s="93"/>
      <c r="B405" s="85"/>
      <c r="C405" s="91"/>
      <c r="D405" s="101"/>
      <c r="E405" s="103"/>
      <c r="F405" s="91"/>
      <c r="G405" s="91"/>
      <c r="H405" s="91"/>
      <c r="I405" s="117"/>
      <c r="J405" s="91"/>
      <c r="K405" s="31" t="s">
        <v>13</v>
      </c>
      <c r="L405" s="34">
        <f t="shared" si="26"/>
        <v>0</v>
      </c>
      <c r="M405" s="34">
        <f t="shared" si="28"/>
        <v>0</v>
      </c>
      <c r="N405" s="34">
        <f t="shared" si="28"/>
        <v>0</v>
      </c>
      <c r="O405" s="34">
        <f t="shared" si="28"/>
        <v>0</v>
      </c>
      <c r="P405" s="34">
        <f t="shared" si="28"/>
        <v>0</v>
      </c>
      <c r="Q405" s="34">
        <f t="shared" si="28"/>
        <v>0</v>
      </c>
      <c r="R405" s="34">
        <f t="shared" si="28"/>
        <v>0</v>
      </c>
      <c r="S405" s="34">
        <f t="shared" si="28"/>
        <v>0</v>
      </c>
      <c r="T405" s="34">
        <f t="shared" si="28"/>
        <v>0</v>
      </c>
      <c r="U405" s="34">
        <f t="shared" si="28"/>
        <v>0</v>
      </c>
      <c r="V405" s="34">
        <f t="shared" si="28"/>
        <v>0</v>
      </c>
      <c r="W405" s="34">
        <f t="shared" si="28"/>
        <v>0</v>
      </c>
      <c r="X405" s="34">
        <f t="shared" si="28"/>
        <v>0</v>
      </c>
    </row>
    <row r="406" spans="1:24" s="19" customFormat="1" ht="19.149999999999999" customHeight="1">
      <c r="A406" s="93"/>
      <c r="B406" s="92" t="s">
        <v>826</v>
      </c>
      <c r="C406" s="83" t="s">
        <v>10</v>
      </c>
      <c r="D406" s="83" t="s">
        <v>196</v>
      </c>
      <c r="E406" s="125" t="s">
        <v>197</v>
      </c>
      <c r="F406" s="83" t="s">
        <v>827</v>
      </c>
      <c r="G406" s="83" t="s">
        <v>198</v>
      </c>
      <c r="H406" s="83" t="s">
        <v>828</v>
      </c>
      <c r="I406" s="118">
        <v>15139</v>
      </c>
      <c r="J406" s="83" t="s">
        <v>406</v>
      </c>
      <c r="K406" s="30" t="s">
        <v>407</v>
      </c>
      <c r="L406" s="35">
        <f t="shared" si="26"/>
        <v>15</v>
      </c>
      <c r="M406" s="41">
        <v>0</v>
      </c>
      <c r="N406" s="41">
        <v>5</v>
      </c>
      <c r="O406" s="41"/>
      <c r="P406" s="41"/>
      <c r="Q406" s="41"/>
      <c r="R406" s="41"/>
      <c r="S406" s="41">
        <v>7</v>
      </c>
      <c r="T406" s="41">
        <v>3</v>
      </c>
      <c r="U406" s="41"/>
      <c r="V406" s="41"/>
      <c r="W406" s="41"/>
      <c r="X406" s="41"/>
    </row>
    <row r="407" spans="1:24" s="19" customFormat="1" ht="19.149999999999999" customHeight="1">
      <c r="A407" s="93"/>
      <c r="B407" s="84"/>
      <c r="C407" s="109"/>
      <c r="D407" s="109"/>
      <c r="E407" s="112"/>
      <c r="F407" s="109"/>
      <c r="G407" s="109"/>
      <c r="H407" s="109"/>
      <c r="I407" s="119"/>
      <c r="J407" s="109"/>
      <c r="K407" s="30" t="s">
        <v>408</v>
      </c>
      <c r="L407" s="35">
        <f t="shared" si="26"/>
        <v>8</v>
      </c>
      <c r="M407" s="41">
        <v>0</v>
      </c>
      <c r="N407" s="41">
        <v>8</v>
      </c>
      <c r="O407" s="41"/>
      <c r="P407" s="41"/>
      <c r="Q407" s="41"/>
      <c r="R407" s="41"/>
      <c r="S407" s="41">
        <v>0</v>
      </c>
      <c r="T407" s="41">
        <v>0</v>
      </c>
      <c r="U407" s="41"/>
      <c r="V407" s="41"/>
      <c r="W407" s="41"/>
      <c r="X407" s="41"/>
    </row>
    <row r="408" spans="1:24" s="19" customFormat="1" ht="19.149999999999999" customHeight="1">
      <c r="A408" s="93"/>
      <c r="B408" s="84"/>
      <c r="C408" s="110"/>
      <c r="D408" s="110"/>
      <c r="E408" s="113"/>
      <c r="F408" s="110"/>
      <c r="G408" s="110"/>
      <c r="H408" s="110"/>
      <c r="I408" s="120"/>
      <c r="J408" s="110"/>
      <c r="K408" s="30" t="s">
        <v>409</v>
      </c>
      <c r="L408" s="35">
        <f t="shared" si="26"/>
        <v>0</v>
      </c>
      <c r="M408" s="35"/>
      <c r="N408" s="35"/>
      <c r="O408" s="35"/>
      <c r="P408" s="35"/>
      <c r="Q408" s="35"/>
      <c r="R408" s="35"/>
      <c r="S408" s="35"/>
      <c r="T408" s="35"/>
      <c r="U408" s="35"/>
      <c r="V408" s="35"/>
      <c r="W408" s="35"/>
      <c r="X408" s="35"/>
    </row>
    <row r="409" spans="1:24" s="19" customFormat="1" ht="19.149999999999999" customHeight="1">
      <c r="A409" s="93"/>
      <c r="B409" s="84"/>
      <c r="C409" s="83" t="s">
        <v>10</v>
      </c>
      <c r="D409" s="83" t="s">
        <v>199</v>
      </c>
      <c r="E409" s="121" t="s">
        <v>200</v>
      </c>
      <c r="F409" s="83" t="s">
        <v>829</v>
      </c>
      <c r="G409" s="83" t="s">
        <v>201</v>
      </c>
      <c r="H409" s="83" t="s">
        <v>830</v>
      </c>
      <c r="I409" s="118">
        <v>15068</v>
      </c>
      <c r="J409" s="83" t="s">
        <v>589</v>
      </c>
      <c r="K409" s="30" t="s">
        <v>590</v>
      </c>
      <c r="L409" s="35">
        <f t="shared" si="26"/>
        <v>14</v>
      </c>
      <c r="M409" s="35"/>
      <c r="N409" s="35">
        <v>2</v>
      </c>
      <c r="O409" s="35">
        <v>4</v>
      </c>
      <c r="P409" s="35"/>
      <c r="Q409" s="35"/>
      <c r="R409" s="35"/>
      <c r="S409" s="35">
        <v>5</v>
      </c>
      <c r="T409" s="35">
        <v>3</v>
      </c>
      <c r="U409" s="35"/>
      <c r="V409" s="35"/>
      <c r="W409" s="35"/>
      <c r="X409" s="35"/>
    </row>
    <row r="410" spans="1:24" s="19" customFormat="1" ht="19.149999999999999" customHeight="1">
      <c r="A410" s="93"/>
      <c r="B410" s="84"/>
      <c r="C410" s="109"/>
      <c r="D410" s="109"/>
      <c r="E410" s="112"/>
      <c r="F410" s="109"/>
      <c r="G410" s="109"/>
      <c r="H410" s="109"/>
      <c r="I410" s="119"/>
      <c r="J410" s="109"/>
      <c r="K410" s="30" t="s">
        <v>591</v>
      </c>
      <c r="L410" s="35">
        <f t="shared" si="26"/>
        <v>8</v>
      </c>
      <c r="M410" s="35"/>
      <c r="N410" s="35">
        <v>8</v>
      </c>
      <c r="O410" s="35"/>
      <c r="P410" s="35"/>
      <c r="Q410" s="35"/>
      <c r="R410" s="35"/>
      <c r="S410" s="35"/>
      <c r="T410" s="35"/>
      <c r="U410" s="35"/>
      <c r="V410" s="35"/>
      <c r="W410" s="35"/>
      <c r="X410" s="35"/>
    </row>
    <row r="411" spans="1:24" s="19" customFormat="1" ht="19.149999999999999" customHeight="1">
      <c r="A411" s="93"/>
      <c r="B411" s="84"/>
      <c r="C411" s="110"/>
      <c r="D411" s="110"/>
      <c r="E411" s="113"/>
      <c r="F411" s="110"/>
      <c r="G411" s="110"/>
      <c r="H411" s="110"/>
      <c r="I411" s="120"/>
      <c r="J411" s="110"/>
      <c r="K411" s="30" t="s">
        <v>592</v>
      </c>
      <c r="L411" s="35">
        <f t="shared" si="26"/>
        <v>0</v>
      </c>
      <c r="M411" s="35"/>
      <c r="N411" s="35"/>
      <c r="O411" s="35"/>
      <c r="P411" s="35"/>
      <c r="Q411" s="35"/>
      <c r="R411" s="35"/>
      <c r="S411" s="35"/>
      <c r="T411" s="35"/>
      <c r="U411" s="35"/>
      <c r="V411" s="35"/>
      <c r="W411" s="35"/>
      <c r="X411" s="35"/>
    </row>
    <row r="412" spans="1:24" s="19" customFormat="1" ht="19.149999999999999" customHeight="1">
      <c r="A412" s="93"/>
      <c r="B412" s="84"/>
      <c r="C412" s="83" t="s">
        <v>10</v>
      </c>
      <c r="D412" s="83" t="s">
        <v>831</v>
      </c>
      <c r="E412" s="121" t="s">
        <v>202</v>
      </c>
      <c r="F412" s="83" t="s">
        <v>832</v>
      </c>
      <c r="G412" s="83" t="s">
        <v>203</v>
      </c>
      <c r="H412" s="83" t="s">
        <v>833</v>
      </c>
      <c r="I412" s="118">
        <v>9566</v>
      </c>
      <c r="J412" s="83" t="s">
        <v>517</v>
      </c>
      <c r="K412" s="30" t="s">
        <v>518</v>
      </c>
      <c r="L412" s="35">
        <f t="shared" si="26"/>
        <v>11</v>
      </c>
      <c r="M412" s="41"/>
      <c r="N412" s="41">
        <v>4</v>
      </c>
      <c r="O412" s="41"/>
      <c r="P412" s="41"/>
      <c r="Q412" s="41"/>
      <c r="R412" s="41"/>
      <c r="S412" s="41">
        <v>5</v>
      </c>
      <c r="T412" s="41">
        <v>2</v>
      </c>
      <c r="U412" s="41"/>
      <c r="V412" s="41"/>
      <c r="W412" s="41"/>
      <c r="X412" s="41"/>
    </row>
    <row r="413" spans="1:24" s="19" customFormat="1" ht="19.149999999999999" customHeight="1">
      <c r="A413" s="93"/>
      <c r="B413" s="84"/>
      <c r="C413" s="109"/>
      <c r="D413" s="109"/>
      <c r="E413" s="112"/>
      <c r="F413" s="109"/>
      <c r="G413" s="109"/>
      <c r="H413" s="109"/>
      <c r="I413" s="119"/>
      <c r="J413" s="109"/>
      <c r="K413" s="30" t="s">
        <v>519</v>
      </c>
      <c r="L413" s="35">
        <f t="shared" si="26"/>
        <v>6</v>
      </c>
      <c r="M413" s="41"/>
      <c r="N413" s="41">
        <v>6</v>
      </c>
      <c r="O413" s="41"/>
      <c r="P413" s="41"/>
      <c r="Q413" s="41"/>
      <c r="R413" s="41"/>
      <c r="S413" s="41"/>
      <c r="T413" s="41"/>
      <c r="U413" s="41"/>
      <c r="V413" s="41"/>
      <c r="W413" s="41"/>
      <c r="X413" s="41"/>
    </row>
    <row r="414" spans="1:24" s="19" customFormat="1" ht="19.149999999999999" customHeight="1">
      <c r="A414" s="93"/>
      <c r="B414" s="84"/>
      <c r="C414" s="110"/>
      <c r="D414" s="110"/>
      <c r="E414" s="113"/>
      <c r="F414" s="110"/>
      <c r="G414" s="110"/>
      <c r="H414" s="110"/>
      <c r="I414" s="120"/>
      <c r="J414" s="110"/>
      <c r="K414" s="30" t="s">
        <v>520</v>
      </c>
      <c r="L414" s="35">
        <f t="shared" si="26"/>
        <v>0</v>
      </c>
      <c r="M414" s="35"/>
      <c r="N414" s="35"/>
      <c r="O414" s="35"/>
      <c r="P414" s="35"/>
      <c r="Q414" s="35"/>
      <c r="R414" s="35"/>
      <c r="S414" s="35"/>
      <c r="T414" s="35"/>
      <c r="U414" s="35"/>
      <c r="V414" s="35"/>
      <c r="W414" s="35"/>
      <c r="X414" s="35"/>
    </row>
    <row r="415" spans="1:24" s="19" customFormat="1" ht="19.149999999999999" customHeight="1">
      <c r="A415" s="93"/>
      <c r="B415" s="84"/>
      <c r="C415" s="83" t="s">
        <v>10</v>
      </c>
      <c r="D415" s="83" t="s">
        <v>204</v>
      </c>
      <c r="E415" s="121" t="s">
        <v>205</v>
      </c>
      <c r="F415" s="83" t="s">
        <v>206</v>
      </c>
      <c r="G415" s="83" t="s">
        <v>207</v>
      </c>
      <c r="H415" s="83" t="s">
        <v>834</v>
      </c>
      <c r="I415" s="118">
        <v>10110</v>
      </c>
      <c r="J415" s="83" t="s">
        <v>680</v>
      </c>
      <c r="K415" s="30" t="s">
        <v>681</v>
      </c>
      <c r="L415" s="35">
        <f t="shared" si="26"/>
        <v>10</v>
      </c>
      <c r="M415" s="41"/>
      <c r="N415" s="41">
        <v>4</v>
      </c>
      <c r="O415" s="41"/>
      <c r="P415" s="41"/>
      <c r="Q415" s="41"/>
      <c r="R415" s="41"/>
      <c r="S415" s="41">
        <v>4</v>
      </c>
      <c r="T415" s="41">
        <v>2</v>
      </c>
      <c r="U415" s="41"/>
      <c r="V415" s="41"/>
      <c r="W415" s="41"/>
      <c r="X415" s="41"/>
    </row>
    <row r="416" spans="1:24" s="19" customFormat="1" ht="19.149999999999999" customHeight="1">
      <c r="A416" s="93"/>
      <c r="B416" s="84"/>
      <c r="C416" s="109"/>
      <c r="D416" s="109"/>
      <c r="E416" s="112"/>
      <c r="F416" s="109"/>
      <c r="G416" s="109"/>
      <c r="H416" s="109"/>
      <c r="I416" s="119"/>
      <c r="J416" s="109"/>
      <c r="K416" s="30" t="s">
        <v>682</v>
      </c>
      <c r="L416" s="35">
        <f t="shared" si="26"/>
        <v>5</v>
      </c>
      <c r="M416" s="41"/>
      <c r="N416" s="41"/>
      <c r="O416" s="41">
        <v>5</v>
      </c>
      <c r="P416" s="41"/>
      <c r="Q416" s="41"/>
      <c r="R416" s="41"/>
      <c r="S416" s="41"/>
      <c r="T416" s="41"/>
      <c r="U416" s="41"/>
      <c r="V416" s="41"/>
      <c r="W416" s="41"/>
      <c r="X416" s="41"/>
    </row>
    <row r="417" spans="1:24" s="19" customFormat="1" ht="19.149999999999999" customHeight="1">
      <c r="A417" s="93"/>
      <c r="B417" s="84"/>
      <c r="C417" s="110"/>
      <c r="D417" s="110"/>
      <c r="E417" s="113"/>
      <c r="F417" s="110"/>
      <c r="G417" s="110"/>
      <c r="H417" s="110"/>
      <c r="I417" s="120"/>
      <c r="J417" s="110"/>
      <c r="K417" s="30" t="s">
        <v>683</v>
      </c>
      <c r="L417" s="35">
        <f t="shared" si="26"/>
        <v>0</v>
      </c>
      <c r="M417" s="35"/>
      <c r="N417" s="35"/>
      <c r="O417" s="35"/>
      <c r="P417" s="35"/>
      <c r="Q417" s="35"/>
      <c r="R417" s="35"/>
      <c r="S417" s="35"/>
      <c r="T417" s="35"/>
      <c r="U417" s="35"/>
      <c r="V417" s="35"/>
      <c r="W417" s="35"/>
      <c r="X417" s="35"/>
    </row>
    <row r="418" spans="1:24" s="19" customFormat="1" ht="19.149999999999999" customHeight="1">
      <c r="A418" s="93"/>
      <c r="B418" s="84"/>
      <c r="C418" s="83" t="s">
        <v>10</v>
      </c>
      <c r="D418" s="83" t="s">
        <v>208</v>
      </c>
      <c r="E418" s="121" t="s">
        <v>209</v>
      </c>
      <c r="F418" s="83" t="s">
        <v>210</v>
      </c>
      <c r="G418" s="83" t="s">
        <v>211</v>
      </c>
      <c r="H418" s="83" t="s">
        <v>835</v>
      </c>
      <c r="I418" s="118">
        <v>7995</v>
      </c>
      <c r="J418" s="83" t="s">
        <v>517</v>
      </c>
      <c r="K418" s="30" t="s">
        <v>518</v>
      </c>
      <c r="L418" s="35">
        <f t="shared" si="26"/>
        <v>10</v>
      </c>
      <c r="M418" s="41"/>
      <c r="N418" s="41">
        <v>4</v>
      </c>
      <c r="O418" s="41"/>
      <c r="P418" s="41"/>
      <c r="Q418" s="41"/>
      <c r="R418" s="41"/>
      <c r="S418" s="41">
        <v>3</v>
      </c>
      <c r="T418" s="41">
        <v>3</v>
      </c>
      <c r="U418" s="41"/>
      <c r="V418" s="41"/>
      <c r="W418" s="41"/>
      <c r="X418" s="41"/>
    </row>
    <row r="419" spans="1:24" s="19" customFormat="1" ht="19.149999999999999" customHeight="1">
      <c r="A419" s="93"/>
      <c r="B419" s="84"/>
      <c r="C419" s="109"/>
      <c r="D419" s="109"/>
      <c r="E419" s="112"/>
      <c r="F419" s="109"/>
      <c r="G419" s="109"/>
      <c r="H419" s="109"/>
      <c r="I419" s="119"/>
      <c r="J419" s="109"/>
      <c r="K419" s="30" t="s">
        <v>519</v>
      </c>
      <c r="L419" s="35">
        <f t="shared" si="26"/>
        <v>5</v>
      </c>
      <c r="M419" s="41"/>
      <c r="N419" s="41">
        <v>4</v>
      </c>
      <c r="O419" s="41"/>
      <c r="P419" s="41"/>
      <c r="Q419" s="41"/>
      <c r="R419" s="41"/>
      <c r="S419" s="41"/>
      <c r="T419" s="41">
        <v>1</v>
      </c>
      <c r="U419" s="41"/>
      <c r="V419" s="41"/>
      <c r="W419" s="41"/>
      <c r="X419" s="41"/>
    </row>
    <row r="420" spans="1:24" s="19" customFormat="1" ht="19.149999999999999" customHeight="1">
      <c r="A420" s="93"/>
      <c r="B420" s="85"/>
      <c r="C420" s="110"/>
      <c r="D420" s="110"/>
      <c r="E420" s="113"/>
      <c r="F420" s="110"/>
      <c r="G420" s="110"/>
      <c r="H420" s="110"/>
      <c r="I420" s="120"/>
      <c r="J420" s="110"/>
      <c r="K420" s="30" t="s">
        <v>520</v>
      </c>
      <c r="L420" s="35">
        <f t="shared" si="26"/>
        <v>0</v>
      </c>
      <c r="M420" s="35"/>
      <c r="N420" s="35"/>
      <c r="O420" s="35"/>
      <c r="P420" s="35"/>
      <c r="Q420" s="35"/>
      <c r="R420" s="35"/>
      <c r="S420" s="35"/>
      <c r="T420" s="35"/>
      <c r="U420" s="35"/>
      <c r="V420" s="35"/>
      <c r="W420" s="35"/>
      <c r="X420" s="35"/>
    </row>
    <row r="421" spans="1:24" s="19" customFormat="1" ht="19.149999999999999" customHeight="1">
      <c r="A421" s="93"/>
      <c r="B421" s="83" t="s">
        <v>836</v>
      </c>
      <c r="C421" s="89"/>
      <c r="D421" s="99">
        <f>COUNTA(D424:D453)</f>
        <v>10</v>
      </c>
      <c r="E421" s="95"/>
      <c r="F421" s="89"/>
      <c r="G421" s="89"/>
      <c r="H421" s="89"/>
      <c r="I421" s="115">
        <f>SUM(I424:I453)</f>
        <v>0</v>
      </c>
      <c r="J421" s="89" t="s">
        <v>1</v>
      </c>
      <c r="K421" s="31" t="s">
        <v>2</v>
      </c>
      <c r="L421" s="34">
        <f t="shared" si="26"/>
        <v>87</v>
      </c>
      <c r="M421" s="34">
        <f t="shared" ref="M421:X421" si="29">M424+M427+M429+M433+M436+M439+M442+M445+M448+M451</f>
        <v>3</v>
      </c>
      <c r="N421" s="34">
        <f t="shared" si="29"/>
        <v>32</v>
      </c>
      <c r="O421" s="34">
        <f t="shared" si="29"/>
        <v>2</v>
      </c>
      <c r="P421" s="34">
        <f t="shared" si="29"/>
        <v>5</v>
      </c>
      <c r="Q421" s="34">
        <f t="shared" si="29"/>
        <v>0</v>
      </c>
      <c r="R421" s="34">
        <f t="shared" si="29"/>
        <v>0</v>
      </c>
      <c r="S421" s="34">
        <f t="shared" si="29"/>
        <v>5</v>
      </c>
      <c r="T421" s="34">
        <f t="shared" si="29"/>
        <v>10</v>
      </c>
      <c r="U421" s="34">
        <f t="shared" si="29"/>
        <v>0</v>
      </c>
      <c r="V421" s="34">
        <f t="shared" si="29"/>
        <v>0</v>
      </c>
      <c r="W421" s="34">
        <f t="shared" si="29"/>
        <v>20</v>
      </c>
      <c r="X421" s="34">
        <f t="shared" si="29"/>
        <v>10</v>
      </c>
    </row>
    <row r="422" spans="1:24" s="19" customFormat="1" ht="19.149999999999999" customHeight="1">
      <c r="A422" s="93"/>
      <c r="B422" s="84"/>
      <c r="C422" s="90"/>
      <c r="D422" s="100"/>
      <c r="E422" s="102"/>
      <c r="F422" s="90"/>
      <c r="G422" s="90"/>
      <c r="H422" s="90"/>
      <c r="I422" s="116"/>
      <c r="J422" s="90"/>
      <c r="K422" s="31" t="s">
        <v>3</v>
      </c>
      <c r="L422" s="34">
        <f t="shared" si="26"/>
        <v>25</v>
      </c>
      <c r="M422" s="34">
        <f t="shared" ref="M422:X423" si="30">M425+M428+M431+M434+M437+M440+M443+M446+M449+M452</f>
        <v>5</v>
      </c>
      <c r="N422" s="34">
        <f t="shared" si="30"/>
        <v>15</v>
      </c>
      <c r="O422" s="34">
        <f t="shared" si="30"/>
        <v>2</v>
      </c>
      <c r="P422" s="34">
        <f t="shared" si="30"/>
        <v>0</v>
      </c>
      <c r="Q422" s="34">
        <f t="shared" si="30"/>
        <v>0</v>
      </c>
      <c r="R422" s="34">
        <f t="shared" si="30"/>
        <v>0</v>
      </c>
      <c r="S422" s="34">
        <f t="shared" si="30"/>
        <v>0</v>
      </c>
      <c r="T422" s="34">
        <f t="shared" si="30"/>
        <v>3</v>
      </c>
      <c r="U422" s="34">
        <f t="shared" si="30"/>
        <v>0</v>
      </c>
      <c r="V422" s="34">
        <f t="shared" si="30"/>
        <v>0</v>
      </c>
      <c r="W422" s="34">
        <f t="shared" si="30"/>
        <v>0</v>
      </c>
      <c r="X422" s="34">
        <f t="shared" si="30"/>
        <v>0</v>
      </c>
    </row>
    <row r="423" spans="1:24" s="19" customFormat="1" ht="19.149999999999999" customHeight="1">
      <c r="A423" s="93"/>
      <c r="B423" s="85"/>
      <c r="C423" s="91"/>
      <c r="D423" s="101"/>
      <c r="E423" s="103"/>
      <c r="F423" s="91"/>
      <c r="G423" s="91"/>
      <c r="H423" s="91"/>
      <c r="I423" s="117"/>
      <c r="J423" s="91"/>
      <c r="K423" s="31" t="s">
        <v>13</v>
      </c>
      <c r="L423" s="34">
        <f t="shared" si="26"/>
        <v>0</v>
      </c>
      <c r="M423" s="34">
        <f t="shared" si="30"/>
        <v>0</v>
      </c>
      <c r="N423" s="34">
        <f t="shared" si="30"/>
        <v>0</v>
      </c>
      <c r="O423" s="34">
        <f t="shared" si="30"/>
        <v>0</v>
      </c>
      <c r="P423" s="34">
        <f t="shared" si="30"/>
        <v>0</v>
      </c>
      <c r="Q423" s="34">
        <f t="shared" si="30"/>
        <v>0</v>
      </c>
      <c r="R423" s="34">
        <f t="shared" si="30"/>
        <v>0</v>
      </c>
      <c r="S423" s="34">
        <f t="shared" si="30"/>
        <v>0</v>
      </c>
      <c r="T423" s="34">
        <f t="shared" si="30"/>
        <v>0</v>
      </c>
      <c r="U423" s="34">
        <f t="shared" si="30"/>
        <v>0</v>
      </c>
      <c r="V423" s="34">
        <f t="shared" si="30"/>
        <v>0</v>
      </c>
      <c r="W423" s="34">
        <f t="shared" si="30"/>
        <v>0</v>
      </c>
      <c r="X423" s="34">
        <f t="shared" si="30"/>
        <v>0</v>
      </c>
    </row>
    <row r="424" spans="1:24" s="19" customFormat="1" ht="19.149999999999999" customHeight="1">
      <c r="A424" s="93"/>
      <c r="B424" s="92" t="s">
        <v>837</v>
      </c>
      <c r="C424" s="83" t="s">
        <v>838</v>
      </c>
      <c r="D424" s="83" t="s">
        <v>839</v>
      </c>
      <c r="E424" s="111" t="s">
        <v>840</v>
      </c>
      <c r="F424" s="83" t="s">
        <v>841</v>
      </c>
      <c r="G424" s="83" t="s">
        <v>212</v>
      </c>
      <c r="H424" s="83" t="s">
        <v>842</v>
      </c>
      <c r="I424" s="80">
        <v>0</v>
      </c>
      <c r="J424" s="83" t="s">
        <v>386</v>
      </c>
      <c r="K424" s="30" t="s">
        <v>387</v>
      </c>
      <c r="L424" s="35">
        <f t="shared" ref="L424:L487" si="31">SUM(M424:X424)</f>
        <v>17</v>
      </c>
      <c r="M424" s="35">
        <v>0</v>
      </c>
      <c r="N424" s="35">
        <v>7</v>
      </c>
      <c r="O424" s="35">
        <v>0</v>
      </c>
      <c r="P424" s="35">
        <v>0</v>
      </c>
      <c r="Q424" s="35">
        <v>0</v>
      </c>
      <c r="R424" s="35">
        <v>0</v>
      </c>
      <c r="S424" s="35">
        <v>0</v>
      </c>
      <c r="T424" s="35">
        <v>2</v>
      </c>
      <c r="U424" s="35">
        <v>0</v>
      </c>
      <c r="V424" s="35">
        <v>0</v>
      </c>
      <c r="W424" s="35">
        <v>4</v>
      </c>
      <c r="X424" s="35">
        <v>4</v>
      </c>
    </row>
    <row r="425" spans="1:24" s="19" customFormat="1" ht="19.149999999999999" customHeight="1">
      <c r="A425" s="93"/>
      <c r="B425" s="84"/>
      <c r="C425" s="109"/>
      <c r="D425" s="109"/>
      <c r="E425" s="112"/>
      <c r="F425" s="109"/>
      <c r="G425" s="109"/>
      <c r="H425" s="109"/>
      <c r="I425" s="81"/>
      <c r="J425" s="109"/>
      <c r="K425" s="30" t="s">
        <v>388</v>
      </c>
      <c r="L425" s="35">
        <f t="shared" si="31"/>
        <v>4</v>
      </c>
      <c r="M425" s="35">
        <v>0</v>
      </c>
      <c r="N425" s="35">
        <v>3</v>
      </c>
      <c r="O425" s="35">
        <v>0</v>
      </c>
      <c r="P425" s="35">
        <v>0</v>
      </c>
      <c r="Q425" s="35">
        <v>0</v>
      </c>
      <c r="R425" s="35">
        <v>0</v>
      </c>
      <c r="S425" s="35">
        <v>0</v>
      </c>
      <c r="T425" s="35">
        <v>1</v>
      </c>
      <c r="U425" s="35">
        <v>0</v>
      </c>
      <c r="V425" s="35">
        <v>0</v>
      </c>
      <c r="W425" s="35">
        <v>0</v>
      </c>
      <c r="X425" s="35">
        <v>0</v>
      </c>
    </row>
    <row r="426" spans="1:24" s="19" customFormat="1" ht="19.149999999999999" customHeight="1">
      <c r="A426" s="93"/>
      <c r="B426" s="84"/>
      <c r="C426" s="110"/>
      <c r="D426" s="110"/>
      <c r="E426" s="113"/>
      <c r="F426" s="110"/>
      <c r="G426" s="110"/>
      <c r="H426" s="110"/>
      <c r="I426" s="82"/>
      <c r="J426" s="110"/>
      <c r="K426" s="30" t="s">
        <v>389</v>
      </c>
      <c r="L426" s="35">
        <f t="shared" si="31"/>
        <v>0</v>
      </c>
      <c r="M426" s="35"/>
      <c r="N426" s="35"/>
      <c r="O426" s="35"/>
      <c r="P426" s="35"/>
      <c r="Q426" s="35"/>
      <c r="R426" s="35"/>
      <c r="S426" s="35"/>
      <c r="T426" s="35"/>
      <c r="U426" s="35"/>
      <c r="V426" s="35"/>
      <c r="W426" s="35"/>
      <c r="X426" s="35"/>
    </row>
    <row r="427" spans="1:24" s="19" customFormat="1" ht="19.149999999999999" customHeight="1">
      <c r="A427" s="93"/>
      <c r="B427" s="84"/>
      <c r="C427" s="83" t="s">
        <v>843</v>
      </c>
      <c r="D427" s="83" t="s">
        <v>844</v>
      </c>
      <c r="E427" s="114" t="s">
        <v>845</v>
      </c>
      <c r="F427" s="83" t="s">
        <v>846</v>
      </c>
      <c r="G427" s="83" t="s">
        <v>213</v>
      </c>
      <c r="H427" s="83" t="s">
        <v>847</v>
      </c>
      <c r="I427" s="80">
        <v>0</v>
      </c>
      <c r="J427" s="83" t="s">
        <v>673</v>
      </c>
      <c r="K427" s="30" t="s">
        <v>674</v>
      </c>
      <c r="L427" s="35">
        <f t="shared" si="31"/>
        <v>19</v>
      </c>
      <c r="M427" s="35">
        <v>2</v>
      </c>
      <c r="N427" s="35">
        <v>7</v>
      </c>
      <c r="O427" s="35">
        <v>1</v>
      </c>
      <c r="P427" s="35"/>
      <c r="Q427" s="35"/>
      <c r="R427" s="35"/>
      <c r="S427" s="35">
        <v>2</v>
      </c>
      <c r="T427" s="35"/>
      <c r="U427" s="35"/>
      <c r="V427" s="35"/>
      <c r="W427" s="35">
        <v>7</v>
      </c>
      <c r="X427" s="35"/>
    </row>
    <row r="428" spans="1:24" s="19" customFormat="1" ht="19.149999999999999" customHeight="1">
      <c r="A428" s="93"/>
      <c r="B428" s="84"/>
      <c r="C428" s="109"/>
      <c r="D428" s="109"/>
      <c r="E428" s="112"/>
      <c r="F428" s="109"/>
      <c r="G428" s="109"/>
      <c r="H428" s="109"/>
      <c r="I428" s="81"/>
      <c r="J428" s="109"/>
      <c r="K428" s="30" t="s">
        <v>675</v>
      </c>
      <c r="L428" s="35">
        <f t="shared" si="31"/>
        <v>4</v>
      </c>
      <c r="M428" s="35">
        <v>3</v>
      </c>
      <c r="N428" s="35"/>
      <c r="O428" s="35">
        <v>1</v>
      </c>
      <c r="P428" s="35"/>
      <c r="Q428" s="35"/>
      <c r="R428" s="35"/>
      <c r="S428" s="35"/>
      <c r="T428" s="35"/>
      <c r="U428" s="35"/>
      <c r="V428" s="35"/>
      <c r="W428" s="35"/>
      <c r="X428" s="35"/>
    </row>
    <row r="429" spans="1:24" s="19" customFormat="1" ht="19.149999999999999" customHeight="1">
      <c r="A429" s="93"/>
      <c r="B429" s="84"/>
      <c r="C429" s="110"/>
      <c r="D429" s="110"/>
      <c r="E429" s="113"/>
      <c r="F429" s="110"/>
      <c r="G429" s="110"/>
      <c r="H429" s="110"/>
      <c r="I429" s="82"/>
      <c r="J429" s="110"/>
      <c r="K429" s="30" t="s">
        <v>676</v>
      </c>
      <c r="L429" s="35">
        <f t="shared" si="31"/>
        <v>0</v>
      </c>
      <c r="M429" s="35"/>
      <c r="N429" s="35"/>
      <c r="O429" s="35"/>
      <c r="P429" s="35"/>
      <c r="Q429" s="35"/>
      <c r="R429" s="35"/>
      <c r="S429" s="35"/>
      <c r="T429" s="35"/>
      <c r="U429" s="35"/>
      <c r="V429" s="35"/>
      <c r="W429" s="35"/>
      <c r="X429" s="35"/>
    </row>
    <row r="430" spans="1:24" s="19" customFormat="1" ht="19.149999999999999" customHeight="1">
      <c r="A430" s="93"/>
      <c r="B430" s="84"/>
      <c r="C430" s="83" t="s">
        <v>848</v>
      </c>
      <c r="D430" s="83" t="s">
        <v>849</v>
      </c>
      <c r="E430" s="111" t="s">
        <v>850</v>
      </c>
      <c r="F430" s="83" t="s">
        <v>851</v>
      </c>
      <c r="G430" s="83" t="s">
        <v>214</v>
      </c>
      <c r="H430" s="83" t="s">
        <v>852</v>
      </c>
      <c r="I430" s="80">
        <v>0</v>
      </c>
      <c r="J430" s="83" t="s">
        <v>368</v>
      </c>
      <c r="K430" s="30" t="s">
        <v>369</v>
      </c>
      <c r="L430" s="35">
        <f t="shared" si="31"/>
        <v>17</v>
      </c>
      <c r="M430" s="35"/>
      <c r="N430" s="35">
        <v>6</v>
      </c>
      <c r="O430" s="35"/>
      <c r="P430" s="35"/>
      <c r="Q430" s="35"/>
      <c r="R430" s="35"/>
      <c r="S430" s="35">
        <v>2</v>
      </c>
      <c r="T430" s="35">
        <v>1</v>
      </c>
      <c r="U430" s="35"/>
      <c r="V430" s="35"/>
      <c r="W430" s="35">
        <v>4</v>
      </c>
      <c r="X430" s="35">
        <v>4</v>
      </c>
    </row>
    <row r="431" spans="1:24" s="19" customFormat="1" ht="19.149999999999999" customHeight="1">
      <c r="A431" s="93"/>
      <c r="B431" s="84"/>
      <c r="C431" s="109"/>
      <c r="D431" s="109"/>
      <c r="E431" s="112"/>
      <c r="F431" s="109"/>
      <c r="G431" s="109"/>
      <c r="H431" s="109"/>
      <c r="I431" s="81"/>
      <c r="J431" s="109"/>
      <c r="K431" s="30" t="s">
        <v>370</v>
      </c>
      <c r="L431" s="35">
        <f t="shared" si="31"/>
        <v>5</v>
      </c>
      <c r="M431" s="35"/>
      <c r="N431" s="35">
        <v>4</v>
      </c>
      <c r="O431" s="35"/>
      <c r="P431" s="35"/>
      <c r="Q431" s="35"/>
      <c r="R431" s="35"/>
      <c r="S431" s="35"/>
      <c r="T431" s="35">
        <v>1</v>
      </c>
      <c r="U431" s="35"/>
      <c r="V431" s="35"/>
      <c r="W431" s="35"/>
      <c r="X431" s="35"/>
    </row>
    <row r="432" spans="1:24" s="19" customFormat="1" ht="19.149999999999999" customHeight="1">
      <c r="A432" s="93"/>
      <c r="B432" s="84"/>
      <c r="C432" s="110"/>
      <c r="D432" s="110"/>
      <c r="E432" s="113"/>
      <c r="F432" s="110"/>
      <c r="G432" s="110"/>
      <c r="H432" s="110"/>
      <c r="I432" s="82"/>
      <c r="J432" s="110"/>
      <c r="K432" s="30" t="s">
        <v>371</v>
      </c>
      <c r="L432" s="35">
        <f t="shared" si="31"/>
        <v>0</v>
      </c>
      <c r="M432" s="35"/>
      <c r="N432" s="35"/>
      <c r="O432" s="35"/>
      <c r="P432" s="35"/>
      <c r="Q432" s="35"/>
      <c r="R432" s="35"/>
      <c r="S432" s="35"/>
      <c r="T432" s="35"/>
      <c r="U432" s="35"/>
      <c r="V432" s="35"/>
      <c r="W432" s="35"/>
      <c r="X432" s="35"/>
    </row>
    <row r="433" spans="1:24" s="19" customFormat="1" ht="19.149999999999999" customHeight="1">
      <c r="A433" s="93"/>
      <c r="B433" s="84"/>
      <c r="C433" s="83" t="s">
        <v>853</v>
      </c>
      <c r="D433" s="83" t="s">
        <v>854</v>
      </c>
      <c r="E433" s="111" t="s">
        <v>855</v>
      </c>
      <c r="F433" s="83" t="s">
        <v>856</v>
      </c>
      <c r="G433" s="83" t="s">
        <v>215</v>
      </c>
      <c r="H433" s="83" t="s">
        <v>857</v>
      </c>
      <c r="I433" s="80">
        <v>0</v>
      </c>
      <c r="J433" s="83" t="s">
        <v>526</v>
      </c>
      <c r="K433" s="30" t="s">
        <v>527</v>
      </c>
      <c r="L433" s="35">
        <f t="shared" si="31"/>
        <v>7</v>
      </c>
      <c r="M433" s="35">
        <v>1</v>
      </c>
      <c r="N433" s="35">
        <v>3</v>
      </c>
      <c r="O433" s="35">
        <v>1</v>
      </c>
      <c r="P433" s="35"/>
      <c r="Q433" s="35"/>
      <c r="R433" s="35"/>
      <c r="S433" s="35">
        <v>1</v>
      </c>
      <c r="T433" s="35"/>
      <c r="U433" s="35"/>
      <c r="V433" s="35"/>
      <c r="W433" s="35">
        <v>1</v>
      </c>
      <c r="X433" s="35">
        <v>0</v>
      </c>
    </row>
    <row r="434" spans="1:24" s="19" customFormat="1" ht="19.149999999999999" customHeight="1">
      <c r="A434" s="93"/>
      <c r="B434" s="84"/>
      <c r="C434" s="109"/>
      <c r="D434" s="109"/>
      <c r="E434" s="112"/>
      <c r="F434" s="109"/>
      <c r="G434" s="109"/>
      <c r="H434" s="109"/>
      <c r="I434" s="81"/>
      <c r="J434" s="109"/>
      <c r="K434" s="30" t="s">
        <v>528</v>
      </c>
      <c r="L434" s="35">
        <f t="shared" si="31"/>
        <v>2</v>
      </c>
      <c r="M434" s="35">
        <v>2</v>
      </c>
      <c r="N434" s="35"/>
      <c r="O434" s="35"/>
      <c r="P434" s="35"/>
      <c r="Q434" s="35"/>
      <c r="R434" s="35"/>
      <c r="S434" s="35"/>
      <c r="T434" s="35"/>
      <c r="U434" s="35"/>
      <c r="V434" s="35"/>
      <c r="W434" s="35"/>
      <c r="X434" s="35"/>
    </row>
    <row r="435" spans="1:24" s="19" customFormat="1" ht="19.149999999999999" customHeight="1">
      <c r="A435" s="93"/>
      <c r="B435" s="84"/>
      <c r="C435" s="110"/>
      <c r="D435" s="110"/>
      <c r="E435" s="113"/>
      <c r="F435" s="110"/>
      <c r="G435" s="110"/>
      <c r="H435" s="110"/>
      <c r="I435" s="82"/>
      <c r="J435" s="110"/>
      <c r="K435" s="30" t="s">
        <v>529</v>
      </c>
      <c r="L435" s="35">
        <f t="shared" si="31"/>
        <v>0</v>
      </c>
      <c r="M435" s="35"/>
      <c r="N435" s="35"/>
      <c r="O435" s="35"/>
      <c r="P435" s="35"/>
      <c r="Q435" s="35"/>
      <c r="R435" s="35"/>
      <c r="S435" s="35"/>
      <c r="T435" s="35"/>
      <c r="U435" s="35"/>
      <c r="V435" s="35"/>
      <c r="W435" s="35"/>
      <c r="X435" s="35"/>
    </row>
    <row r="436" spans="1:24" s="19" customFormat="1" ht="19.149999999999999" customHeight="1">
      <c r="A436" s="93"/>
      <c r="B436" s="84"/>
      <c r="C436" s="83" t="s">
        <v>858</v>
      </c>
      <c r="D436" s="83" t="s">
        <v>859</v>
      </c>
      <c r="E436" s="111" t="s">
        <v>860</v>
      </c>
      <c r="F436" s="83" t="s">
        <v>861</v>
      </c>
      <c r="G436" s="83" t="s">
        <v>216</v>
      </c>
      <c r="H436" s="83" t="s">
        <v>862</v>
      </c>
      <c r="I436" s="80">
        <v>0</v>
      </c>
      <c r="J436" s="83" t="s">
        <v>526</v>
      </c>
      <c r="K436" s="30" t="s">
        <v>527</v>
      </c>
      <c r="L436" s="35">
        <f t="shared" si="31"/>
        <v>13</v>
      </c>
      <c r="M436" s="35"/>
      <c r="N436" s="35">
        <v>4</v>
      </c>
      <c r="O436" s="35"/>
      <c r="P436" s="35"/>
      <c r="Q436" s="35"/>
      <c r="R436" s="35"/>
      <c r="S436" s="35">
        <v>1</v>
      </c>
      <c r="T436" s="35">
        <v>1</v>
      </c>
      <c r="U436" s="35"/>
      <c r="V436" s="35"/>
      <c r="W436" s="35">
        <v>4</v>
      </c>
      <c r="X436" s="35">
        <v>3</v>
      </c>
    </row>
    <row r="437" spans="1:24" s="19" customFormat="1" ht="19.149999999999999" customHeight="1">
      <c r="A437" s="93"/>
      <c r="B437" s="84"/>
      <c r="C437" s="109"/>
      <c r="D437" s="109"/>
      <c r="E437" s="112"/>
      <c r="F437" s="109"/>
      <c r="G437" s="109"/>
      <c r="H437" s="109"/>
      <c r="I437" s="81"/>
      <c r="J437" s="109"/>
      <c r="K437" s="30" t="s">
        <v>528</v>
      </c>
      <c r="L437" s="35">
        <f t="shared" si="31"/>
        <v>4</v>
      </c>
      <c r="M437" s="35"/>
      <c r="N437" s="35">
        <v>2</v>
      </c>
      <c r="O437" s="35">
        <v>1</v>
      </c>
      <c r="P437" s="35"/>
      <c r="Q437" s="35"/>
      <c r="R437" s="35"/>
      <c r="S437" s="35"/>
      <c r="T437" s="35">
        <v>1</v>
      </c>
      <c r="U437" s="35"/>
      <c r="V437" s="35"/>
      <c r="W437" s="35"/>
      <c r="X437" s="35"/>
    </row>
    <row r="438" spans="1:24" s="19" customFormat="1" ht="19.149999999999999" customHeight="1">
      <c r="A438" s="93"/>
      <c r="B438" s="84"/>
      <c r="C438" s="110"/>
      <c r="D438" s="110"/>
      <c r="E438" s="113"/>
      <c r="F438" s="110"/>
      <c r="G438" s="110"/>
      <c r="H438" s="110"/>
      <c r="I438" s="82"/>
      <c r="J438" s="110"/>
      <c r="K438" s="30" t="s">
        <v>529</v>
      </c>
      <c r="L438" s="35">
        <f t="shared" si="31"/>
        <v>0</v>
      </c>
      <c r="M438" s="35"/>
      <c r="N438" s="35"/>
      <c r="O438" s="35"/>
      <c r="P438" s="35"/>
      <c r="Q438" s="35"/>
      <c r="R438" s="35"/>
      <c r="S438" s="35"/>
      <c r="T438" s="35"/>
      <c r="U438" s="35"/>
      <c r="V438" s="35"/>
      <c r="W438" s="35"/>
      <c r="X438" s="35"/>
    </row>
    <row r="439" spans="1:24" s="19" customFormat="1" ht="19.149999999999999" customHeight="1">
      <c r="A439" s="93"/>
      <c r="B439" s="84"/>
      <c r="C439" s="83" t="s">
        <v>858</v>
      </c>
      <c r="D439" s="83" t="s">
        <v>863</v>
      </c>
      <c r="E439" s="111" t="s">
        <v>864</v>
      </c>
      <c r="F439" s="83" t="s">
        <v>865</v>
      </c>
      <c r="G439" s="83" t="s">
        <v>217</v>
      </c>
      <c r="H439" s="83" t="s">
        <v>866</v>
      </c>
      <c r="I439" s="80">
        <v>0</v>
      </c>
      <c r="J439" s="83" t="s">
        <v>526</v>
      </c>
      <c r="K439" s="30" t="s">
        <v>527</v>
      </c>
      <c r="L439" s="35">
        <f t="shared" si="31"/>
        <v>9</v>
      </c>
      <c r="M439" s="35"/>
      <c r="N439" s="35">
        <v>2</v>
      </c>
      <c r="O439" s="35"/>
      <c r="P439" s="35"/>
      <c r="Q439" s="35"/>
      <c r="R439" s="35"/>
      <c r="S439" s="35"/>
      <c r="T439" s="35">
        <v>1</v>
      </c>
      <c r="U439" s="35"/>
      <c r="V439" s="35"/>
      <c r="W439" s="35">
        <v>3</v>
      </c>
      <c r="X439" s="35">
        <v>3</v>
      </c>
    </row>
    <row r="440" spans="1:24" s="19" customFormat="1" ht="19.149999999999999" customHeight="1">
      <c r="A440" s="93"/>
      <c r="B440" s="84"/>
      <c r="C440" s="109"/>
      <c r="D440" s="109"/>
      <c r="E440" s="112"/>
      <c r="F440" s="109"/>
      <c r="G440" s="109"/>
      <c r="H440" s="109"/>
      <c r="I440" s="81"/>
      <c r="J440" s="109"/>
      <c r="K440" s="30" t="s">
        <v>528</v>
      </c>
      <c r="L440" s="35">
        <f t="shared" si="31"/>
        <v>2</v>
      </c>
      <c r="M440" s="35"/>
      <c r="N440" s="35">
        <v>2</v>
      </c>
      <c r="O440" s="35"/>
      <c r="P440" s="35"/>
      <c r="Q440" s="35"/>
      <c r="R440" s="35"/>
      <c r="S440" s="35"/>
      <c r="T440" s="35"/>
      <c r="U440" s="35"/>
      <c r="V440" s="35"/>
      <c r="W440" s="35"/>
      <c r="X440" s="35"/>
    </row>
    <row r="441" spans="1:24" s="19" customFormat="1" ht="19.149999999999999" customHeight="1">
      <c r="A441" s="93"/>
      <c r="B441" s="84"/>
      <c r="C441" s="110"/>
      <c r="D441" s="110"/>
      <c r="E441" s="113"/>
      <c r="F441" s="110"/>
      <c r="G441" s="110"/>
      <c r="H441" s="110"/>
      <c r="I441" s="82"/>
      <c r="J441" s="110"/>
      <c r="K441" s="30" t="s">
        <v>529</v>
      </c>
      <c r="L441" s="35">
        <f t="shared" si="31"/>
        <v>0</v>
      </c>
      <c r="M441" s="35"/>
      <c r="N441" s="35"/>
      <c r="O441" s="35"/>
      <c r="P441" s="35"/>
      <c r="Q441" s="35"/>
      <c r="R441" s="35"/>
      <c r="S441" s="35"/>
      <c r="T441" s="35"/>
      <c r="U441" s="35"/>
      <c r="V441" s="35"/>
      <c r="W441" s="35"/>
      <c r="X441" s="35"/>
    </row>
    <row r="442" spans="1:24" s="19" customFormat="1" ht="19.149999999999999" customHeight="1">
      <c r="A442" s="93"/>
      <c r="B442" s="84"/>
      <c r="C442" s="83" t="s">
        <v>858</v>
      </c>
      <c r="D442" s="83" t="s">
        <v>867</v>
      </c>
      <c r="E442" s="111" t="s">
        <v>868</v>
      </c>
      <c r="F442" s="83" t="s">
        <v>869</v>
      </c>
      <c r="G442" s="83" t="s">
        <v>218</v>
      </c>
      <c r="H442" s="83" t="s">
        <v>870</v>
      </c>
      <c r="I442" s="80">
        <v>0</v>
      </c>
      <c r="J442" s="83" t="s">
        <v>526</v>
      </c>
      <c r="K442" s="30" t="s">
        <v>527</v>
      </c>
      <c r="L442" s="35">
        <f t="shared" si="31"/>
        <v>5</v>
      </c>
      <c r="M442" s="35"/>
      <c r="N442" s="35">
        <v>3</v>
      </c>
      <c r="O442" s="35"/>
      <c r="P442" s="35"/>
      <c r="Q442" s="35"/>
      <c r="R442" s="35"/>
      <c r="S442" s="35"/>
      <c r="T442" s="35">
        <v>1</v>
      </c>
      <c r="U442" s="35"/>
      <c r="V442" s="35"/>
      <c r="W442" s="35">
        <v>1</v>
      </c>
      <c r="X442" s="35"/>
    </row>
    <row r="443" spans="1:24" s="19" customFormat="1" ht="19.149999999999999" customHeight="1">
      <c r="A443" s="93"/>
      <c r="B443" s="84"/>
      <c r="C443" s="109"/>
      <c r="D443" s="109"/>
      <c r="E443" s="112"/>
      <c r="F443" s="109"/>
      <c r="G443" s="109"/>
      <c r="H443" s="109"/>
      <c r="I443" s="81"/>
      <c r="J443" s="109"/>
      <c r="K443" s="30" t="s">
        <v>528</v>
      </c>
      <c r="L443" s="35">
        <f t="shared" si="31"/>
        <v>2</v>
      </c>
      <c r="M443" s="35"/>
      <c r="N443" s="35">
        <v>2</v>
      </c>
      <c r="O443" s="35"/>
      <c r="P443" s="35"/>
      <c r="Q443" s="35"/>
      <c r="R443" s="35"/>
      <c r="S443" s="35"/>
      <c r="T443" s="35"/>
      <c r="U443" s="35"/>
      <c r="V443" s="35"/>
      <c r="W443" s="35"/>
      <c r="X443" s="35"/>
    </row>
    <row r="444" spans="1:24" s="19" customFormat="1" ht="19.149999999999999" customHeight="1">
      <c r="A444" s="93"/>
      <c r="B444" s="84"/>
      <c r="C444" s="110"/>
      <c r="D444" s="110"/>
      <c r="E444" s="113"/>
      <c r="F444" s="110"/>
      <c r="G444" s="110"/>
      <c r="H444" s="110"/>
      <c r="I444" s="82"/>
      <c r="J444" s="110"/>
      <c r="K444" s="30" t="s">
        <v>529</v>
      </c>
      <c r="L444" s="35">
        <f t="shared" si="31"/>
        <v>0</v>
      </c>
      <c r="M444" s="35"/>
      <c r="N444" s="35"/>
      <c r="O444" s="35"/>
      <c r="P444" s="35"/>
      <c r="Q444" s="35"/>
      <c r="R444" s="35"/>
      <c r="S444" s="35"/>
      <c r="T444" s="35"/>
      <c r="U444" s="35"/>
      <c r="V444" s="35"/>
      <c r="W444" s="35"/>
      <c r="X444" s="35"/>
    </row>
    <row r="445" spans="1:24" s="19" customFormat="1" ht="19.149999999999999" customHeight="1">
      <c r="A445" s="93"/>
      <c r="B445" s="84"/>
      <c r="C445" s="83" t="s">
        <v>858</v>
      </c>
      <c r="D445" s="83" t="s">
        <v>871</v>
      </c>
      <c r="E445" s="111" t="s">
        <v>872</v>
      </c>
      <c r="F445" s="83" t="s">
        <v>873</v>
      </c>
      <c r="G445" s="83" t="s">
        <v>219</v>
      </c>
      <c r="H445" s="83" t="s">
        <v>874</v>
      </c>
      <c r="I445" s="80">
        <v>0</v>
      </c>
      <c r="J445" s="83" t="s">
        <v>526</v>
      </c>
      <c r="K445" s="30" t="s">
        <v>527</v>
      </c>
      <c r="L445" s="35">
        <f t="shared" si="31"/>
        <v>3</v>
      </c>
      <c r="M445" s="35"/>
      <c r="N445" s="35">
        <v>2</v>
      </c>
      <c r="O445" s="35"/>
      <c r="P445" s="35"/>
      <c r="Q445" s="35"/>
      <c r="R445" s="35"/>
      <c r="S445" s="35"/>
      <c r="T445" s="35">
        <v>1</v>
      </c>
      <c r="U445" s="35"/>
      <c r="V445" s="35"/>
      <c r="W445" s="35"/>
      <c r="X445" s="35"/>
    </row>
    <row r="446" spans="1:24" s="19" customFormat="1" ht="19.149999999999999" customHeight="1">
      <c r="A446" s="93"/>
      <c r="B446" s="84"/>
      <c r="C446" s="109"/>
      <c r="D446" s="109"/>
      <c r="E446" s="112"/>
      <c r="F446" s="109"/>
      <c r="G446" s="109"/>
      <c r="H446" s="109"/>
      <c r="I446" s="81"/>
      <c r="J446" s="109"/>
      <c r="K446" s="30" t="s">
        <v>528</v>
      </c>
      <c r="L446" s="35">
        <f t="shared" si="31"/>
        <v>2</v>
      </c>
      <c r="M446" s="35"/>
      <c r="N446" s="35">
        <v>2</v>
      </c>
      <c r="O446" s="35"/>
      <c r="P446" s="35"/>
      <c r="Q446" s="35"/>
      <c r="R446" s="35"/>
      <c r="S446" s="35"/>
      <c r="T446" s="35"/>
      <c r="U446" s="35"/>
      <c r="V446" s="35"/>
      <c r="W446" s="35"/>
      <c r="X446" s="35"/>
    </row>
    <row r="447" spans="1:24" s="19" customFormat="1" ht="19.149999999999999" customHeight="1">
      <c r="A447" s="93"/>
      <c r="B447" s="84"/>
      <c r="C447" s="110"/>
      <c r="D447" s="110"/>
      <c r="E447" s="113"/>
      <c r="F447" s="110"/>
      <c r="G447" s="110"/>
      <c r="H447" s="110"/>
      <c r="I447" s="82"/>
      <c r="J447" s="110"/>
      <c r="K447" s="30" t="s">
        <v>529</v>
      </c>
      <c r="L447" s="35">
        <f t="shared" si="31"/>
        <v>0</v>
      </c>
      <c r="M447" s="35"/>
      <c r="N447" s="35"/>
      <c r="O447" s="35"/>
      <c r="P447" s="35"/>
      <c r="Q447" s="35"/>
      <c r="R447" s="35"/>
      <c r="S447" s="35"/>
      <c r="T447" s="35"/>
      <c r="U447" s="35"/>
      <c r="V447" s="35"/>
      <c r="W447" s="35"/>
      <c r="X447" s="35"/>
    </row>
    <row r="448" spans="1:24" s="19" customFormat="1" ht="19.149999999999999" customHeight="1">
      <c r="A448" s="93"/>
      <c r="B448" s="84"/>
      <c r="C448" s="83" t="s">
        <v>858</v>
      </c>
      <c r="D448" s="83" t="s">
        <v>875</v>
      </c>
      <c r="E448" s="111" t="s">
        <v>876</v>
      </c>
      <c r="F448" s="83" t="s">
        <v>877</v>
      </c>
      <c r="G448" s="83" t="s">
        <v>220</v>
      </c>
      <c r="H448" s="83" t="s">
        <v>878</v>
      </c>
      <c r="I448" s="80">
        <v>0</v>
      </c>
      <c r="J448" s="83" t="s">
        <v>701</v>
      </c>
      <c r="K448" s="30" t="s">
        <v>702</v>
      </c>
      <c r="L448" s="35">
        <f t="shared" si="31"/>
        <v>9</v>
      </c>
      <c r="M448" s="35"/>
      <c r="N448" s="35">
        <v>2</v>
      </c>
      <c r="O448" s="35"/>
      <c r="P448" s="35">
        <v>5</v>
      </c>
      <c r="Q448" s="35"/>
      <c r="R448" s="35"/>
      <c r="S448" s="35"/>
      <c r="T448" s="35">
        <v>2</v>
      </c>
      <c r="U448" s="35"/>
      <c r="V448" s="35"/>
      <c r="W448" s="35"/>
      <c r="X448" s="35"/>
    </row>
    <row r="449" spans="1:24" s="19" customFormat="1" ht="19.149999999999999" customHeight="1">
      <c r="A449" s="93"/>
      <c r="B449" s="84"/>
      <c r="C449" s="109"/>
      <c r="D449" s="109"/>
      <c r="E449" s="112"/>
      <c r="F449" s="109"/>
      <c r="G449" s="109"/>
      <c r="H449" s="109"/>
      <c r="I449" s="81"/>
      <c r="J449" s="109"/>
      <c r="K449" s="30" t="s">
        <v>703</v>
      </c>
      <c r="L449" s="35">
        <f t="shared" si="31"/>
        <v>0</v>
      </c>
      <c r="M449" s="35"/>
      <c r="N449" s="35"/>
      <c r="O449" s="35"/>
      <c r="P449" s="35"/>
      <c r="Q449" s="35"/>
      <c r="R449" s="35"/>
      <c r="S449" s="35"/>
      <c r="T449" s="35"/>
      <c r="U449" s="35"/>
      <c r="V449" s="35"/>
      <c r="W449" s="35"/>
      <c r="X449" s="35"/>
    </row>
    <row r="450" spans="1:24" s="19" customFormat="1" ht="19.149999999999999" customHeight="1">
      <c r="A450" s="93"/>
      <c r="B450" s="84"/>
      <c r="C450" s="110"/>
      <c r="D450" s="110"/>
      <c r="E450" s="113"/>
      <c r="F450" s="110"/>
      <c r="G450" s="110"/>
      <c r="H450" s="110"/>
      <c r="I450" s="82"/>
      <c r="J450" s="110"/>
      <c r="K450" s="30" t="s">
        <v>704</v>
      </c>
      <c r="L450" s="35">
        <f t="shared" si="31"/>
        <v>0</v>
      </c>
      <c r="M450" s="35"/>
      <c r="N450" s="35"/>
      <c r="O450" s="35"/>
      <c r="P450" s="35"/>
      <c r="Q450" s="35"/>
      <c r="R450" s="35"/>
      <c r="S450" s="35"/>
      <c r="T450" s="35"/>
      <c r="U450" s="35"/>
      <c r="V450" s="35"/>
      <c r="W450" s="35"/>
      <c r="X450" s="35"/>
    </row>
    <row r="451" spans="1:24" s="18" customFormat="1" ht="19.149999999999999" customHeight="1">
      <c r="A451" s="93"/>
      <c r="B451" s="84"/>
      <c r="C451" s="83" t="s">
        <v>879</v>
      </c>
      <c r="D451" s="83" t="s">
        <v>880</v>
      </c>
      <c r="E451" s="111" t="s">
        <v>881</v>
      </c>
      <c r="F451" s="83" t="s">
        <v>882</v>
      </c>
      <c r="G451" s="83" t="s">
        <v>221</v>
      </c>
      <c r="H451" s="83" t="s">
        <v>883</v>
      </c>
      <c r="I451" s="80">
        <v>0</v>
      </c>
      <c r="J451" s="83" t="s">
        <v>599</v>
      </c>
      <c r="K451" s="30" t="s">
        <v>600</v>
      </c>
      <c r="L451" s="35">
        <f t="shared" si="31"/>
        <v>5</v>
      </c>
      <c r="M451" s="35"/>
      <c r="N451" s="35">
        <v>2</v>
      </c>
      <c r="O451" s="35"/>
      <c r="P451" s="35"/>
      <c r="Q451" s="35"/>
      <c r="R451" s="35"/>
      <c r="S451" s="35">
        <v>1</v>
      </c>
      <c r="T451" s="35">
        <v>2</v>
      </c>
      <c r="U451" s="35"/>
      <c r="V451" s="35"/>
      <c r="W451" s="35"/>
      <c r="X451" s="35"/>
    </row>
    <row r="452" spans="1:24" s="18" customFormat="1" ht="19.149999999999999" customHeight="1">
      <c r="A452" s="93"/>
      <c r="B452" s="84"/>
      <c r="C452" s="109"/>
      <c r="D452" s="109"/>
      <c r="E452" s="112"/>
      <c r="F452" s="109"/>
      <c r="G452" s="109"/>
      <c r="H452" s="109"/>
      <c r="I452" s="81"/>
      <c r="J452" s="109"/>
      <c r="K452" s="30" t="s">
        <v>601</v>
      </c>
      <c r="L452" s="35">
        <f t="shared" si="31"/>
        <v>0</v>
      </c>
      <c r="M452" s="35"/>
      <c r="N452" s="35"/>
      <c r="O452" s="35"/>
      <c r="P452" s="35"/>
      <c r="Q452" s="35"/>
      <c r="R452" s="35"/>
      <c r="S452" s="35"/>
      <c r="T452" s="35"/>
      <c r="U452" s="35"/>
      <c r="V452" s="35"/>
      <c r="W452" s="35"/>
      <c r="X452" s="35"/>
    </row>
    <row r="453" spans="1:24" s="18" customFormat="1" ht="19.149999999999999" customHeight="1">
      <c r="A453" s="93"/>
      <c r="B453" s="85"/>
      <c r="C453" s="110"/>
      <c r="D453" s="110"/>
      <c r="E453" s="113"/>
      <c r="F453" s="110"/>
      <c r="G453" s="110"/>
      <c r="H453" s="110"/>
      <c r="I453" s="82"/>
      <c r="J453" s="110"/>
      <c r="K453" s="30" t="s">
        <v>602</v>
      </c>
      <c r="L453" s="35">
        <f t="shared" si="31"/>
        <v>0</v>
      </c>
      <c r="M453" s="35"/>
      <c r="N453" s="35"/>
      <c r="O453" s="35"/>
      <c r="P453" s="35"/>
      <c r="Q453" s="35"/>
      <c r="R453" s="35"/>
      <c r="S453" s="35"/>
      <c r="T453" s="35"/>
      <c r="U453" s="35"/>
      <c r="V453" s="35"/>
      <c r="W453" s="35"/>
      <c r="X453" s="35"/>
    </row>
    <row r="454" spans="1:24" s="19" customFormat="1" ht="19.149999999999999" customHeight="1">
      <c r="A454" s="93"/>
      <c r="B454" s="98" t="s">
        <v>884</v>
      </c>
      <c r="C454" s="89"/>
      <c r="D454" s="99">
        <f>COUNTA(D457:D483)</f>
        <v>9</v>
      </c>
      <c r="E454" s="95"/>
      <c r="F454" s="89"/>
      <c r="G454" s="89"/>
      <c r="H454" s="89"/>
      <c r="I454" s="80">
        <f>SUM(I457:I483)</f>
        <v>141448</v>
      </c>
      <c r="J454" s="89" t="s">
        <v>1</v>
      </c>
      <c r="K454" s="31" t="s">
        <v>2</v>
      </c>
      <c r="L454" s="34">
        <f t="shared" si="31"/>
        <v>77</v>
      </c>
      <c r="M454" s="34">
        <f t="shared" ref="M454:X456" si="32">M457+M460+M463+M466+M469+M472+M475+M478+M481</f>
        <v>0</v>
      </c>
      <c r="N454" s="34">
        <f t="shared" si="32"/>
        <v>25</v>
      </c>
      <c r="O454" s="34">
        <f t="shared" si="32"/>
        <v>0</v>
      </c>
      <c r="P454" s="34">
        <f t="shared" si="32"/>
        <v>14</v>
      </c>
      <c r="Q454" s="34">
        <f t="shared" si="32"/>
        <v>0</v>
      </c>
      <c r="R454" s="34">
        <f t="shared" si="32"/>
        <v>0</v>
      </c>
      <c r="S454" s="34">
        <f t="shared" si="32"/>
        <v>0</v>
      </c>
      <c r="T454" s="34">
        <f t="shared" si="32"/>
        <v>2</v>
      </c>
      <c r="U454" s="34">
        <f t="shared" si="32"/>
        <v>0</v>
      </c>
      <c r="V454" s="34">
        <f t="shared" si="32"/>
        <v>0</v>
      </c>
      <c r="W454" s="34">
        <f t="shared" si="32"/>
        <v>18</v>
      </c>
      <c r="X454" s="34">
        <f t="shared" si="32"/>
        <v>18</v>
      </c>
    </row>
    <row r="455" spans="1:24" s="19" customFormat="1" ht="19.149999999999999" customHeight="1">
      <c r="A455" s="93"/>
      <c r="B455" s="84"/>
      <c r="C455" s="90"/>
      <c r="D455" s="100"/>
      <c r="E455" s="102"/>
      <c r="F455" s="90"/>
      <c r="G455" s="90"/>
      <c r="H455" s="90"/>
      <c r="I455" s="81"/>
      <c r="J455" s="90"/>
      <c r="K455" s="31" t="s">
        <v>3</v>
      </c>
      <c r="L455" s="34">
        <f t="shared" si="31"/>
        <v>21</v>
      </c>
      <c r="M455" s="34">
        <f t="shared" si="32"/>
        <v>0</v>
      </c>
      <c r="N455" s="34">
        <f t="shared" si="32"/>
        <v>21</v>
      </c>
      <c r="O455" s="34">
        <f t="shared" si="32"/>
        <v>0</v>
      </c>
      <c r="P455" s="34">
        <f t="shared" si="32"/>
        <v>0</v>
      </c>
      <c r="Q455" s="34">
        <f t="shared" si="32"/>
        <v>0</v>
      </c>
      <c r="R455" s="34">
        <f t="shared" si="32"/>
        <v>0</v>
      </c>
      <c r="S455" s="34">
        <f t="shared" si="32"/>
        <v>0</v>
      </c>
      <c r="T455" s="34">
        <f t="shared" si="32"/>
        <v>0</v>
      </c>
      <c r="U455" s="34">
        <f t="shared" si="32"/>
        <v>0</v>
      </c>
      <c r="V455" s="34">
        <f t="shared" si="32"/>
        <v>0</v>
      </c>
      <c r="W455" s="34">
        <f t="shared" si="32"/>
        <v>0</v>
      </c>
      <c r="X455" s="34">
        <f t="shared" si="32"/>
        <v>0</v>
      </c>
    </row>
    <row r="456" spans="1:24" s="19" customFormat="1" ht="19.149999999999999" customHeight="1">
      <c r="A456" s="93"/>
      <c r="B456" s="85"/>
      <c r="C456" s="91"/>
      <c r="D456" s="101"/>
      <c r="E456" s="103"/>
      <c r="F456" s="91"/>
      <c r="G456" s="91"/>
      <c r="H456" s="91"/>
      <c r="I456" s="82"/>
      <c r="J456" s="91"/>
      <c r="K456" s="31" t="s">
        <v>13</v>
      </c>
      <c r="L456" s="34">
        <f t="shared" si="31"/>
        <v>0</v>
      </c>
      <c r="M456" s="34">
        <f t="shared" si="32"/>
        <v>0</v>
      </c>
      <c r="N456" s="34">
        <f t="shared" si="32"/>
        <v>0</v>
      </c>
      <c r="O456" s="34">
        <f t="shared" si="32"/>
        <v>0</v>
      </c>
      <c r="P456" s="34">
        <f t="shared" si="32"/>
        <v>0</v>
      </c>
      <c r="Q456" s="34">
        <f t="shared" si="32"/>
        <v>0</v>
      </c>
      <c r="R456" s="34">
        <f t="shared" si="32"/>
        <v>0</v>
      </c>
      <c r="S456" s="34">
        <f t="shared" si="32"/>
        <v>0</v>
      </c>
      <c r="T456" s="34">
        <f t="shared" si="32"/>
        <v>0</v>
      </c>
      <c r="U456" s="34">
        <f t="shared" si="32"/>
        <v>0</v>
      </c>
      <c r="V456" s="34">
        <f t="shared" si="32"/>
        <v>0</v>
      </c>
      <c r="W456" s="34">
        <f t="shared" si="32"/>
        <v>0</v>
      </c>
      <c r="X456" s="34">
        <f t="shared" si="32"/>
        <v>0</v>
      </c>
    </row>
    <row r="457" spans="1:24" s="19" customFormat="1" ht="19.149999999999999" customHeight="1">
      <c r="A457" s="93"/>
      <c r="B457" s="92" t="s">
        <v>885</v>
      </c>
      <c r="C457" s="89" t="s">
        <v>10</v>
      </c>
      <c r="D457" s="89" t="s">
        <v>886</v>
      </c>
      <c r="E457" s="95" t="s">
        <v>222</v>
      </c>
      <c r="F457" s="89" t="s">
        <v>887</v>
      </c>
      <c r="G457" s="89" t="s">
        <v>223</v>
      </c>
      <c r="H457" s="89" t="s">
        <v>888</v>
      </c>
      <c r="I457" s="104">
        <v>21924</v>
      </c>
      <c r="J457" s="89" t="s">
        <v>1</v>
      </c>
      <c r="K457" s="31" t="s">
        <v>2</v>
      </c>
      <c r="L457" s="34">
        <f t="shared" si="31"/>
        <v>11</v>
      </c>
      <c r="M457" s="34"/>
      <c r="N457" s="34">
        <v>2</v>
      </c>
      <c r="O457" s="34"/>
      <c r="P457" s="34">
        <v>2</v>
      </c>
      <c r="Q457" s="34"/>
      <c r="R457" s="34"/>
      <c r="S457" s="34"/>
      <c r="T457" s="34">
        <v>0</v>
      </c>
      <c r="U457" s="34"/>
      <c r="V457" s="34"/>
      <c r="W457" s="34">
        <v>3</v>
      </c>
      <c r="X457" s="34">
        <v>4</v>
      </c>
    </row>
    <row r="458" spans="1:24" s="19" customFormat="1" ht="19.149999999999999" customHeight="1">
      <c r="A458" s="93"/>
      <c r="B458" s="84"/>
      <c r="C458" s="84"/>
      <c r="D458" s="84"/>
      <c r="E458" s="96"/>
      <c r="F458" s="84"/>
      <c r="G458" s="90"/>
      <c r="H458" s="84"/>
      <c r="I458" s="107"/>
      <c r="J458" s="84"/>
      <c r="K458" s="31" t="s">
        <v>3</v>
      </c>
      <c r="L458" s="34">
        <f t="shared" si="31"/>
        <v>3</v>
      </c>
      <c r="M458" s="34"/>
      <c r="N458" s="34">
        <v>3</v>
      </c>
      <c r="O458" s="34"/>
      <c r="P458" s="34"/>
      <c r="Q458" s="34"/>
      <c r="R458" s="34"/>
      <c r="S458" s="34"/>
      <c r="T458" s="34"/>
      <c r="U458" s="34"/>
      <c r="V458" s="34"/>
      <c r="W458" s="34"/>
      <c r="X458" s="34"/>
    </row>
    <row r="459" spans="1:24" s="19" customFormat="1" ht="19.149999999999999" customHeight="1">
      <c r="A459" s="93"/>
      <c r="B459" s="84"/>
      <c r="C459" s="85"/>
      <c r="D459" s="85"/>
      <c r="E459" s="97"/>
      <c r="F459" s="85"/>
      <c r="G459" s="91"/>
      <c r="H459" s="85"/>
      <c r="I459" s="108"/>
      <c r="J459" s="85"/>
      <c r="K459" s="31" t="s">
        <v>13</v>
      </c>
      <c r="L459" s="34">
        <f t="shared" si="31"/>
        <v>0</v>
      </c>
      <c r="M459" s="34"/>
      <c r="N459" s="34"/>
      <c r="O459" s="34"/>
      <c r="P459" s="34"/>
      <c r="Q459" s="34"/>
      <c r="R459" s="34"/>
      <c r="S459" s="34"/>
      <c r="T459" s="34"/>
      <c r="U459" s="34"/>
      <c r="V459" s="34"/>
      <c r="W459" s="34"/>
      <c r="X459" s="34"/>
    </row>
    <row r="460" spans="1:24" s="19" customFormat="1" ht="19.149999999999999" customHeight="1">
      <c r="A460" s="93"/>
      <c r="B460" s="84"/>
      <c r="C460" s="89" t="s">
        <v>10</v>
      </c>
      <c r="D460" s="89" t="s">
        <v>224</v>
      </c>
      <c r="E460" s="95" t="s">
        <v>225</v>
      </c>
      <c r="F460" s="89" t="s">
        <v>889</v>
      </c>
      <c r="G460" s="89" t="s">
        <v>226</v>
      </c>
      <c r="H460" s="89" t="s">
        <v>890</v>
      </c>
      <c r="I460" s="104">
        <v>28148</v>
      </c>
      <c r="J460" s="89" t="s">
        <v>1</v>
      </c>
      <c r="K460" s="31" t="s">
        <v>2</v>
      </c>
      <c r="L460" s="34">
        <f t="shared" si="31"/>
        <v>13</v>
      </c>
      <c r="M460" s="34"/>
      <c r="N460" s="34">
        <v>5</v>
      </c>
      <c r="O460" s="34"/>
      <c r="P460" s="34">
        <v>2</v>
      </c>
      <c r="Q460" s="34"/>
      <c r="R460" s="34"/>
      <c r="S460" s="34"/>
      <c r="T460" s="34"/>
      <c r="U460" s="34"/>
      <c r="V460" s="34"/>
      <c r="W460" s="34">
        <v>4</v>
      </c>
      <c r="X460" s="34">
        <v>2</v>
      </c>
    </row>
    <row r="461" spans="1:24" s="19" customFormat="1" ht="19.149999999999999" customHeight="1">
      <c r="A461" s="93"/>
      <c r="B461" s="84"/>
      <c r="C461" s="84"/>
      <c r="D461" s="84"/>
      <c r="E461" s="96"/>
      <c r="F461" s="84"/>
      <c r="G461" s="90"/>
      <c r="H461" s="84"/>
      <c r="I461" s="107"/>
      <c r="J461" s="84"/>
      <c r="K461" s="31" t="s">
        <v>3</v>
      </c>
      <c r="L461" s="34">
        <f t="shared" si="31"/>
        <v>4</v>
      </c>
      <c r="M461" s="34"/>
      <c r="N461" s="34">
        <v>4</v>
      </c>
      <c r="O461" s="34"/>
      <c r="P461" s="34"/>
      <c r="Q461" s="34"/>
      <c r="R461" s="34"/>
      <c r="S461" s="34"/>
      <c r="T461" s="34"/>
      <c r="U461" s="34"/>
      <c r="V461" s="34"/>
      <c r="W461" s="34"/>
      <c r="X461" s="34"/>
    </row>
    <row r="462" spans="1:24" s="19" customFormat="1" ht="19.149999999999999" customHeight="1">
      <c r="A462" s="93"/>
      <c r="B462" s="84"/>
      <c r="C462" s="85"/>
      <c r="D462" s="85"/>
      <c r="E462" s="97"/>
      <c r="F462" s="85"/>
      <c r="G462" s="91"/>
      <c r="H462" s="85"/>
      <c r="I462" s="108"/>
      <c r="J462" s="85"/>
      <c r="K462" s="31" t="s">
        <v>13</v>
      </c>
      <c r="L462" s="34">
        <f t="shared" si="31"/>
        <v>0</v>
      </c>
      <c r="M462" s="34"/>
      <c r="N462" s="34"/>
      <c r="O462" s="34"/>
      <c r="P462" s="34"/>
      <c r="Q462" s="34"/>
      <c r="R462" s="34"/>
      <c r="S462" s="34"/>
      <c r="T462" s="34"/>
      <c r="U462" s="34"/>
      <c r="V462" s="34"/>
      <c r="W462" s="34"/>
      <c r="X462" s="34"/>
    </row>
    <row r="463" spans="1:24" s="19" customFormat="1" ht="19.149999999999999" customHeight="1">
      <c r="A463" s="93"/>
      <c r="B463" s="84"/>
      <c r="C463" s="89" t="s">
        <v>10</v>
      </c>
      <c r="D463" s="89" t="s">
        <v>227</v>
      </c>
      <c r="E463" s="95" t="s">
        <v>228</v>
      </c>
      <c r="F463" s="89" t="s">
        <v>229</v>
      </c>
      <c r="G463" s="89" t="s">
        <v>230</v>
      </c>
      <c r="H463" s="89" t="s">
        <v>891</v>
      </c>
      <c r="I463" s="104">
        <v>21075</v>
      </c>
      <c r="J463" s="89" t="s">
        <v>1</v>
      </c>
      <c r="K463" s="31" t="s">
        <v>2</v>
      </c>
      <c r="L463" s="34">
        <f t="shared" si="31"/>
        <v>10</v>
      </c>
      <c r="M463" s="34"/>
      <c r="N463" s="34">
        <v>3</v>
      </c>
      <c r="O463" s="34"/>
      <c r="P463" s="34">
        <v>2</v>
      </c>
      <c r="Q463" s="34"/>
      <c r="R463" s="34"/>
      <c r="S463" s="34"/>
      <c r="T463" s="34"/>
      <c r="U463" s="34"/>
      <c r="V463" s="34"/>
      <c r="W463" s="34">
        <v>3</v>
      </c>
      <c r="X463" s="34">
        <v>2</v>
      </c>
    </row>
    <row r="464" spans="1:24" s="19" customFormat="1" ht="19.149999999999999" customHeight="1">
      <c r="A464" s="93"/>
      <c r="B464" s="84"/>
      <c r="C464" s="84"/>
      <c r="D464" s="84"/>
      <c r="E464" s="96"/>
      <c r="F464" s="84"/>
      <c r="G464" s="90"/>
      <c r="H464" s="84"/>
      <c r="I464" s="107"/>
      <c r="J464" s="84"/>
      <c r="K464" s="31" t="s">
        <v>3</v>
      </c>
      <c r="L464" s="34">
        <f t="shared" si="31"/>
        <v>3</v>
      </c>
      <c r="M464" s="34"/>
      <c r="N464" s="34">
        <v>3</v>
      </c>
      <c r="O464" s="34"/>
      <c r="P464" s="34"/>
      <c r="Q464" s="34"/>
      <c r="R464" s="34"/>
      <c r="S464" s="34"/>
      <c r="T464" s="34"/>
      <c r="U464" s="34"/>
      <c r="V464" s="34"/>
      <c r="W464" s="34"/>
      <c r="X464" s="34"/>
    </row>
    <row r="465" spans="1:24" s="19" customFormat="1" ht="19.149999999999999" customHeight="1">
      <c r="A465" s="93"/>
      <c r="B465" s="84"/>
      <c r="C465" s="85"/>
      <c r="D465" s="85"/>
      <c r="E465" s="97"/>
      <c r="F465" s="85"/>
      <c r="G465" s="91"/>
      <c r="H465" s="85"/>
      <c r="I465" s="108"/>
      <c r="J465" s="85"/>
      <c r="K465" s="31" t="s">
        <v>13</v>
      </c>
      <c r="L465" s="34">
        <f t="shared" si="31"/>
        <v>0</v>
      </c>
      <c r="M465" s="34"/>
      <c r="N465" s="34"/>
      <c r="O465" s="34"/>
      <c r="P465" s="34"/>
      <c r="Q465" s="34"/>
      <c r="R465" s="34"/>
      <c r="S465" s="34"/>
      <c r="T465" s="34"/>
      <c r="U465" s="34"/>
      <c r="V465" s="34"/>
      <c r="W465" s="34"/>
      <c r="X465" s="34"/>
    </row>
    <row r="466" spans="1:24" s="19" customFormat="1" ht="19.149999999999999" customHeight="1">
      <c r="A466" s="93"/>
      <c r="B466" s="84"/>
      <c r="C466" s="89" t="s">
        <v>10</v>
      </c>
      <c r="D466" s="89" t="s">
        <v>231</v>
      </c>
      <c r="E466" s="95" t="s">
        <v>232</v>
      </c>
      <c r="F466" s="89" t="s">
        <v>892</v>
      </c>
      <c r="G466" s="89" t="s">
        <v>233</v>
      </c>
      <c r="H466" s="89" t="s">
        <v>893</v>
      </c>
      <c r="I466" s="104">
        <v>17822</v>
      </c>
      <c r="J466" s="89" t="s">
        <v>1</v>
      </c>
      <c r="K466" s="31" t="s">
        <v>2</v>
      </c>
      <c r="L466" s="34">
        <f t="shared" si="31"/>
        <v>9</v>
      </c>
      <c r="M466" s="34"/>
      <c r="N466" s="34">
        <v>3</v>
      </c>
      <c r="O466" s="34"/>
      <c r="P466" s="34">
        <v>2</v>
      </c>
      <c r="Q466" s="34"/>
      <c r="R466" s="34"/>
      <c r="S466" s="34"/>
      <c r="T466" s="34"/>
      <c r="U466" s="34"/>
      <c r="V466" s="34"/>
      <c r="W466" s="34">
        <v>2</v>
      </c>
      <c r="X466" s="34">
        <v>2</v>
      </c>
    </row>
    <row r="467" spans="1:24" s="19" customFormat="1" ht="19.149999999999999" customHeight="1">
      <c r="A467" s="93"/>
      <c r="B467" s="84"/>
      <c r="C467" s="84"/>
      <c r="D467" s="84"/>
      <c r="E467" s="96"/>
      <c r="F467" s="84"/>
      <c r="G467" s="90"/>
      <c r="H467" s="84"/>
      <c r="I467" s="107"/>
      <c r="J467" s="84"/>
      <c r="K467" s="31" t="s">
        <v>3</v>
      </c>
      <c r="L467" s="34">
        <f t="shared" si="31"/>
        <v>2</v>
      </c>
      <c r="M467" s="34"/>
      <c r="N467" s="34">
        <v>2</v>
      </c>
      <c r="O467" s="34"/>
      <c r="P467" s="34"/>
      <c r="Q467" s="34"/>
      <c r="R467" s="34"/>
      <c r="S467" s="34"/>
      <c r="T467" s="34"/>
      <c r="U467" s="34"/>
      <c r="V467" s="34"/>
      <c r="W467" s="34"/>
      <c r="X467" s="34"/>
    </row>
    <row r="468" spans="1:24" s="19" customFormat="1" ht="19.149999999999999" customHeight="1">
      <c r="A468" s="93"/>
      <c r="B468" s="84"/>
      <c r="C468" s="85"/>
      <c r="D468" s="85"/>
      <c r="E468" s="97"/>
      <c r="F468" s="85"/>
      <c r="G468" s="91"/>
      <c r="H468" s="85"/>
      <c r="I468" s="108"/>
      <c r="J468" s="85"/>
      <c r="K468" s="31" t="s">
        <v>13</v>
      </c>
      <c r="L468" s="34">
        <f t="shared" si="31"/>
        <v>0</v>
      </c>
      <c r="M468" s="34"/>
      <c r="N468" s="34"/>
      <c r="O468" s="34"/>
      <c r="P468" s="34"/>
      <c r="Q468" s="34"/>
      <c r="R468" s="34"/>
      <c r="S468" s="34"/>
      <c r="T468" s="34"/>
      <c r="U468" s="34"/>
      <c r="V468" s="34"/>
      <c r="W468" s="34"/>
      <c r="X468" s="34"/>
    </row>
    <row r="469" spans="1:24" s="19" customFormat="1" ht="19.149999999999999" customHeight="1">
      <c r="A469" s="93"/>
      <c r="B469" s="84"/>
      <c r="C469" s="89" t="s">
        <v>10</v>
      </c>
      <c r="D469" s="89" t="s">
        <v>234</v>
      </c>
      <c r="E469" s="95" t="s">
        <v>235</v>
      </c>
      <c r="F469" s="89" t="s">
        <v>236</v>
      </c>
      <c r="G469" s="89" t="s">
        <v>237</v>
      </c>
      <c r="H469" s="89" t="s">
        <v>894</v>
      </c>
      <c r="I469" s="104">
        <v>12730</v>
      </c>
      <c r="J469" s="89" t="s">
        <v>1</v>
      </c>
      <c r="K469" s="31" t="s">
        <v>2</v>
      </c>
      <c r="L469" s="34">
        <f t="shared" si="31"/>
        <v>9</v>
      </c>
      <c r="M469" s="34"/>
      <c r="N469" s="34">
        <v>3</v>
      </c>
      <c r="O469" s="34"/>
      <c r="P469" s="34">
        <v>2</v>
      </c>
      <c r="Q469" s="34"/>
      <c r="R469" s="34"/>
      <c r="S469" s="34"/>
      <c r="T469" s="34">
        <v>2</v>
      </c>
      <c r="U469" s="34"/>
      <c r="V469" s="34"/>
      <c r="W469" s="34">
        <v>1</v>
      </c>
      <c r="X469" s="34">
        <v>1</v>
      </c>
    </row>
    <row r="470" spans="1:24" s="19" customFormat="1" ht="19.149999999999999" customHeight="1">
      <c r="A470" s="93"/>
      <c r="B470" s="84"/>
      <c r="C470" s="84"/>
      <c r="D470" s="84"/>
      <c r="E470" s="96"/>
      <c r="F470" s="84"/>
      <c r="G470" s="90"/>
      <c r="H470" s="84"/>
      <c r="I470" s="107"/>
      <c r="J470" s="84"/>
      <c r="K470" s="31" t="s">
        <v>3</v>
      </c>
      <c r="L470" s="34">
        <f t="shared" si="31"/>
        <v>2</v>
      </c>
      <c r="M470" s="34"/>
      <c r="N470" s="34">
        <v>2</v>
      </c>
      <c r="O470" s="34"/>
      <c r="P470" s="34"/>
      <c r="Q470" s="34"/>
      <c r="R470" s="34"/>
      <c r="S470" s="34"/>
      <c r="T470" s="34"/>
      <c r="U470" s="34"/>
      <c r="V470" s="34"/>
      <c r="W470" s="34"/>
      <c r="X470" s="34"/>
    </row>
    <row r="471" spans="1:24" s="19" customFormat="1" ht="19.149999999999999" customHeight="1">
      <c r="A471" s="93"/>
      <c r="B471" s="84"/>
      <c r="C471" s="85"/>
      <c r="D471" s="85"/>
      <c r="E471" s="97"/>
      <c r="F471" s="85"/>
      <c r="G471" s="91"/>
      <c r="H471" s="85"/>
      <c r="I471" s="108"/>
      <c r="J471" s="85"/>
      <c r="K471" s="31" t="s">
        <v>13</v>
      </c>
      <c r="L471" s="34">
        <f t="shared" si="31"/>
        <v>0</v>
      </c>
      <c r="M471" s="34"/>
      <c r="N471" s="34"/>
      <c r="O471" s="34"/>
      <c r="P471" s="34"/>
      <c r="Q471" s="34"/>
      <c r="R471" s="34"/>
      <c r="S471" s="34"/>
      <c r="T471" s="34"/>
      <c r="U471" s="34"/>
      <c r="V471" s="34"/>
      <c r="W471" s="34"/>
      <c r="X471" s="34"/>
    </row>
    <row r="472" spans="1:24" s="19" customFormat="1" ht="19.149999999999999" customHeight="1">
      <c r="A472" s="93"/>
      <c r="B472" s="84"/>
      <c r="C472" s="89" t="s">
        <v>10</v>
      </c>
      <c r="D472" s="89" t="s">
        <v>238</v>
      </c>
      <c r="E472" s="95" t="s">
        <v>239</v>
      </c>
      <c r="F472" s="89" t="s">
        <v>895</v>
      </c>
      <c r="G472" s="89" t="s">
        <v>240</v>
      </c>
      <c r="H472" s="89" t="s">
        <v>896</v>
      </c>
      <c r="I472" s="104">
        <v>15983</v>
      </c>
      <c r="J472" s="89" t="s">
        <v>1</v>
      </c>
      <c r="K472" s="31" t="s">
        <v>2</v>
      </c>
      <c r="L472" s="34">
        <f t="shared" si="31"/>
        <v>9</v>
      </c>
      <c r="M472" s="34"/>
      <c r="N472" s="34">
        <v>3</v>
      </c>
      <c r="O472" s="34"/>
      <c r="P472" s="34">
        <v>1</v>
      </c>
      <c r="Q472" s="34"/>
      <c r="R472" s="34"/>
      <c r="S472" s="34"/>
      <c r="T472" s="34"/>
      <c r="U472" s="34"/>
      <c r="V472" s="34"/>
      <c r="W472" s="34">
        <v>2</v>
      </c>
      <c r="X472" s="34">
        <v>3</v>
      </c>
    </row>
    <row r="473" spans="1:24" s="19" customFormat="1" ht="19.149999999999999" customHeight="1">
      <c r="A473" s="93"/>
      <c r="B473" s="84"/>
      <c r="C473" s="84"/>
      <c r="D473" s="90"/>
      <c r="E473" s="96"/>
      <c r="F473" s="84"/>
      <c r="G473" s="90"/>
      <c r="H473" s="90"/>
      <c r="I473" s="105"/>
      <c r="J473" s="90"/>
      <c r="K473" s="31" t="s">
        <v>3</v>
      </c>
      <c r="L473" s="34">
        <f t="shared" si="31"/>
        <v>2</v>
      </c>
      <c r="M473" s="34"/>
      <c r="N473" s="34">
        <v>2</v>
      </c>
      <c r="O473" s="34"/>
      <c r="P473" s="34"/>
      <c r="Q473" s="34"/>
      <c r="R473" s="34"/>
      <c r="S473" s="34"/>
      <c r="T473" s="34"/>
      <c r="U473" s="34"/>
      <c r="V473" s="34"/>
      <c r="W473" s="34"/>
      <c r="X473" s="34"/>
    </row>
    <row r="474" spans="1:24" s="19" customFormat="1" ht="19.149999999999999" customHeight="1">
      <c r="A474" s="93"/>
      <c r="B474" s="84"/>
      <c r="C474" s="85"/>
      <c r="D474" s="91"/>
      <c r="E474" s="97"/>
      <c r="F474" s="85"/>
      <c r="G474" s="91"/>
      <c r="H474" s="91"/>
      <c r="I474" s="106"/>
      <c r="J474" s="91"/>
      <c r="K474" s="31" t="s">
        <v>13</v>
      </c>
      <c r="L474" s="34">
        <f t="shared" si="31"/>
        <v>0</v>
      </c>
      <c r="M474" s="34"/>
      <c r="N474" s="34"/>
      <c r="O474" s="34"/>
      <c r="P474" s="34"/>
      <c r="Q474" s="34"/>
      <c r="R474" s="34"/>
      <c r="S474" s="34"/>
      <c r="T474" s="34"/>
      <c r="U474" s="34"/>
      <c r="V474" s="34"/>
      <c r="W474" s="34"/>
      <c r="X474" s="34"/>
    </row>
    <row r="475" spans="1:24" s="19" customFormat="1" ht="19.149999999999999" customHeight="1">
      <c r="A475" s="93"/>
      <c r="B475" s="84"/>
      <c r="C475" s="89" t="s">
        <v>10</v>
      </c>
      <c r="D475" s="89" t="s">
        <v>241</v>
      </c>
      <c r="E475" s="95" t="s">
        <v>242</v>
      </c>
      <c r="F475" s="89" t="s">
        <v>243</v>
      </c>
      <c r="G475" s="89" t="s">
        <v>244</v>
      </c>
      <c r="H475" s="89" t="s">
        <v>897</v>
      </c>
      <c r="I475" s="104">
        <v>19095</v>
      </c>
      <c r="J475" s="89" t="s">
        <v>1</v>
      </c>
      <c r="K475" s="31" t="s">
        <v>2</v>
      </c>
      <c r="L475" s="34">
        <f t="shared" si="31"/>
        <v>8</v>
      </c>
      <c r="M475" s="34"/>
      <c r="N475" s="34">
        <v>3</v>
      </c>
      <c r="O475" s="34"/>
      <c r="P475" s="34">
        <v>1</v>
      </c>
      <c r="Q475" s="34"/>
      <c r="R475" s="34"/>
      <c r="S475" s="34"/>
      <c r="T475" s="34"/>
      <c r="U475" s="34"/>
      <c r="V475" s="34"/>
      <c r="W475" s="34">
        <v>2</v>
      </c>
      <c r="X475" s="34">
        <v>2</v>
      </c>
    </row>
    <row r="476" spans="1:24" s="19" customFormat="1" ht="19.149999999999999" customHeight="1">
      <c r="A476" s="93"/>
      <c r="B476" s="84"/>
      <c r="C476" s="84"/>
      <c r="D476" s="90"/>
      <c r="E476" s="102"/>
      <c r="F476" s="90"/>
      <c r="G476" s="90"/>
      <c r="H476" s="90"/>
      <c r="I476" s="105"/>
      <c r="J476" s="90"/>
      <c r="K476" s="31" t="s">
        <v>3</v>
      </c>
      <c r="L476" s="34">
        <f t="shared" si="31"/>
        <v>2</v>
      </c>
      <c r="M476" s="34"/>
      <c r="N476" s="34">
        <v>2</v>
      </c>
      <c r="O476" s="34"/>
      <c r="P476" s="34"/>
      <c r="Q476" s="34"/>
      <c r="R476" s="34"/>
      <c r="S476" s="34"/>
      <c r="T476" s="34"/>
      <c r="U476" s="34"/>
      <c r="V476" s="34"/>
      <c r="W476" s="34"/>
      <c r="X476" s="34"/>
    </row>
    <row r="477" spans="1:24" s="19" customFormat="1" ht="19.149999999999999" customHeight="1">
      <c r="A477" s="93"/>
      <c r="B477" s="84"/>
      <c r="C477" s="85"/>
      <c r="D477" s="91"/>
      <c r="E477" s="103"/>
      <c r="F477" s="91"/>
      <c r="G477" s="91"/>
      <c r="H477" s="91"/>
      <c r="I477" s="106"/>
      <c r="J477" s="91"/>
      <c r="K477" s="31" t="s">
        <v>13</v>
      </c>
      <c r="L477" s="34">
        <f t="shared" si="31"/>
        <v>0</v>
      </c>
      <c r="M477" s="34"/>
      <c r="N477" s="34"/>
      <c r="O477" s="34"/>
      <c r="P477" s="34"/>
      <c r="Q477" s="34"/>
      <c r="R477" s="34"/>
      <c r="S477" s="34"/>
      <c r="T477" s="34"/>
      <c r="U477" s="34"/>
      <c r="V477" s="34"/>
      <c r="W477" s="34"/>
      <c r="X477" s="34"/>
    </row>
    <row r="478" spans="1:24" s="19" customFormat="1" ht="19.149999999999999" customHeight="1">
      <c r="A478" s="93"/>
      <c r="B478" s="84"/>
      <c r="C478" s="89" t="s">
        <v>10</v>
      </c>
      <c r="D478" s="89" t="s">
        <v>245</v>
      </c>
      <c r="E478" s="95" t="s">
        <v>246</v>
      </c>
      <c r="F478" s="89" t="s">
        <v>247</v>
      </c>
      <c r="G478" s="89" t="s">
        <v>248</v>
      </c>
      <c r="H478" s="89" t="s">
        <v>898</v>
      </c>
      <c r="I478" s="104">
        <v>3776</v>
      </c>
      <c r="J478" s="89" t="s">
        <v>1</v>
      </c>
      <c r="K478" s="31" t="s">
        <v>2</v>
      </c>
      <c r="L478" s="34">
        <f t="shared" si="31"/>
        <v>3</v>
      </c>
      <c r="M478" s="34"/>
      <c r="N478" s="34">
        <v>1</v>
      </c>
      <c r="O478" s="34"/>
      <c r="P478" s="34">
        <v>1</v>
      </c>
      <c r="Q478" s="34"/>
      <c r="R478" s="34"/>
      <c r="S478" s="34"/>
      <c r="T478" s="34"/>
      <c r="U478" s="34"/>
      <c r="V478" s="34"/>
      <c r="W478" s="34"/>
      <c r="X478" s="34">
        <v>1</v>
      </c>
    </row>
    <row r="479" spans="1:24" s="19" customFormat="1" ht="19.149999999999999" customHeight="1">
      <c r="A479" s="93"/>
      <c r="B479" s="84"/>
      <c r="C479" s="90"/>
      <c r="D479" s="90"/>
      <c r="E479" s="102"/>
      <c r="F479" s="90"/>
      <c r="G479" s="90"/>
      <c r="H479" s="90"/>
      <c r="I479" s="105"/>
      <c r="J479" s="90"/>
      <c r="K479" s="31" t="s">
        <v>3</v>
      </c>
      <c r="L479" s="34">
        <f t="shared" si="31"/>
        <v>1</v>
      </c>
      <c r="M479" s="34"/>
      <c r="N479" s="34">
        <v>1</v>
      </c>
      <c r="O479" s="34"/>
      <c r="P479" s="34"/>
      <c r="Q479" s="34"/>
      <c r="R479" s="34"/>
      <c r="S479" s="34"/>
      <c r="T479" s="34"/>
      <c r="U479" s="34"/>
      <c r="V479" s="34"/>
      <c r="W479" s="34"/>
      <c r="X479" s="34"/>
    </row>
    <row r="480" spans="1:24" s="19" customFormat="1" ht="19.149999999999999" customHeight="1">
      <c r="A480" s="93"/>
      <c r="B480" s="84"/>
      <c r="C480" s="91"/>
      <c r="D480" s="91"/>
      <c r="E480" s="103"/>
      <c r="F480" s="91"/>
      <c r="G480" s="91"/>
      <c r="H480" s="91"/>
      <c r="I480" s="106"/>
      <c r="J480" s="91"/>
      <c r="K480" s="31" t="s">
        <v>13</v>
      </c>
      <c r="L480" s="34">
        <f t="shared" si="31"/>
        <v>0</v>
      </c>
      <c r="M480" s="34"/>
      <c r="N480" s="34"/>
      <c r="O480" s="34"/>
      <c r="P480" s="34"/>
      <c r="Q480" s="34"/>
      <c r="R480" s="34"/>
      <c r="S480" s="34"/>
      <c r="T480" s="34"/>
      <c r="U480" s="34"/>
      <c r="V480" s="34"/>
      <c r="W480" s="34"/>
      <c r="X480" s="34"/>
    </row>
    <row r="481" spans="1:24" s="19" customFormat="1" ht="19.149999999999999" customHeight="1">
      <c r="A481" s="93"/>
      <c r="B481" s="84"/>
      <c r="C481" s="89" t="s">
        <v>10</v>
      </c>
      <c r="D481" s="89" t="s">
        <v>249</v>
      </c>
      <c r="E481" s="95" t="s">
        <v>250</v>
      </c>
      <c r="F481" s="89" t="s">
        <v>251</v>
      </c>
      <c r="G481" s="89" t="s">
        <v>252</v>
      </c>
      <c r="H481" s="89" t="s">
        <v>899</v>
      </c>
      <c r="I481" s="104">
        <v>895</v>
      </c>
      <c r="J481" s="89" t="s">
        <v>1</v>
      </c>
      <c r="K481" s="31" t="s">
        <v>2</v>
      </c>
      <c r="L481" s="34">
        <f t="shared" si="31"/>
        <v>5</v>
      </c>
      <c r="M481" s="34"/>
      <c r="N481" s="34">
        <v>2</v>
      </c>
      <c r="O481" s="34"/>
      <c r="P481" s="34">
        <v>1</v>
      </c>
      <c r="Q481" s="34"/>
      <c r="R481" s="34"/>
      <c r="S481" s="34"/>
      <c r="T481" s="34"/>
      <c r="U481" s="34"/>
      <c r="V481" s="34"/>
      <c r="W481" s="34">
        <v>1</v>
      </c>
      <c r="X481" s="34">
        <v>1</v>
      </c>
    </row>
    <row r="482" spans="1:24" s="19" customFormat="1" ht="19.149999999999999" customHeight="1">
      <c r="A482" s="93"/>
      <c r="B482" s="84"/>
      <c r="C482" s="90"/>
      <c r="D482" s="90"/>
      <c r="E482" s="102"/>
      <c r="F482" s="90"/>
      <c r="G482" s="90"/>
      <c r="H482" s="90"/>
      <c r="I482" s="105"/>
      <c r="J482" s="90"/>
      <c r="K482" s="31" t="s">
        <v>3</v>
      </c>
      <c r="L482" s="34">
        <f t="shared" si="31"/>
        <v>2</v>
      </c>
      <c r="M482" s="34"/>
      <c r="N482" s="34">
        <v>2</v>
      </c>
      <c r="O482" s="34"/>
      <c r="P482" s="34"/>
      <c r="Q482" s="34"/>
      <c r="R482" s="34"/>
      <c r="S482" s="34"/>
      <c r="T482" s="34"/>
      <c r="U482" s="34"/>
      <c r="V482" s="34"/>
      <c r="W482" s="34"/>
      <c r="X482" s="34"/>
    </row>
    <row r="483" spans="1:24" s="19" customFormat="1" ht="19.149999999999999" customHeight="1">
      <c r="A483" s="93"/>
      <c r="B483" s="85"/>
      <c r="C483" s="91"/>
      <c r="D483" s="91"/>
      <c r="E483" s="103"/>
      <c r="F483" s="91"/>
      <c r="G483" s="91"/>
      <c r="H483" s="91"/>
      <c r="I483" s="106"/>
      <c r="J483" s="91"/>
      <c r="K483" s="31" t="s">
        <v>13</v>
      </c>
      <c r="L483" s="34">
        <f t="shared" si="31"/>
        <v>0</v>
      </c>
      <c r="M483" s="34"/>
      <c r="N483" s="34"/>
      <c r="O483" s="34"/>
      <c r="P483" s="34"/>
      <c r="Q483" s="34"/>
      <c r="R483" s="34"/>
      <c r="S483" s="34"/>
      <c r="T483" s="34"/>
      <c r="U483" s="34"/>
      <c r="V483" s="34"/>
      <c r="W483" s="34"/>
      <c r="X483" s="34"/>
    </row>
    <row r="484" spans="1:24" s="19" customFormat="1" ht="19.149999999999999" customHeight="1">
      <c r="A484" s="93"/>
      <c r="B484" s="83" t="s">
        <v>900</v>
      </c>
      <c r="C484" s="89"/>
      <c r="D484" s="99">
        <f>COUNTA(D487:D492)</f>
        <v>2</v>
      </c>
      <c r="E484" s="95"/>
      <c r="F484" s="89"/>
      <c r="G484" s="89"/>
      <c r="H484" s="89"/>
      <c r="I484" s="80">
        <f>SUM(I487:I492)</f>
        <v>0</v>
      </c>
      <c r="J484" s="89" t="s">
        <v>1</v>
      </c>
      <c r="K484" s="31" t="s">
        <v>2</v>
      </c>
      <c r="L484" s="34">
        <f t="shared" si="31"/>
        <v>3</v>
      </c>
      <c r="M484" s="34">
        <f t="shared" ref="M484:X486" si="33">M487+M490</f>
        <v>2</v>
      </c>
      <c r="N484" s="34">
        <f t="shared" si="33"/>
        <v>0</v>
      </c>
      <c r="O484" s="34">
        <f t="shared" si="33"/>
        <v>1</v>
      </c>
      <c r="P484" s="34">
        <f t="shared" si="33"/>
        <v>0</v>
      </c>
      <c r="Q484" s="34">
        <f t="shared" si="33"/>
        <v>0</v>
      </c>
      <c r="R484" s="34">
        <f t="shared" si="33"/>
        <v>0</v>
      </c>
      <c r="S484" s="34">
        <f t="shared" si="33"/>
        <v>0</v>
      </c>
      <c r="T484" s="34">
        <f t="shared" si="33"/>
        <v>0</v>
      </c>
      <c r="U484" s="34">
        <f t="shared" si="33"/>
        <v>0</v>
      </c>
      <c r="V484" s="34">
        <f t="shared" si="33"/>
        <v>0</v>
      </c>
      <c r="W484" s="34">
        <f t="shared" si="33"/>
        <v>0</v>
      </c>
      <c r="X484" s="34">
        <f t="shared" si="33"/>
        <v>0</v>
      </c>
    </row>
    <row r="485" spans="1:24" s="19" customFormat="1" ht="19.149999999999999" customHeight="1">
      <c r="A485" s="93"/>
      <c r="B485" s="84"/>
      <c r="C485" s="90"/>
      <c r="D485" s="100"/>
      <c r="E485" s="102"/>
      <c r="F485" s="90"/>
      <c r="G485" s="90"/>
      <c r="H485" s="90"/>
      <c r="I485" s="81"/>
      <c r="J485" s="90"/>
      <c r="K485" s="31" t="s">
        <v>3</v>
      </c>
      <c r="L485" s="34">
        <f t="shared" si="31"/>
        <v>0</v>
      </c>
      <c r="M485" s="34">
        <f t="shared" si="33"/>
        <v>0</v>
      </c>
      <c r="N485" s="34">
        <f t="shared" si="33"/>
        <v>0</v>
      </c>
      <c r="O485" s="34">
        <f t="shared" si="33"/>
        <v>0</v>
      </c>
      <c r="P485" s="34">
        <f t="shared" si="33"/>
        <v>0</v>
      </c>
      <c r="Q485" s="34">
        <f t="shared" si="33"/>
        <v>0</v>
      </c>
      <c r="R485" s="34">
        <f t="shared" si="33"/>
        <v>0</v>
      </c>
      <c r="S485" s="34">
        <f t="shared" si="33"/>
        <v>0</v>
      </c>
      <c r="T485" s="34">
        <f t="shared" si="33"/>
        <v>0</v>
      </c>
      <c r="U485" s="34">
        <f t="shared" si="33"/>
        <v>0</v>
      </c>
      <c r="V485" s="34">
        <f t="shared" si="33"/>
        <v>0</v>
      </c>
      <c r="W485" s="34">
        <f t="shared" si="33"/>
        <v>0</v>
      </c>
      <c r="X485" s="34">
        <f t="shared" si="33"/>
        <v>0</v>
      </c>
    </row>
    <row r="486" spans="1:24" s="19" customFormat="1" ht="19.149999999999999" customHeight="1">
      <c r="A486" s="93"/>
      <c r="B486" s="85"/>
      <c r="C486" s="91"/>
      <c r="D486" s="101"/>
      <c r="E486" s="103"/>
      <c r="F486" s="91"/>
      <c r="G486" s="91"/>
      <c r="H486" s="91"/>
      <c r="I486" s="82"/>
      <c r="J486" s="91"/>
      <c r="K486" s="31" t="s">
        <v>13</v>
      </c>
      <c r="L486" s="34">
        <f t="shared" si="31"/>
        <v>12</v>
      </c>
      <c r="M486" s="34">
        <f t="shared" si="33"/>
        <v>8</v>
      </c>
      <c r="N486" s="34">
        <f t="shared" si="33"/>
        <v>0</v>
      </c>
      <c r="O486" s="34">
        <f t="shared" si="33"/>
        <v>0</v>
      </c>
      <c r="P486" s="34">
        <f t="shared" si="33"/>
        <v>0</v>
      </c>
      <c r="Q486" s="34">
        <f t="shared" si="33"/>
        <v>0</v>
      </c>
      <c r="R486" s="34">
        <f t="shared" si="33"/>
        <v>0</v>
      </c>
      <c r="S486" s="34">
        <f t="shared" si="33"/>
        <v>2</v>
      </c>
      <c r="T486" s="34">
        <f t="shared" si="33"/>
        <v>0</v>
      </c>
      <c r="U486" s="34">
        <f t="shared" si="33"/>
        <v>0</v>
      </c>
      <c r="V486" s="34">
        <f t="shared" si="33"/>
        <v>0</v>
      </c>
      <c r="W486" s="34">
        <f t="shared" si="33"/>
        <v>0</v>
      </c>
      <c r="X486" s="34">
        <f t="shared" si="33"/>
        <v>2</v>
      </c>
    </row>
    <row r="487" spans="1:24" s="21" customFormat="1" ht="19.149999999999999" customHeight="1">
      <c r="A487" s="93"/>
      <c r="B487" s="92" t="s">
        <v>901</v>
      </c>
      <c r="C487" s="83" t="s">
        <v>11</v>
      </c>
      <c r="D487" s="83" t="s">
        <v>902</v>
      </c>
      <c r="E487" s="86">
        <v>41208</v>
      </c>
      <c r="F487" s="83" t="s">
        <v>903</v>
      </c>
      <c r="G487" s="83" t="s">
        <v>904</v>
      </c>
      <c r="H487" s="83" t="s">
        <v>905</v>
      </c>
      <c r="I487" s="80">
        <v>0</v>
      </c>
      <c r="J487" s="83" t="s">
        <v>787</v>
      </c>
      <c r="K487" s="30" t="s">
        <v>788</v>
      </c>
      <c r="L487" s="35">
        <f t="shared" si="31"/>
        <v>3</v>
      </c>
      <c r="M487" s="35">
        <v>2</v>
      </c>
      <c r="N487" s="35"/>
      <c r="O487" s="35">
        <v>1</v>
      </c>
      <c r="P487" s="35"/>
      <c r="Q487" s="35"/>
      <c r="R487" s="35"/>
      <c r="S487" s="35"/>
      <c r="T487" s="35"/>
      <c r="U487" s="35"/>
      <c r="V487" s="35"/>
      <c r="W487" s="35"/>
      <c r="X487" s="35"/>
    </row>
    <row r="488" spans="1:24" s="21" customFormat="1" ht="19.149999999999999" customHeight="1">
      <c r="A488" s="93"/>
      <c r="B488" s="84"/>
      <c r="C488" s="84"/>
      <c r="D488" s="84"/>
      <c r="E488" s="87"/>
      <c r="F488" s="84"/>
      <c r="G488" s="84"/>
      <c r="H488" s="84"/>
      <c r="I488" s="81"/>
      <c r="J488" s="84"/>
      <c r="K488" s="30" t="s">
        <v>789</v>
      </c>
      <c r="L488" s="35">
        <f t="shared" ref="L488:L492" si="34">SUM(M488:X488)</f>
        <v>0</v>
      </c>
      <c r="M488" s="35"/>
      <c r="N488" s="35"/>
      <c r="O488" s="35"/>
      <c r="P488" s="35"/>
      <c r="Q488" s="35"/>
      <c r="R488" s="35"/>
      <c r="S488" s="35"/>
      <c r="T488" s="35"/>
      <c r="U488" s="35"/>
      <c r="V488" s="35"/>
      <c r="W488" s="35"/>
      <c r="X488" s="35"/>
    </row>
    <row r="489" spans="1:24" s="21" customFormat="1" ht="19.149999999999999" customHeight="1">
      <c r="A489" s="93"/>
      <c r="B489" s="84"/>
      <c r="C489" s="85"/>
      <c r="D489" s="85"/>
      <c r="E489" s="88"/>
      <c r="F489" s="85"/>
      <c r="G489" s="85"/>
      <c r="H489" s="85"/>
      <c r="I489" s="82"/>
      <c r="J489" s="85"/>
      <c r="K489" s="30" t="s">
        <v>790</v>
      </c>
      <c r="L489" s="35">
        <f t="shared" si="34"/>
        <v>0</v>
      </c>
      <c r="M489" s="35"/>
      <c r="N489" s="35"/>
      <c r="O489" s="35"/>
      <c r="P489" s="35"/>
      <c r="Q489" s="35"/>
      <c r="R489" s="35"/>
      <c r="S489" s="35"/>
      <c r="T489" s="35"/>
      <c r="U489" s="35"/>
      <c r="V489" s="35"/>
      <c r="W489" s="35"/>
      <c r="X489" s="35"/>
    </row>
    <row r="490" spans="1:24" s="21" customFormat="1" ht="19.149999999999999" customHeight="1">
      <c r="A490" s="93"/>
      <c r="B490" s="84"/>
      <c r="C490" s="83" t="s">
        <v>11</v>
      </c>
      <c r="D490" s="83" t="s">
        <v>906</v>
      </c>
      <c r="E490" s="86">
        <v>40502</v>
      </c>
      <c r="F490" s="83" t="s">
        <v>907</v>
      </c>
      <c r="G490" s="83" t="s">
        <v>908</v>
      </c>
      <c r="H490" s="83" t="s">
        <v>909</v>
      </c>
      <c r="I490" s="80">
        <v>0</v>
      </c>
      <c r="J490" s="83" t="s">
        <v>599</v>
      </c>
      <c r="K490" s="30" t="s">
        <v>600</v>
      </c>
      <c r="L490" s="35">
        <f t="shared" si="34"/>
        <v>0</v>
      </c>
      <c r="M490" s="35"/>
      <c r="N490" s="35"/>
      <c r="O490" s="35"/>
      <c r="P490" s="35"/>
      <c r="Q490" s="35"/>
      <c r="R490" s="35"/>
      <c r="S490" s="35"/>
      <c r="T490" s="35"/>
      <c r="U490" s="35"/>
      <c r="V490" s="35"/>
      <c r="W490" s="35"/>
      <c r="X490" s="35"/>
    </row>
    <row r="491" spans="1:24" s="21" customFormat="1" ht="19.149999999999999" customHeight="1">
      <c r="A491" s="93"/>
      <c r="B491" s="84"/>
      <c r="C491" s="84"/>
      <c r="D491" s="84"/>
      <c r="E491" s="87"/>
      <c r="F491" s="84"/>
      <c r="G491" s="84"/>
      <c r="H491" s="84"/>
      <c r="I491" s="81"/>
      <c r="J491" s="84"/>
      <c r="K491" s="30" t="s">
        <v>601</v>
      </c>
      <c r="L491" s="35">
        <f t="shared" si="34"/>
        <v>0</v>
      </c>
      <c r="M491" s="35"/>
      <c r="N491" s="35"/>
      <c r="O491" s="35"/>
      <c r="P491" s="35"/>
      <c r="Q491" s="35"/>
      <c r="R491" s="35"/>
      <c r="S491" s="35"/>
      <c r="T491" s="35"/>
      <c r="U491" s="35"/>
      <c r="V491" s="35"/>
      <c r="W491" s="35"/>
      <c r="X491" s="35"/>
    </row>
    <row r="492" spans="1:24" s="21" customFormat="1" ht="19.149999999999999" customHeight="1">
      <c r="A492" s="94"/>
      <c r="B492" s="85"/>
      <c r="C492" s="85"/>
      <c r="D492" s="85"/>
      <c r="E492" s="88"/>
      <c r="F492" s="85"/>
      <c r="G492" s="85"/>
      <c r="H492" s="85"/>
      <c r="I492" s="82"/>
      <c r="J492" s="85"/>
      <c r="K492" s="30" t="s">
        <v>602</v>
      </c>
      <c r="L492" s="35">
        <f t="shared" si="34"/>
        <v>12</v>
      </c>
      <c r="M492" s="35">
        <v>8</v>
      </c>
      <c r="N492" s="35"/>
      <c r="O492" s="35"/>
      <c r="P492" s="35"/>
      <c r="Q492" s="35"/>
      <c r="R492" s="35"/>
      <c r="S492" s="35">
        <v>2</v>
      </c>
      <c r="T492" s="35"/>
      <c r="U492" s="35"/>
      <c r="V492" s="35"/>
      <c r="W492" s="35"/>
      <c r="X492" s="35">
        <v>2</v>
      </c>
    </row>
  </sheetData>
  <autoFilter ref="A4:Y492">
    <filterColumn colId="0"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autoFilter>
  <mergeCells count="1369">
    <mergeCell ref="W5:W6"/>
    <mergeCell ref="X5:X6"/>
    <mergeCell ref="Q5:Q6"/>
    <mergeCell ref="R5:R6"/>
    <mergeCell ref="S5:S6"/>
    <mergeCell ref="T5:T6"/>
    <mergeCell ref="U5:U6"/>
    <mergeCell ref="V5:V6"/>
    <mergeCell ref="H4:H6"/>
    <mergeCell ref="I4:I6"/>
    <mergeCell ref="J4:X4"/>
    <mergeCell ref="A5:A6"/>
    <mergeCell ref="B5:B6"/>
    <mergeCell ref="J5:L6"/>
    <mergeCell ref="M5:M6"/>
    <mergeCell ref="N5:N6"/>
    <mergeCell ref="O5:O6"/>
    <mergeCell ref="P5:P6"/>
    <mergeCell ref="A4:B4"/>
    <mergeCell ref="C4:C6"/>
    <mergeCell ref="D4:D6"/>
    <mergeCell ref="E4:E6"/>
    <mergeCell ref="F4:F6"/>
    <mergeCell ref="G4:G6"/>
    <mergeCell ref="H7:H9"/>
    <mergeCell ref="I7:I9"/>
    <mergeCell ref="J7:J9"/>
    <mergeCell ref="B10:B27"/>
    <mergeCell ref="C10:C12"/>
    <mergeCell ref="D10:D12"/>
    <mergeCell ref="E10:E12"/>
    <mergeCell ref="F10:F12"/>
    <mergeCell ref="G10:G12"/>
    <mergeCell ref="H10:H12"/>
    <mergeCell ref="B7:B9"/>
    <mergeCell ref="C7:C9"/>
    <mergeCell ref="D7:D9"/>
    <mergeCell ref="E7:E9"/>
    <mergeCell ref="F7:F9"/>
    <mergeCell ref="G7:G9"/>
    <mergeCell ref="C16:C18"/>
    <mergeCell ref="D16:D18"/>
    <mergeCell ref="E16:E18"/>
    <mergeCell ref="F16:F18"/>
    <mergeCell ref="G16:G18"/>
    <mergeCell ref="H16:H18"/>
    <mergeCell ref="I16:I18"/>
    <mergeCell ref="C43:C45"/>
    <mergeCell ref="D43:D45"/>
    <mergeCell ref="E43:E45"/>
    <mergeCell ref="F43:F45"/>
    <mergeCell ref="G43:G45"/>
    <mergeCell ref="H43:H45"/>
    <mergeCell ref="I43:I45"/>
    <mergeCell ref="J43:J45"/>
    <mergeCell ref="C40:C42"/>
    <mergeCell ref="D40:D42"/>
    <mergeCell ref="E40:E42"/>
    <mergeCell ref="F40:F42"/>
    <mergeCell ref="I10:I12"/>
    <mergeCell ref="J10:J12"/>
    <mergeCell ref="C13:C15"/>
    <mergeCell ref="D13:D15"/>
    <mergeCell ref="E13:E15"/>
    <mergeCell ref="F13:F15"/>
    <mergeCell ref="G13:G15"/>
    <mergeCell ref="H13:H15"/>
    <mergeCell ref="I13:I15"/>
    <mergeCell ref="J13:J15"/>
    <mergeCell ref="J16:J18"/>
    <mergeCell ref="I25:I27"/>
    <mergeCell ref="J25:J27"/>
    <mergeCell ref="G40:G42"/>
    <mergeCell ref="H40:H42"/>
    <mergeCell ref="I34:I36"/>
    <mergeCell ref="J34:J36"/>
    <mergeCell ref="C37:C39"/>
    <mergeCell ref="D37:D39"/>
    <mergeCell ref="E37:E39"/>
    <mergeCell ref="B28:B30"/>
    <mergeCell ref="C28:C30"/>
    <mergeCell ref="D28:D30"/>
    <mergeCell ref="E28:E30"/>
    <mergeCell ref="F28:F30"/>
    <mergeCell ref="G28:G30"/>
    <mergeCell ref="H28:H30"/>
    <mergeCell ref="I28:I30"/>
    <mergeCell ref="C25:C27"/>
    <mergeCell ref="D25:D27"/>
    <mergeCell ref="E25:E27"/>
    <mergeCell ref="F25:F27"/>
    <mergeCell ref="G25:G27"/>
    <mergeCell ref="H25:H27"/>
    <mergeCell ref="I19:I21"/>
    <mergeCell ref="J19:J21"/>
    <mergeCell ref="C22:C24"/>
    <mergeCell ref="D22:D24"/>
    <mergeCell ref="E22:E24"/>
    <mergeCell ref="F22:F24"/>
    <mergeCell ref="G22:G24"/>
    <mergeCell ref="H22:H24"/>
    <mergeCell ref="I22:I24"/>
    <mergeCell ref="J22:J24"/>
    <mergeCell ref="C19:C21"/>
    <mergeCell ref="D19:D21"/>
    <mergeCell ref="E19:E21"/>
    <mergeCell ref="F19:F21"/>
    <mergeCell ref="G19:G21"/>
    <mergeCell ref="H19:H21"/>
    <mergeCell ref="J49:J51"/>
    <mergeCell ref="B52:B63"/>
    <mergeCell ref="C52:C54"/>
    <mergeCell ref="D52:D54"/>
    <mergeCell ref="E52:E54"/>
    <mergeCell ref="F52:F54"/>
    <mergeCell ref="G52:G54"/>
    <mergeCell ref="H52:H54"/>
    <mergeCell ref="I52:I54"/>
    <mergeCell ref="J52:J54"/>
    <mergeCell ref="B49:B51"/>
    <mergeCell ref="C49:C51"/>
    <mergeCell ref="D49:D51"/>
    <mergeCell ref="E49:E51"/>
    <mergeCell ref="J28:J30"/>
    <mergeCell ref="B31:B48"/>
    <mergeCell ref="C31:C33"/>
    <mergeCell ref="D31:D33"/>
    <mergeCell ref="E31:E33"/>
    <mergeCell ref="F31:F33"/>
    <mergeCell ref="G31:G33"/>
    <mergeCell ref="H31:H33"/>
    <mergeCell ref="I31:I33"/>
    <mergeCell ref="J31:J33"/>
    <mergeCell ref="I46:I48"/>
    <mergeCell ref="J46:J48"/>
    <mergeCell ref="C46:C48"/>
    <mergeCell ref="D46:D48"/>
    <mergeCell ref="E46:E48"/>
    <mergeCell ref="F46:F48"/>
    <mergeCell ref="G46:G48"/>
    <mergeCell ref="H46:H48"/>
    <mergeCell ref="I61:I63"/>
    <mergeCell ref="J61:J63"/>
    <mergeCell ref="B64:B66"/>
    <mergeCell ref="C64:C66"/>
    <mergeCell ref="D64:D66"/>
    <mergeCell ref="E64:E66"/>
    <mergeCell ref="F64:F66"/>
    <mergeCell ref="G64:G66"/>
    <mergeCell ref="H64:H66"/>
    <mergeCell ref="I64:I66"/>
    <mergeCell ref="C61:C63"/>
    <mergeCell ref="D61:D63"/>
    <mergeCell ref="E61:E63"/>
    <mergeCell ref="F61:F63"/>
    <mergeCell ref="G61:G63"/>
    <mergeCell ref="H61:H63"/>
    <mergeCell ref="I55:I57"/>
    <mergeCell ref="J55:J57"/>
    <mergeCell ref="C58:C60"/>
    <mergeCell ref="D58:D60"/>
    <mergeCell ref="E58:E60"/>
    <mergeCell ref="F58:F60"/>
    <mergeCell ref="G58:G60"/>
    <mergeCell ref="H58:H60"/>
    <mergeCell ref="I58:I60"/>
    <mergeCell ref="J58:J60"/>
    <mergeCell ref="C55:C57"/>
    <mergeCell ref="D55:D57"/>
    <mergeCell ref="E55:E57"/>
    <mergeCell ref="F55:F57"/>
    <mergeCell ref="G55:G57"/>
    <mergeCell ref="H55:H57"/>
    <mergeCell ref="F37:F39"/>
    <mergeCell ref="G37:G39"/>
    <mergeCell ref="H37:H39"/>
    <mergeCell ref="I37:I39"/>
    <mergeCell ref="J37:J39"/>
    <mergeCell ref="C34:C36"/>
    <mergeCell ref="D34:D36"/>
    <mergeCell ref="E34:E36"/>
    <mergeCell ref="F34:F36"/>
    <mergeCell ref="G34:G36"/>
    <mergeCell ref="H34:H36"/>
    <mergeCell ref="I40:I42"/>
    <mergeCell ref="J40:J42"/>
    <mergeCell ref="C73:C75"/>
    <mergeCell ref="D73:D75"/>
    <mergeCell ref="E73:E75"/>
    <mergeCell ref="F73:F75"/>
    <mergeCell ref="G73:G75"/>
    <mergeCell ref="H73:H75"/>
    <mergeCell ref="I73:I75"/>
    <mergeCell ref="J73:J75"/>
    <mergeCell ref="C70:C72"/>
    <mergeCell ref="D70:D72"/>
    <mergeCell ref="E70:E72"/>
    <mergeCell ref="F70:F72"/>
    <mergeCell ref="G70:G72"/>
    <mergeCell ref="H70:H72"/>
    <mergeCell ref="J64:J66"/>
    <mergeCell ref="F49:F51"/>
    <mergeCell ref="G49:G51"/>
    <mergeCell ref="H49:H51"/>
    <mergeCell ref="I49:I51"/>
    <mergeCell ref="B67:B78"/>
    <mergeCell ref="C67:C69"/>
    <mergeCell ref="D67:D69"/>
    <mergeCell ref="E67:E69"/>
    <mergeCell ref="F67:F69"/>
    <mergeCell ref="G67:G69"/>
    <mergeCell ref="H67:H69"/>
    <mergeCell ref="I67:I69"/>
    <mergeCell ref="J67:J69"/>
    <mergeCell ref="J79:J81"/>
    <mergeCell ref="B82:B90"/>
    <mergeCell ref="C82:C84"/>
    <mergeCell ref="D82:D84"/>
    <mergeCell ref="E82:E84"/>
    <mergeCell ref="F82:F84"/>
    <mergeCell ref="G82:G84"/>
    <mergeCell ref="H82:H84"/>
    <mergeCell ref="I82:I84"/>
    <mergeCell ref="J82:J84"/>
    <mergeCell ref="I76:I78"/>
    <mergeCell ref="J76:J78"/>
    <mergeCell ref="B79:B81"/>
    <mergeCell ref="C79:C81"/>
    <mergeCell ref="D79:D81"/>
    <mergeCell ref="E79:E81"/>
    <mergeCell ref="F79:F81"/>
    <mergeCell ref="G79:G81"/>
    <mergeCell ref="H79:H81"/>
    <mergeCell ref="I79:I81"/>
    <mergeCell ref="C76:C78"/>
    <mergeCell ref="D76:D78"/>
    <mergeCell ref="E76:E78"/>
    <mergeCell ref="F76:F78"/>
    <mergeCell ref="G76:G78"/>
    <mergeCell ref="H76:H78"/>
    <mergeCell ref="I70:I72"/>
    <mergeCell ref="J70:J72"/>
    <mergeCell ref="H91:H93"/>
    <mergeCell ref="I91:I93"/>
    <mergeCell ref="J91:J93"/>
    <mergeCell ref="B94:B105"/>
    <mergeCell ref="C94:C96"/>
    <mergeCell ref="D94:D96"/>
    <mergeCell ref="E94:E96"/>
    <mergeCell ref="F94:F96"/>
    <mergeCell ref="G94:G96"/>
    <mergeCell ref="H94:H96"/>
    <mergeCell ref="B91:B93"/>
    <mergeCell ref="C91:C93"/>
    <mergeCell ref="D91:D93"/>
    <mergeCell ref="E91:E93"/>
    <mergeCell ref="F91:F93"/>
    <mergeCell ref="G91:G93"/>
    <mergeCell ref="I85:I87"/>
    <mergeCell ref="J85:J87"/>
    <mergeCell ref="C88:C90"/>
    <mergeCell ref="D88:D90"/>
    <mergeCell ref="E88:E90"/>
    <mergeCell ref="F88:F90"/>
    <mergeCell ref="G88:G90"/>
    <mergeCell ref="H88:H90"/>
    <mergeCell ref="I88:I90"/>
    <mergeCell ref="J88:J90"/>
    <mergeCell ref="C85:C87"/>
    <mergeCell ref="D85:D87"/>
    <mergeCell ref="E85:E87"/>
    <mergeCell ref="F85:F87"/>
    <mergeCell ref="G85:G87"/>
    <mergeCell ref="H85:H87"/>
    <mergeCell ref="I100:I102"/>
    <mergeCell ref="J100:J102"/>
    <mergeCell ref="C103:C105"/>
    <mergeCell ref="D103:D105"/>
    <mergeCell ref="E103:E105"/>
    <mergeCell ref="F103:F105"/>
    <mergeCell ref="G103:G105"/>
    <mergeCell ref="H103:H105"/>
    <mergeCell ref="I103:I105"/>
    <mergeCell ref="J103:J105"/>
    <mergeCell ref="C100:C102"/>
    <mergeCell ref="D100:D102"/>
    <mergeCell ref="E100:E102"/>
    <mergeCell ref="F100:F102"/>
    <mergeCell ref="G100:G102"/>
    <mergeCell ref="H100:H102"/>
    <mergeCell ref="I94:I96"/>
    <mergeCell ref="J94:J96"/>
    <mergeCell ref="C97:C99"/>
    <mergeCell ref="D97:D99"/>
    <mergeCell ref="E97:E99"/>
    <mergeCell ref="F97:F99"/>
    <mergeCell ref="G97:G99"/>
    <mergeCell ref="H97:H99"/>
    <mergeCell ref="I97:I99"/>
    <mergeCell ref="J97:J99"/>
    <mergeCell ref="I109:I111"/>
    <mergeCell ref="J109:J111"/>
    <mergeCell ref="C112:C114"/>
    <mergeCell ref="D112:D114"/>
    <mergeCell ref="E112:E114"/>
    <mergeCell ref="F112:F114"/>
    <mergeCell ref="G112:G114"/>
    <mergeCell ref="H112:H114"/>
    <mergeCell ref="I112:I114"/>
    <mergeCell ref="J112:J114"/>
    <mergeCell ref="H106:H108"/>
    <mergeCell ref="I106:I108"/>
    <mergeCell ref="J106:J108"/>
    <mergeCell ref="B109:B120"/>
    <mergeCell ref="C109:C111"/>
    <mergeCell ref="D109:D111"/>
    <mergeCell ref="E109:E111"/>
    <mergeCell ref="F109:F111"/>
    <mergeCell ref="G109:G111"/>
    <mergeCell ref="H109:H111"/>
    <mergeCell ref="B106:B108"/>
    <mergeCell ref="C106:C108"/>
    <mergeCell ref="D106:D108"/>
    <mergeCell ref="E106:E108"/>
    <mergeCell ref="F106:F108"/>
    <mergeCell ref="G106:G108"/>
    <mergeCell ref="B121:B123"/>
    <mergeCell ref="C121:C123"/>
    <mergeCell ref="D121:D123"/>
    <mergeCell ref="E121:E123"/>
    <mergeCell ref="F121:F123"/>
    <mergeCell ref="G121:G123"/>
    <mergeCell ref="I115:I117"/>
    <mergeCell ref="J115:J117"/>
    <mergeCell ref="C118:C120"/>
    <mergeCell ref="D118:D120"/>
    <mergeCell ref="E118:E120"/>
    <mergeCell ref="F118:F120"/>
    <mergeCell ref="G118:G120"/>
    <mergeCell ref="H118:H120"/>
    <mergeCell ref="I118:I120"/>
    <mergeCell ref="J118:J120"/>
    <mergeCell ref="C115:C117"/>
    <mergeCell ref="D115:D117"/>
    <mergeCell ref="E115:E117"/>
    <mergeCell ref="F115:F117"/>
    <mergeCell ref="G115:G117"/>
    <mergeCell ref="H115:H117"/>
    <mergeCell ref="E151:E153"/>
    <mergeCell ref="F151:F153"/>
    <mergeCell ref="G151:G153"/>
    <mergeCell ref="H151:H153"/>
    <mergeCell ref="I145:I147"/>
    <mergeCell ref="J145:J147"/>
    <mergeCell ref="C148:C150"/>
    <mergeCell ref="D148:D150"/>
    <mergeCell ref="E148:E150"/>
    <mergeCell ref="F148:F150"/>
    <mergeCell ref="G148:G150"/>
    <mergeCell ref="H148:H150"/>
    <mergeCell ref="I148:I150"/>
    <mergeCell ref="J148:J150"/>
    <mergeCell ref="C145:C147"/>
    <mergeCell ref="D145:D147"/>
    <mergeCell ref="H121:H123"/>
    <mergeCell ref="I121:I123"/>
    <mergeCell ref="J121:J123"/>
    <mergeCell ref="C124:C126"/>
    <mergeCell ref="D124:D126"/>
    <mergeCell ref="E124:E126"/>
    <mergeCell ref="F124:F126"/>
    <mergeCell ref="G124:G126"/>
    <mergeCell ref="H124:H126"/>
    <mergeCell ref="I130:I132"/>
    <mergeCell ref="J130:J132"/>
    <mergeCell ref="B133:B135"/>
    <mergeCell ref="C133:C135"/>
    <mergeCell ref="D133:D135"/>
    <mergeCell ref="E133:E135"/>
    <mergeCell ref="F133:F135"/>
    <mergeCell ref="G133:G135"/>
    <mergeCell ref="H133:H135"/>
    <mergeCell ref="I133:I135"/>
    <mergeCell ref="C130:C132"/>
    <mergeCell ref="D130:D132"/>
    <mergeCell ref="E130:E132"/>
    <mergeCell ref="F130:F132"/>
    <mergeCell ref="G130:G132"/>
    <mergeCell ref="H130:H132"/>
    <mergeCell ref="I124:I126"/>
    <mergeCell ref="J124:J126"/>
    <mergeCell ref="C127:C129"/>
    <mergeCell ref="D127:D129"/>
    <mergeCell ref="E127:E129"/>
    <mergeCell ref="F127:F129"/>
    <mergeCell ref="G127:G129"/>
    <mergeCell ref="H127:H129"/>
    <mergeCell ref="I127:I129"/>
    <mergeCell ref="J127:J129"/>
    <mergeCell ref="B124:B132"/>
    <mergeCell ref="C160:C162"/>
    <mergeCell ref="D160:D162"/>
    <mergeCell ref="E160:E162"/>
    <mergeCell ref="F160:F162"/>
    <mergeCell ref="G160:G162"/>
    <mergeCell ref="H160:H162"/>
    <mergeCell ref="I160:I162"/>
    <mergeCell ref="J160:J162"/>
    <mergeCell ref="C157:C159"/>
    <mergeCell ref="D157:D159"/>
    <mergeCell ref="J133:J135"/>
    <mergeCell ref="B136:B171"/>
    <mergeCell ref="C136:C138"/>
    <mergeCell ref="D136:D138"/>
    <mergeCell ref="E136:E138"/>
    <mergeCell ref="F136:F138"/>
    <mergeCell ref="G136:G138"/>
    <mergeCell ref="H136:H138"/>
    <mergeCell ref="I136:I138"/>
    <mergeCell ref="J136:J138"/>
    <mergeCell ref="I151:I153"/>
    <mergeCell ref="J151:J153"/>
    <mergeCell ref="C154:C156"/>
    <mergeCell ref="D154:D156"/>
    <mergeCell ref="E154:E156"/>
    <mergeCell ref="F154:F156"/>
    <mergeCell ref="G154:G156"/>
    <mergeCell ref="H154:H156"/>
    <mergeCell ref="I154:I156"/>
    <mergeCell ref="J154:J156"/>
    <mergeCell ref="C151:C153"/>
    <mergeCell ref="D151:D153"/>
    <mergeCell ref="B172:B174"/>
    <mergeCell ref="C172:C174"/>
    <mergeCell ref="D172:D174"/>
    <mergeCell ref="E172:E174"/>
    <mergeCell ref="F172:F174"/>
    <mergeCell ref="G172:G174"/>
    <mergeCell ref="H172:H174"/>
    <mergeCell ref="I172:I174"/>
    <mergeCell ref="C169:C171"/>
    <mergeCell ref="D169:D171"/>
    <mergeCell ref="E169:E171"/>
    <mergeCell ref="F169:F171"/>
    <mergeCell ref="G169:G171"/>
    <mergeCell ref="H169:H171"/>
    <mergeCell ref="I163:I165"/>
    <mergeCell ref="J163:J165"/>
    <mergeCell ref="C166:C168"/>
    <mergeCell ref="D166:D168"/>
    <mergeCell ref="E166:E168"/>
    <mergeCell ref="F166:F168"/>
    <mergeCell ref="G166:G168"/>
    <mergeCell ref="H166:H168"/>
    <mergeCell ref="I166:I168"/>
    <mergeCell ref="J166:J168"/>
    <mergeCell ref="C163:C165"/>
    <mergeCell ref="D163:D165"/>
    <mergeCell ref="E163:E165"/>
    <mergeCell ref="F163:F165"/>
    <mergeCell ref="G163:G165"/>
    <mergeCell ref="H163:H165"/>
    <mergeCell ref="J172:J174"/>
    <mergeCell ref="C175:C177"/>
    <mergeCell ref="D175:D177"/>
    <mergeCell ref="E175:E177"/>
    <mergeCell ref="F175:F177"/>
    <mergeCell ref="G175:G177"/>
    <mergeCell ref="H175:H177"/>
    <mergeCell ref="I175:I177"/>
    <mergeCell ref="J175:J177"/>
    <mergeCell ref="E145:E147"/>
    <mergeCell ref="F145:F147"/>
    <mergeCell ref="G145:G147"/>
    <mergeCell ref="H145:H147"/>
    <mergeCell ref="I139:I141"/>
    <mergeCell ref="J139:J141"/>
    <mergeCell ref="C142:C144"/>
    <mergeCell ref="D142:D144"/>
    <mergeCell ref="E142:E144"/>
    <mergeCell ref="F142:F144"/>
    <mergeCell ref="G142:G144"/>
    <mergeCell ref="H142:H144"/>
    <mergeCell ref="I142:I144"/>
    <mergeCell ref="J142:J144"/>
    <mergeCell ref="C139:C141"/>
    <mergeCell ref="D139:D141"/>
    <mergeCell ref="E139:E141"/>
    <mergeCell ref="F139:F141"/>
    <mergeCell ref="G139:G141"/>
    <mergeCell ref="H139:H141"/>
    <mergeCell ref="I169:I171"/>
    <mergeCell ref="J169:J171"/>
    <mergeCell ref="I157:I159"/>
    <mergeCell ref="J157:J159"/>
    <mergeCell ref="E184:E186"/>
    <mergeCell ref="F184:F186"/>
    <mergeCell ref="G184:G186"/>
    <mergeCell ref="H184:H186"/>
    <mergeCell ref="I178:I180"/>
    <mergeCell ref="J178:J180"/>
    <mergeCell ref="C181:C183"/>
    <mergeCell ref="D181:D183"/>
    <mergeCell ref="E181:E183"/>
    <mergeCell ref="F181:F183"/>
    <mergeCell ref="G181:G183"/>
    <mergeCell ref="H181:H183"/>
    <mergeCell ref="I181:I183"/>
    <mergeCell ref="J181:J183"/>
    <mergeCell ref="C178:C180"/>
    <mergeCell ref="D178:D180"/>
    <mergeCell ref="E178:E180"/>
    <mergeCell ref="F178:F180"/>
    <mergeCell ref="G178:G180"/>
    <mergeCell ref="H178:H180"/>
    <mergeCell ref="B175:B201"/>
    <mergeCell ref="I217:I219"/>
    <mergeCell ref="J217:J219"/>
    <mergeCell ref="C220:C222"/>
    <mergeCell ref="D220:D222"/>
    <mergeCell ref="E220:E222"/>
    <mergeCell ref="F220:F222"/>
    <mergeCell ref="G220:G222"/>
    <mergeCell ref="H220:H222"/>
    <mergeCell ref="I220:I222"/>
    <mergeCell ref="J220:J222"/>
    <mergeCell ref="C217:C219"/>
    <mergeCell ref="D217:D219"/>
    <mergeCell ref="E217:E219"/>
    <mergeCell ref="F217:F219"/>
    <mergeCell ref="G217:G219"/>
    <mergeCell ref="E157:E159"/>
    <mergeCell ref="F157:F159"/>
    <mergeCell ref="G157:G159"/>
    <mergeCell ref="H157:H159"/>
    <mergeCell ref="I184:I186"/>
    <mergeCell ref="J184:J186"/>
    <mergeCell ref="C187:C189"/>
    <mergeCell ref="D187:D189"/>
    <mergeCell ref="E187:E189"/>
    <mergeCell ref="F187:F189"/>
    <mergeCell ref="G187:G189"/>
    <mergeCell ref="H187:H189"/>
    <mergeCell ref="I187:I189"/>
    <mergeCell ref="J187:J189"/>
    <mergeCell ref="C184:C186"/>
    <mergeCell ref="D184:D186"/>
    <mergeCell ref="I196:I198"/>
    <mergeCell ref="J196:J198"/>
    <mergeCell ref="C199:C201"/>
    <mergeCell ref="D199:D201"/>
    <mergeCell ref="E199:E201"/>
    <mergeCell ref="F199:F201"/>
    <mergeCell ref="G199:G201"/>
    <mergeCell ref="H199:H201"/>
    <mergeCell ref="I199:I201"/>
    <mergeCell ref="J199:J201"/>
    <mergeCell ref="C196:C198"/>
    <mergeCell ref="D196:D198"/>
    <mergeCell ref="E196:E198"/>
    <mergeCell ref="F196:F198"/>
    <mergeCell ref="G196:G198"/>
    <mergeCell ref="H196:H198"/>
    <mergeCell ref="I190:I192"/>
    <mergeCell ref="J190:J192"/>
    <mergeCell ref="C193:C195"/>
    <mergeCell ref="D193:D195"/>
    <mergeCell ref="E193:E195"/>
    <mergeCell ref="F193:F195"/>
    <mergeCell ref="G193:G195"/>
    <mergeCell ref="H193:H195"/>
    <mergeCell ref="I193:I195"/>
    <mergeCell ref="J193:J195"/>
    <mergeCell ref="C190:C192"/>
    <mergeCell ref="D190:D192"/>
    <mergeCell ref="E190:E192"/>
    <mergeCell ref="F190:F192"/>
    <mergeCell ref="G190:G192"/>
    <mergeCell ref="H190:H192"/>
    <mergeCell ref="C223:C225"/>
    <mergeCell ref="H202:H204"/>
    <mergeCell ref="I202:I204"/>
    <mergeCell ref="J202:J204"/>
    <mergeCell ref="B205:B231"/>
    <mergeCell ref="C205:C207"/>
    <mergeCell ref="D205:D207"/>
    <mergeCell ref="E205:E207"/>
    <mergeCell ref="F205:F207"/>
    <mergeCell ref="G205:G207"/>
    <mergeCell ref="H205:H207"/>
    <mergeCell ref="B202:B204"/>
    <mergeCell ref="C202:C204"/>
    <mergeCell ref="D202:D204"/>
    <mergeCell ref="E202:E204"/>
    <mergeCell ref="F202:F204"/>
    <mergeCell ref="G202:G204"/>
    <mergeCell ref="I205:I207"/>
    <mergeCell ref="J205:J207"/>
    <mergeCell ref="C208:C210"/>
    <mergeCell ref="D208:D210"/>
    <mergeCell ref="E208:E210"/>
    <mergeCell ref="F208:F210"/>
    <mergeCell ref="G208:G210"/>
    <mergeCell ref="H208:H210"/>
    <mergeCell ref="I208:I210"/>
    <mergeCell ref="J208:J210"/>
    <mergeCell ref="H217:H219"/>
    <mergeCell ref="I211:I213"/>
    <mergeCell ref="J211:J213"/>
    <mergeCell ref="C214:C216"/>
    <mergeCell ref="D214:D216"/>
    <mergeCell ref="J232:J234"/>
    <mergeCell ref="B235:B243"/>
    <mergeCell ref="C235:C237"/>
    <mergeCell ref="D235:D237"/>
    <mergeCell ref="E235:E237"/>
    <mergeCell ref="F235:F237"/>
    <mergeCell ref="G235:G237"/>
    <mergeCell ref="H235:H237"/>
    <mergeCell ref="I235:I237"/>
    <mergeCell ref="J235:J237"/>
    <mergeCell ref="I229:I231"/>
    <mergeCell ref="J229:J231"/>
    <mergeCell ref="B232:B234"/>
    <mergeCell ref="C232:C234"/>
    <mergeCell ref="D232:D234"/>
    <mergeCell ref="E232:E234"/>
    <mergeCell ref="F232:F234"/>
    <mergeCell ref="G232:G234"/>
    <mergeCell ref="H232:H234"/>
    <mergeCell ref="I232:I234"/>
    <mergeCell ref="C229:C231"/>
    <mergeCell ref="D229:D231"/>
    <mergeCell ref="H241:H243"/>
    <mergeCell ref="I241:I243"/>
    <mergeCell ref="J241:J243"/>
    <mergeCell ref="C238:C240"/>
    <mergeCell ref="D238:D240"/>
    <mergeCell ref="E238:E240"/>
    <mergeCell ref="F238:F240"/>
    <mergeCell ref="G238:G240"/>
    <mergeCell ref="H238:H240"/>
    <mergeCell ref="E214:E216"/>
    <mergeCell ref="F214:F216"/>
    <mergeCell ref="G214:G216"/>
    <mergeCell ref="H214:H216"/>
    <mergeCell ref="I214:I216"/>
    <mergeCell ref="J214:J216"/>
    <mergeCell ref="C211:C213"/>
    <mergeCell ref="D211:D213"/>
    <mergeCell ref="E211:E213"/>
    <mergeCell ref="F211:F213"/>
    <mergeCell ref="G211:G213"/>
    <mergeCell ref="H211:H213"/>
    <mergeCell ref="B247:B258"/>
    <mergeCell ref="C247:C249"/>
    <mergeCell ref="D247:D249"/>
    <mergeCell ref="E247:E249"/>
    <mergeCell ref="F247:F249"/>
    <mergeCell ref="G247:G249"/>
    <mergeCell ref="H247:H249"/>
    <mergeCell ref="B244:B246"/>
    <mergeCell ref="C244:C246"/>
    <mergeCell ref="D244:D246"/>
    <mergeCell ref="E244:E246"/>
    <mergeCell ref="F244:F246"/>
    <mergeCell ref="G244:G246"/>
    <mergeCell ref="I238:I240"/>
    <mergeCell ref="J238:J240"/>
    <mergeCell ref="C241:C243"/>
    <mergeCell ref="D241:D243"/>
    <mergeCell ref="E241:E243"/>
    <mergeCell ref="F241:F243"/>
    <mergeCell ref="G241:G243"/>
    <mergeCell ref="D223:D225"/>
    <mergeCell ref="E223:E225"/>
    <mergeCell ref="F223:F225"/>
    <mergeCell ref="G223:G225"/>
    <mergeCell ref="H223:H225"/>
    <mergeCell ref="I247:I249"/>
    <mergeCell ref="J247:J249"/>
    <mergeCell ref="C250:C252"/>
    <mergeCell ref="D250:D252"/>
    <mergeCell ref="E250:E252"/>
    <mergeCell ref="F250:F252"/>
    <mergeCell ref="G250:G252"/>
    <mergeCell ref="H250:H252"/>
    <mergeCell ref="I250:I252"/>
    <mergeCell ref="J250:J252"/>
    <mergeCell ref="H244:H246"/>
    <mergeCell ref="I244:I246"/>
    <mergeCell ref="J244:J246"/>
    <mergeCell ref="E229:E231"/>
    <mergeCell ref="F229:F231"/>
    <mergeCell ref="G229:G231"/>
    <mergeCell ref="H229:H231"/>
    <mergeCell ref="I223:I225"/>
    <mergeCell ref="J223:J225"/>
    <mergeCell ref="C226:C228"/>
    <mergeCell ref="D226:D228"/>
    <mergeCell ref="E226:E228"/>
    <mergeCell ref="F226:F228"/>
    <mergeCell ref="G226:G228"/>
    <mergeCell ref="H226:H228"/>
    <mergeCell ref="I226:I228"/>
    <mergeCell ref="J226:J228"/>
    <mergeCell ref="H259:H261"/>
    <mergeCell ref="I259:I261"/>
    <mergeCell ref="J259:J261"/>
    <mergeCell ref="B262:B267"/>
    <mergeCell ref="C262:C264"/>
    <mergeCell ref="D262:D264"/>
    <mergeCell ref="E262:E264"/>
    <mergeCell ref="F262:F264"/>
    <mergeCell ref="G262:G264"/>
    <mergeCell ref="H262:H264"/>
    <mergeCell ref="B259:B261"/>
    <mergeCell ref="C259:C261"/>
    <mergeCell ref="D259:D261"/>
    <mergeCell ref="E259:E261"/>
    <mergeCell ref="F259:F261"/>
    <mergeCell ref="G259:G261"/>
    <mergeCell ref="I253:I255"/>
    <mergeCell ref="J253:J255"/>
    <mergeCell ref="C256:C258"/>
    <mergeCell ref="D256:D258"/>
    <mergeCell ref="E256:E258"/>
    <mergeCell ref="F256:F258"/>
    <mergeCell ref="G256:G258"/>
    <mergeCell ref="H256:H258"/>
    <mergeCell ref="I256:I258"/>
    <mergeCell ref="J256:J258"/>
    <mergeCell ref="C253:C255"/>
    <mergeCell ref="D253:D255"/>
    <mergeCell ref="E253:E255"/>
    <mergeCell ref="F253:F255"/>
    <mergeCell ref="G253:G255"/>
    <mergeCell ref="H253:H255"/>
    <mergeCell ref="H268:H270"/>
    <mergeCell ref="I268:I270"/>
    <mergeCell ref="J268:J270"/>
    <mergeCell ref="B271:B291"/>
    <mergeCell ref="C271:C273"/>
    <mergeCell ref="D271:D273"/>
    <mergeCell ref="E271:E273"/>
    <mergeCell ref="F271:F273"/>
    <mergeCell ref="G271:G273"/>
    <mergeCell ref="H271:H273"/>
    <mergeCell ref="B268:B270"/>
    <mergeCell ref="C268:C270"/>
    <mergeCell ref="D268:D270"/>
    <mergeCell ref="E268:E270"/>
    <mergeCell ref="F268:F270"/>
    <mergeCell ref="G268:G270"/>
    <mergeCell ref="I262:I264"/>
    <mergeCell ref="J262:J264"/>
    <mergeCell ref="C265:C267"/>
    <mergeCell ref="D265:D267"/>
    <mergeCell ref="E265:E267"/>
    <mergeCell ref="F265:F267"/>
    <mergeCell ref="G265:G267"/>
    <mergeCell ref="H265:H267"/>
    <mergeCell ref="I265:I267"/>
    <mergeCell ref="J265:J267"/>
    <mergeCell ref="I277:I279"/>
    <mergeCell ref="J277:J279"/>
    <mergeCell ref="C280:C282"/>
    <mergeCell ref="D280:D282"/>
    <mergeCell ref="E280:E282"/>
    <mergeCell ref="F280:F282"/>
    <mergeCell ref="G280:G282"/>
    <mergeCell ref="H280:H282"/>
    <mergeCell ref="I280:I282"/>
    <mergeCell ref="J280:J282"/>
    <mergeCell ref="C277:C279"/>
    <mergeCell ref="D277:D279"/>
    <mergeCell ref="E277:E279"/>
    <mergeCell ref="F277:F279"/>
    <mergeCell ref="G277:G279"/>
    <mergeCell ref="H277:H279"/>
    <mergeCell ref="I271:I273"/>
    <mergeCell ref="J271:J273"/>
    <mergeCell ref="C274:C276"/>
    <mergeCell ref="D274:D276"/>
    <mergeCell ref="E274:E276"/>
    <mergeCell ref="F274:F276"/>
    <mergeCell ref="G274:G276"/>
    <mergeCell ref="H274:H276"/>
    <mergeCell ref="I274:I276"/>
    <mergeCell ref="J274:J276"/>
    <mergeCell ref="I283:I285"/>
    <mergeCell ref="J283:J285"/>
    <mergeCell ref="C286:C288"/>
    <mergeCell ref="D286:D288"/>
    <mergeCell ref="E286:E288"/>
    <mergeCell ref="F286:F288"/>
    <mergeCell ref="G286:G288"/>
    <mergeCell ref="H286:H288"/>
    <mergeCell ref="I286:I288"/>
    <mergeCell ref="J286:J288"/>
    <mergeCell ref="C283:C285"/>
    <mergeCell ref="D283:D285"/>
    <mergeCell ref="E283:E285"/>
    <mergeCell ref="F283:F285"/>
    <mergeCell ref="G283:G285"/>
    <mergeCell ref="H283:H285"/>
    <mergeCell ref="I310:I312"/>
    <mergeCell ref="J310:J312"/>
    <mergeCell ref="C310:C312"/>
    <mergeCell ref="D310:D312"/>
    <mergeCell ref="E310:E312"/>
    <mergeCell ref="F310:F312"/>
    <mergeCell ref="G310:G312"/>
    <mergeCell ref="H310:H312"/>
    <mergeCell ref="I304:I306"/>
    <mergeCell ref="J304:J306"/>
    <mergeCell ref="C307:C309"/>
    <mergeCell ref="D307:D309"/>
    <mergeCell ref="E307:E309"/>
    <mergeCell ref="F307:F309"/>
    <mergeCell ref="G307:G309"/>
    <mergeCell ref="H307:H309"/>
    <mergeCell ref="J292:J294"/>
    <mergeCell ref="B295:B312"/>
    <mergeCell ref="C295:C297"/>
    <mergeCell ref="D295:D297"/>
    <mergeCell ref="E295:E297"/>
    <mergeCell ref="F295:F297"/>
    <mergeCell ref="G295:G297"/>
    <mergeCell ref="H295:H297"/>
    <mergeCell ref="I295:I297"/>
    <mergeCell ref="J295:J297"/>
    <mergeCell ref="I289:I291"/>
    <mergeCell ref="J289:J291"/>
    <mergeCell ref="B292:B294"/>
    <mergeCell ref="C292:C294"/>
    <mergeCell ref="D292:D294"/>
    <mergeCell ref="E292:E294"/>
    <mergeCell ref="F292:F294"/>
    <mergeCell ref="G292:G294"/>
    <mergeCell ref="H292:H294"/>
    <mergeCell ref="I292:I294"/>
    <mergeCell ref="C289:C291"/>
    <mergeCell ref="D289:D291"/>
    <mergeCell ref="E289:E291"/>
    <mergeCell ref="F289:F291"/>
    <mergeCell ref="G289:G291"/>
    <mergeCell ref="H289:H291"/>
    <mergeCell ref="I307:I309"/>
    <mergeCell ref="J307:J309"/>
    <mergeCell ref="C304:C306"/>
    <mergeCell ref="D304:D306"/>
    <mergeCell ref="E304:E306"/>
    <mergeCell ref="F304:F306"/>
    <mergeCell ref="I319:I321"/>
    <mergeCell ref="J319:J321"/>
    <mergeCell ref="C322:C324"/>
    <mergeCell ref="D322:D324"/>
    <mergeCell ref="E322:E324"/>
    <mergeCell ref="F322:F324"/>
    <mergeCell ref="G322:G324"/>
    <mergeCell ref="H322:H324"/>
    <mergeCell ref="I322:I324"/>
    <mergeCell ref="J322:J324"/>
    <mergeCell ref="C319:C321"/>
    <mergeCell ref="D319:D321"/>
    <mergeCell ref="E319:E321"/>
    <mergeCell ref="F319:F321"/>
    <mergeCell ref="G319:G321"/>
    <mergeCell ref="H319:H321"/>
    <mergeCell ref="J313:J315"/>
    <mergeCell ref="G304:G306"/>
    <mergeCell ref="H304:H306"/>
    <mergeCell ref="I298:I300"/>
    <mergeCell ref="J298:J300"/>
    <mergeCell ref="C301:C303"/>
    <mergeCell ref="D301:D303"/>
    <mergeCell ref="E301:E303"/>
    <mergeCell ref="F301:F303"/>
    <mergeCell ref="G301:G303"/>
    <mergeCell ref="H301:H303"/>
    <mergeCell ref="I301:I303"/>
    <mergeCell ref="J301:J303"/>
    <mergeCell ref="C298:C300"/>
    <mergeCell ref="D298:D300"/>
    <mergeCell ref="E298:E300"/>
    <mergeCell ref="F298:F300"/>
    <mergeCell ref="G298:G300"/>
    <mergeCell ref="H298:H300"/>
    <mergeCell ref="G334:G336"/>
    <mergeCell ref="H334:H336"/>
    <mergeCell ref="J328:J330"/>
    <mergeCell ref="C331:C333"/>
    <mergeCell ref="D331:D333"/>
    <mergeCell ref="E331:E333"/>
    <mergeCell ref="F331:F333"/>
    <mergeCell ref="G331:G333"/>
    <mergeCell ref="H331:H333"/>
    <mergeCell ref="I331:I333"/>
    <mergeCell ref="J331:J333"/>
    <mergeCell ref="I325:I327"/>
    <mergeCell ref="J325:J327"/>
    <mergeCell ref="B328:B330"/>
    <mergeCell ref="C328:C330"/>
    <mergeCell ref="D328:D330"/>
    <mergeCell ref="E328:E330"/>
    <mergeCell ref="F328:F330"/>
    <mergeCell ref="G328:G330"/>
    <mergeCell ref="H328:H330"/>
    <mergeCell ref="I328:I330"/>
    <mergeCell ref="C325:C327"/>
    <mergeCell ref="D325:D327"/>
    <mergeCell ref="E325:E327"/>
    <mergeCell ref="F325:F327"/>
    <mergeCell ref="G325:G327"/>
    <mergeCell ref="H325:H327"/>
    <mergeCell ref="H340:H342"/>
    <mergeCell ref="I334:I336"/>
    <mergeCell ref="J334:J336"/>
    <mergeCell ref="C337:C339"/>
    <mergeCell ref="D337:D339"/>
    <mergeCell ref="E337:E339"/>
    <mergeCell ref="B316:B327"/>
    <mergeCell ref="C316:C318"/>
    <mergeCell ref="D316:D318"/>
    <mergeCell ref="E316:E318"/>
    <mergeCell ref="F316:F318"/>
    <mergeCell ref="G316:G318"/>
    <mergeCell ref="H316:H318"/>
    <mergeCell ref="I316:I318"/>
    <mergeCell ref="J316:J318"/>
    <mergeCell ref="B313:B315"/>
    <mergeCell ref="C313:C315"/>
    <mergeCell ref="D313:D315"/>
    <mergeCell ref="E313:E315"/>
    <mergeCell ref="F313:F315"/>
    <mergeCell ref="G313:G315"/>
    <mergeCell ref="H313:H315"/>
    <mergeCell ref="I313:I315"/>
    <mergeCell ref="F337:F339"/>
    <mergeCell ref="G337:G339"/>
    <mergeCell ref="H337:H339"/>
    <mergeCell ref="I337:I339"/>
    <mergeCell ref="J337:J339"/>
    <mergeCell ref="C334:C336"/>
    <mergeCell ref="D334:D336"/>
    <mergeCell ref="E334:E336"/>
    <mergeCell ref="F334:F336"/>
    <mergeCell ref="I346:I348"/>
    <mergeCell ref="J346:J348"/>
    <mergeCell ref="C349:C351"/>
    <mergeCell ref="D349:D351"/>
    <mergeCell ref="E349:E351"/>
    <mergeCell ref="F349:F351"/>
    <mergeCell ref="G349:G351"/>
    <mergeCell ref="H349:H351"/>
    <mergeCell ref="I349:I351"/>
    <mergeCell ref="J349:J351"/>
    <mergeCell ref="C346:C348"/>
    <mergeCell ref="D346:D348"/>
    <mergeCell ref="E346:E348"/>
    <mergeCell ref="F346:F348"/>
    <mergeCell ref="G346:G348"/>
    <mergeCell ref="H346:H348"/>
    <mergeCell ref="B331:B354"/>
    <mergeCell ref="I340:I342"/>
    <mergeCell ref="J340:J342"/>
    <mergeCell ref="C343:C345"/>
    <mergeCell ref="D343:D345"/>
    <mergeCell ref="E343:E345"/>
    <mergeCell ref="F343:F345"/>
    <mergeCell ref="G343:G345"/>
    <mergeCell ref="H343:H345"/>
    <mergeCell ref="I343:I345"/>
    <mergeCell ref="J343:J345"/>
    <mergeCell ref="C340:C342"/>
    <mergeCell ref="D340:D342"/>
    <mergeCell ref="E340:E342"/>
    <mergeCell ref="F340:F342"/>
    <mergeCell ref="G340:G342"/>
    <mergeCell ref="E388:E390"/>
    <mergeCell ref="F388:F390"/>
    <mergeCell ref="G388:G390"/>
    <mergeCell ref="H388:H390"/>
    <mergeCell ref="J355:J357"/>
    <mergeCell ref="B358:B372"/>
    <mergeCell ref="C358:C360"/>
    <mergeCell ref="D358:D360"/>
    <mergeCell ref="E358:E360"/>
    <mergeCell ref="F358:F360"/>
    <mergeCell ref="G358:G360"/>
    <mergeCell ref="H358:H360"/>
    <mergeCell ref="I358:I360"/>
    <mergeCell ref="J358:J360"/>
    <mergeCell ref="I352:I354"/>
    <mergeCell ref="J352:J354"/>
    <mergeCell ref="B355:B357"/>
    <mergeCell ref="C355:C357"/>
    <mergeCell ref="D355:D357"/>
    <mergeCell ref="E355:E357"/>
    <mergeCell ref="F355:F357"/>
    <mergeCell ref="G355:G357"/>
    <mergeCell ref="H355:H357"/>
    <mergeCell ref="I355:I357"/>
    <mergeCell ref="C352:C354"/>
    <mergeCell ref="D352:D354"/>
    <mergeCell ref="E352:E354"/>
    <mergeCell ref="F352:F354"/>
    <mergeCell ref="G352:G354"/>
    <mergeCell ref="H352:H354"/>
    <mergeCell ref="I367:I369"/>
    <mergeCell ref="J367:J369"/>
    <mergeCell ref="C370:C372"/>
    <mergeCell ref="D370:D372"/>
    <mergeCell ref="E370:E372"/>
    <mergeCell ref="F370:F372"/>
    <mergeCell ref="G370:G372"/>
    <mergeCell ref="H370:H372"/>
    <mergeCell ref="I370:I372"/>
    <mergeCell ref="J370:J372"/>
    <mergeCell ref="C367:C369"/>
    <mergeCell ref="D367:D369"/>
    <mergeCell ref="E367:E369"/>
    <mergeCell ref="F367:F369"/>
    <mergeCell ref="G367:G369"/>
    <mergeCell ref="H367:H369"/>
    <mergeCell ref="I361:I363"/>
    <mergeCell ref="J361:J363"/>
    <mergeCell ref="C364:C366"/>
    <mergeCell ref="D364:D366"/>
    <mergeCell ref="E364:E366"/>
    <mergeCell ref="F364:F366"/>
    <mergeCell ref="G364:G366"/>
    <mergeCell ref="H364:H366"/>
    <mergeCell ref="I364:I366"/>
    <mergeCell ref="J364:J366"/>
    <mergeCell ref="C361:C363"/>
    <mergeCell ref="D361:D363"/>
    <mergeCell ref="E361:E363"/>
    <mergeCell ref="F361:F363"/>
    <mergeCell ref="G361:G363"/>
    <mergeCell ref="H361:H363"/>
    <mergeCell ref="J397:J399"/>
    <mergeCell ref="C394:C396"/>
    <mergeCell ref="D394:D396"/>
    <mergeCell ref="E394:E396"/>
    <mergeCell ref="H373:H375"/>
    <mergeCell ref="I373:I375"/>
    <mergeCell ref="J373:J375"/>
    <mergeCell ref="B376:B402"/>
    <mergeCell ref="C376:C378"/>
    <mergeCell ref="D376:D378"/>
    <mergeCell ref="E376:E378"/>
    <mergeCell ref="F376:F378"/>
    <mergeCell ref="G376:G378"/>
    <mergeCell ref="H376:H378"/>
    <mergeCell ref="B373:B375"/>
    <mergeCell ref="C373:C375"/>
    <mergeCell ref="D373:D375"/>
    <mergeCell ref="E373:E375"/>
    <mergeCell ref="F373:F375"/>
    <mergeCell ref="G373:G375"/>
    <mergeCell ref="I388:I390"/>
    <mergeCell ref="J388:J390"/>
    <mergeCell ref="C391:C393"/>
    <mergeCell ref="D391:D393"/>
    <mergeCell ref="E391:E393"/>
    <mergeCell ref="F391:F393"/>
    <mergeCell ref="G391:G393"/>
    <mergeCell ref="H391:H393"/>
    <mergeCell ref="I391:I393"/>
    <mergeCell ref="J391:J393"/>
    <mergeCell ref="C388:C390"/>
    <mergeCell ref="D388:D390"/>
    <mergeCell ref="I376:I378"/>
    <mergeCell ref="J376:J378"/>
    <mergeCell ref="C379:C381"/>
    <mergeCell ref="D379:D381"/>
    <mergeCell ref="E379:E381"/>
    <mergeCell ref="F379:F381"/>
    <mergeCell ref="G379:G381"/>
    <mergeCell ref="H379:H381"/>
    <mergeCell ref="I379:I381"/>
    <mergeCell ref="J379:J381"/>
    <mergeCell ref="B406:B420"/>
    <mergeCell ref="C406:C408"/>
    <mergeCell ref="D406:D408"/>
    <mergeCell ref="E406:E408"/>
    <mergeCell ref="F406:F408"/>
    <mergeCell ref="G406:G408"/>
    <mergeCell ref="H406:H408"/>
    <mergeCell ref="I406:I408"/>
    <mergeCell ref="J406:J408"/>
    <mergeCell ref="I400:I402"/>
    <mergeCell ref="J400:J402"/>
    <mergeCell ref="B403:B405"/>
    <mergeCell ref="C403:C405"/>
    <mergeCell ref="D403:D405"/>
    <mergeCell ref="E403:E405"/>
    <mergeCell ref="F403:F405"/>
    <mergeCell ref="G403:G405"/>
    <mergeCell ref="H403:H405"/>
    <mergeCell ref="I403:I405"/>
    <mergeCell ref="C400:C402"/>
    <mergeCell ref="D400:D402"/>
    <mergeCell ref="E400:E402"/>
    <mergeCell ref="F409:F411"/>
    <mergeCell ref="G409:G411"/>
    <mergeCell ref="H409:H411"/>
    <mergeCell ref="J403:J405"/>
    <mergeCell ref="I382:I384"/>
    <mergeCell ref="J382:J384"/>
    <mergeCell ref="C385:C387"/>
    <mergeCell ref="D385:D387"/>
    <mergeCell ref="E385:E387"/>
    <mergeCell ref="F385:F387"/>
    <mergeCell ref="G385:G387"/>
    <mergeCell ref="H385:H387"/>
    <mergeCell ref="I385:I387"/>
    <mergeCell ref="J385:J387"/>
    <mergeCell ref="C382:C384"/>
    <mergeCell ref="D382:D384"/>
    <mergeCell ref="E382:E384"/>
    <mergeCell ref="F382:F384"/>
    <mergeCell ref="G382:G384"/>
    <mergeCell ref="H382:H384"/>
    <mergeCell ref="F400:F402"/>
    <mergeCell ref="G400:G402"/>
    <mergeCell ref="H400:H402"/>
    <mergeCell ref="I394:I396"/>
    <mergeCell ref="J394:J396"/>
    <mergeCell ref="C397:C399"/>
    <mergeCell ref="D397:D399"/>
    <mergeCell ref="E397:E399"/>
    <mergeCell ref="F397:F399"/>
    <mergeCell ref="G397:G399"/>
    <mergeCell ref="H397:H399"/>
    <mergeCell ref="I397:I399"/>
    <mergeCell ref="F394:F396"/>
    <mergeCell ref="G394:G396"/>
    <mergeCell ref="H394:H396"/>
    <mergeCell ref="I415:I417"/>
    <mergeCell ref="J415:J417"/>
    <mergeCell ref="C418:C420"/>
    <mergeCell ref="D418:D420"/>
    <mergeCell ref="E418:E420"/>
    <mergeCell ref="F418:F420"/>
    <mergeCell ref="G418:G420"/>
    <mergeCell ref="H418:H420"/>
    <mergeCell ref="I418:I420"/>
    <mergeCell ref="J418:J420"/>
    <mergeCell ref="C415:C417"/>
    <mergeCell ref="D415:D417"/>
    <mergeCell ref="E415:E417"/>
    <mergeCell ref="F415:F417"/>
    <mergeCell ref="G415:G417"/>
    <mergeCell ref="H415:H417"/>
    <mergeCell ref="I409:I411"/>
    <mergeCell ref="J409:J411"/>
    <mergeCell ref="C412:C414"/>
    <mergeCell ref="D412:D414"/>
    <mergeCell ref="E412:E414"/>
    <mergeCell ref="F412:F414"/>
    <mergeCell ref="G412:G414"/>
    <mergeCell ref="H412:H414"/>
    <mergeCell ref="I412:I414"/>
    <mergeCell ref="J412:J414"/>
    <mergeCell ref="C409:C411"/>
    <mergeCell ref="D409:D411"/>
    <mergeCell ref="E409:E411"/>
    <mergeCell ref="I424:I426"/>
    <mergeCell ref="J424:J426"/>
    <mergeCell ref="C427:C429"/>
    <mergeCell ref="D427:D429"/>
    <mergeCell ref="E427:E429"/>
    <mergeCell ref="F427:F429"/>
    <mergeCell ref="G427:G429"/>
    <mergeCell ref="H427:H429"/>
    <mergeCell ref="I427:I429"/>
    <mergeCell ref="J427:J429"/>
    <mergeCell ref="H421:H423"/>
    <mergeCell ref="I421:I423"/>
    <mergeCell ref="J421:J423"/>
    <mergeCell ref="B424:B453"/>
    <mergeCell ref="C424:C426"/>
    <mergeCell ref="D424:D426"/>
    <mergeCell ref="E424:E426"/>
    <mergeCell ref="F424:F426"/>
    <mergeCell ref="G424:G426"/>
    <mergeCell ref="H424:H426"/>
    <mergeCell ref="B421:B423"/>
    <mergeCell ref="C421:C423"/>
    <mergeCell ref="D421:D423"/>
    <mergeCell ref="E421:E423"/>
    <mergeCell ref="F421:F423"/>
    <mergeCell ref="G421:G423"/>
    <mergeCell ref="I448:I450"/>
    <mergeCell ref="J448:J450"/>
    <mergeCell ref="C451:C453"/>
    <mergeCell ref="D451:D453"/>
    <mergeCell ref="E451:E453"/>
    <mergeCell ref="F451:F453"/>
    <mergeCell ref="H454:H456"/>
    <mergeCell ref="I454:I456"/>
    <mergeCell ref="J454:J456"/>
    <mergeCell ref="I430:I432"/>
    <mergeCell ref="J430:J432"/>
    <mergeCell ref="C433:C435"/>
    <mergeCell ref="D433:D435"/>
    <mergeCell ref="E433:E435"/>
    <mergeCell ref="F433:F435"/>
    <mergeCell ref="G433:G435"/>
    <mergeCell ref="H433:H435"/>
    <mergeCell ref="I433:I435"/>
    <mergeCell ref="J433:J435"/>
    <mergeCell ref="C430:C432"/>
    <mergeCell ref="D430:D432"/>
    <mergeCell ref="E430:E432"/>
    <mergeCell ref="F430:F432"/>
    <mergeCell ref="G430:G432"/>
    <mergeCell ref="H430:H432"/>
    <mergeCell ref="G451:G453"/>
    <mergeCell ref="H451:H453"/>
    <mergeCell ref="I451:I453"/>
    <mergeCell ref="J451:J453"/>
    <mergeCell ref="C448:C450"/>
    <mergeCell ref="D448:D450"/>
    <mergeCell ref="E448:E450"/>
    <mergeCell ref="F448:F450"/>
    <mergeCell ref="G448:G450"/>
    <mergeCell ref="H448:H450"/>
    <mergeCell ref="I442:I444"/>
    <mergeCell ref="J442:J444"/>
    <mergeCell ref="C445:C447"/>
    <mergeCell ref="I463:I465"/>
    <mergeCell ref="J463:J465"/>
    <mergeCell ref="C466:C468"/>
    <mergeCell ref="D466:D468"/>
    <mergeCell ref="E466:E468"/>
    <mergeCell ref="F466:F468"/>
    <mergeCell ref="G466:G468"/>
    <mergeCell ref="H466:H468"/>
    <mergeCell ref="I466:I468"/>
    <mergeCell ref="J466:J468"/>
    <mergeCell ref="C463:C465"/>
    <mergeCell ref="D463:D465"/>
    <mergeCell ref="E463:E465"/>
    <mergeCell ref="F463:F465"/>
    <mergeCell ref="G463:G465"/>
    <mergeCell ref="H463:H465"/>
    <mergeCell ref="I457:I459"/>
    <mergeCell ref="J457:J459"/>
    <mergeCell ref="C460:C462"/>
    <mergeCell ref="D460:D462"/>
    <mergeCell ref="E460:E462"/>
    <mergeCell ref="F460:F462"/>
    <mergeCell ref="G460:G462"/>
    <mergeCell ref="H460:H462"/>
    <mergeCell ref="I460:I462"/>
    <mergeCell ref="J460:J462"/>
    <mergeCell ref="G445:G447"/>
    <mergeCell ref="H445:H447"/>
    <mergeCell ref="I445:I447"/>
    <mergeCell ref="J445:J447"/>
    <mergeCell ref="C442:C444"/>
    <mergeCell ref="D442:D444"/>
    <mergeCell ref="E442:E444"/>
    <mergeCell ref="F442:F444"/>
    <mergeCell ref="G442:G444"/>
    <mergeCell ref="H442:H444"/>
    <mergeCell ref="I436:I438"/>
    <mergeCell ref="J436:J438"/>
    <mergeCell ref="C439:C441"/>
    <mergeCell ref="D439:D441"/>
    <mergeCell ref="E439:E441"/>
    <mergeCell ref="F439:F441"/>
    <mergeCell ref="G439:G441"/>
    <mergeCell ref="H439:H441"/>
    <mergeCell ref="I439:I441"/>
    <mergeCell ref="J439:J441"/>
    <mergeCell ref="C436:C438"/>
    <mergeCell ref="D436:D438"/>
    <mergeCell ref="E436:E438"/>
    <mergeCell ref="F436:F438"/>
    <mergeCell ref="G436:G438"/>
    <mergeCell ref="H436:H438"/>
    <mergeCell ref="D445:D447"/>
    <mergeCell ref="E445:E447"/>
    <mergeCell ref="F445:F447"/>
    <mergeCell ref="C478:C480"/>
    <mergeCell ref="D478:D480"/>
    <mergeCell ref="E478:E480"/>
    <mergeCell ref="F478:F480"/>
    <mergeCell ref="G478:G480"/>
    <mergeCell ref="H478:H480"/>
    <mergeCell ref="I478:I480"/>
    <mergeCell ref="J478:J480"/>
    <mergeCell ref="C475:C477"/>
    <mergeCell ref="D475:D477"/>
    <mergeCell ref="E475:E477"/>
    <mergeCell ref="F475:F477"/>
    <mergeCell ref="G475:G477"/>
    <mergeCell ref="H475:H477"/>
    <mergeCell ref="I469:I471"/>
    <mergeCell ref="J469:J471"/>
    <mergeCell ref="C472:C474"/>
    <mergeCell ref="D472:D474"/>
    <mergeCell ref="E472:E474"/>
    <mergeCell ref="F472:F474"/>
    <mergeCell ref="G472:G474"/>
    <mergeCell ref="H472:H474"/>
    <mergeCell ref="I472:I474"/>
    <mergeCell ref="J472:J474"/>
    <mergeCell ref="C469:C471"/>
    <mergeCell ref="D469:D471"/>
    <mergeCell ref="E469:E471"/>
    <mergeCell ref="F469:F471"/>
    <mergeCell ref="G469:G471"/>
    <mergeCell ref="H469:H471"/>
    <mergeCell ref="A7:A492"/>
    <mergeCell ref="B457:B483"/>
    <mergeCell ref="C457:C459"/>
    <mergeCell ref="D457:D459"/>
    <mergeCell ref="E457:E459"/>
    <mergeCell ref="F457:F459"/>
    <mergeCell ref="G457:G459"/>
    <mergeCell ref="H457:H459"/>
    <mergeCell ref="B454:B456"/>
    <mergeCell ref="C454:C456"/>
    <mergeCell ref="D454:D456"/>
    <mergeCell ref="E454:E456"/>
    <mergeCell ref="F454:F456"/>
    <mergeCell ref="G454:G456"/>
    <mergeCell ref="I481:I483"/>
    <mergeCell ref="J481:J483"/>
    <mergeCell ref="B484:B486"/>
    <mergeCell ref="C484:C486"/>
    <mergeCell ref="D484:D486"/>
    <mergeCell ref="E484:E486"/>
    <mergeCell ref="F484:F486"/>
    <mergeCell ref="G484:G486"/>
    <mergeCell ref="H484:H486"/>
    <mergeCell ref="I484:I486"/>
    <mergeCell ref="C481:C483"/>
    <mergeCell ref="D481:D483"/>
    <mergeCell ref="E481:E483"/>
    <mergeCell ref="F481:F483"/>
    <mergeCell ref="G481:G483"/>
    <mergeCell ref="H481:H483"/>
    <mergeCell ref="I475:I477"/>
    <mergeCell ref="J475:J477"/>
    <mergeCell ref="I490:I492"/>
    <mergeCell ref="J490:J492"/>
    <mergeCell ref="C490:C492"/>
    <mergeCell ref="D490:D492"/>
    <mergeCell ref="E490:E492"/>
    <mergeCell ref="F490:F492"/>
    <mergeCell ref="G490:G492"/>
    <mergeCell ref="H490:H492"/>
    <mergeCell ref="J484:J486"/>
    <mergeCell ref="B487:B492"/>
    <mergeCell ref="C487:C489"/>
    <mergeCell ref="D487:D489"/>
    <mergeCell ref="E487:E489"/>
    <mergeCell ref="F487:F489"/>
    <mergeCell ref="G487:G489"/>
    <mergeCell ref="H487:H489"/>
    <mergeCell ref="I487:I489"/>
    <mergeCell ref="J487:J489"/>
  </mergeCells>
  <phoneticPr fontId="3" type="noConversion"/>
  <dataValidations count="23">
    <dataValidation type="list" allowBlank="1" showInputMessage="1" showErrorMessage="1" promptTitle="대상폐기물" prompt="선택" sqref="C10:C27 C193:C201 C190 C175:C187 C82:C90">
      <formula1>$AL$61:$AL$63</formula1>
    </dataValidation>
    <dataValidation type="list" allowBlank="1" showInputMessage="1" showErrorMessage="1" promptTitle="대상폐기물" prompt="선택" sqref="C205:C210 C262 C265">
      <formula1>$AL$443:$AL$451</formula1>
    </dataValidation>
    <dataValidation type="list" allowBlank="1" showInputMessage="1" showErrorMessage="1" promptTitle="대상폐기물" prompt="선택" sqref="C376:C378">
      <formula1>$AL$64:$AL$66</formula1>
    </dataValidation>
    <dataValidation type="list" allowBlank="1" showInputMessage="1" showErrorMessage="1" promptTitle="대상폐기물" prompt="선택" sqref="C490 C325 C316 C322 C319 C487 C256 C253 C250 C247 C100 C97 C94 C103 C67 C169 C142 C154 C145 C151 C148 C139 C136 C157 C166 C163 C160 C241 C238 C235 C223 C220 C217 C226 C229 C31 C43 C40 C34 C37 C46 C406:C420 C451 C358:C369 C436 C439 C442 C445 C448 C430 C424:C427 C433 C457 C463 C460 C331:C354 C55 C52 C58 C61 C70 C73 C76">
      <formula1>#REF!</formula1>
    </dataValidation>
    <dataValidation type="list" allowBlank="1" showInputMessage="1" showErrorMessage="1" promptTitle="대상폐기물" prompt="선택" sqref="WVK457 WLO457 WBS457 VRW457 VIA457 UYE457 UOI457 UEM457 TUQ457 TKU457 TAY457 SRC457 SHG457 RXK457 RNO457 RDS457 QTW457 QKA457 QAE457 PQI457 PGM457 OWQ457 OMU457 OCY457 NTC457 NJG457 MZK457 MPO457 MFS457 LVW457 LMA457 LCE457 KSI457 KIM457 JYQ457 JOU457 JEY457 IVC457 ILG457 IBK457 HRO457 HHS457 GXW457 GOA457 GEE457 FUI457 FKM457 FAQ457 EQU457 EGY457 DXC457 DNG457 DDK457 CTO457 CJS457 BZW457 BQA457 BGE457 AWI457 AMM457 ACQ457 SU457 IY457 WVK454 WLO454 WBS454 VRW454 VIA454 UYE454 UOI454 UEM454 TUQ454 TKU454 TAY454 SRC454 SHG454 RXK454 RNO454 RDS454 QTW454 QKA454 QAE454 PQI454 PGM454 OWQ454 OMU454 OCY454 NTC454 NJG454 MZK454 MPO454 MFS454 LVW454 LMA454 LCE454 KSI454 KIM454 JYQ454 JOU454 JEY454 IVC454 ILG454 IBK454 HRO454 HHS454 GXW454 GOA454 GEE454 FUI454 FKM454 FAQ454 EQU454 EGY454 DXC454 DNG454 DDK454 CTO454 CJS454 BZW454 BQA454 BGE454 AWI454 AMM454 ACQ454 SU454 IY454 WVK460 WLO460 WBS460 VRW460 VIA460 UYE460 UOI460 UEM460 TUQ460 TKU460 TAY460 SRC460 SHG460 RXK460 RNO460 RDS460 QTW460 QKA460 QAE460 PQI460 PGM460 OWQ460 OMU460 OCY460 NTC460 NJG460 MZK460 MPO460 MFS460 LVW460 LMA460 LCE460 KSI460 KIM460 JYQ460 JOU460 JEY460 IVC460 ILG460 IBK460 HRO460 HHS460 GXW460 GOA460 GEE460 FUI460 FKM460 FAQ460 EQU460 EGY460 DXC460 DNG460 DDK460 CTO460 CJS460 BZW460 BQA460 BGE460 AWI460 AMM460 ACQ460 SU460 IY460">
      <formula1>$AM$58:$AM$58</formula1>
    </dataValidation>
    <dataValidation type="list" allowBlank="1" showInputMessage="1" showErrorMessage="1" promptTitle="대상폐기물" prompt="선택" sqref="IY421:IY450 WVK421:WVK450 WLO421:WLO450 WBS421:WBS450 VRW421:VRW450 VIA421:VIA450 UYE421:UYE450 UOI421:UOI450 UEM421:UEM450 TUQ421:TUQ450 TKU421:TKU450 TAY421:TAY450 SRC421:SRC450 SHG421:SHG450 RXK421:RXK450 RNO421:RNO450 RDS421:RDS450 QTW421:QTW450 QKA421:QKA450 QAE421:QAE450 PQI421:PQI450 PGM421:PGM450 OWQ421:OWQ450 OMU421:OMU450 OCY421:OCY450 NTC421:NTC450 NJG421:NJG450 MZK421:MZK450 MPO421:MPO450 MFS421:MFS450 LVW421:LVW450 LMA421:LMA450 LCE421:LCE450 KSI421:KSI450 KIM421:KIM450 JYQ421:JYQ450 JOU421:JOU450 JEY421:JEY450 IVC421:IVC450 ILG421:ILG450 IBK421:IBK450 HRO421:HRO450 HHS421:HHS450 GXW421:GXW450 GOA421:GOA450 GEE421:GEE450 FUI421:FUI450 FKM421:FKM450 FAQ421:FAQ450 EQU421:EQU450 EGY421:EGY450 DXC421:DXC450 DNG421:DNG450 DDK421:DDK450 CTO421:CTO450 CJS421:CJS450 BZW421:BZW450 BQA421:BQA450 BGE421:BGE450 AWI421:AWI450 AMM421:AMM450 ACQ421:ACQ450 SU421:SU450">
      <formula1>$AL$82:$AL$84</formula1>
    </dataValidation>
    <dataValidation type="list" allowBlank="1" showInputMessage="1" showErrorMessage="1" promptTitle="대상폐기물" prompt="선택" sqref="WVK355:WVK366 WLO355:WLO366 WBS355:WBS366 VRW355:VRW366 VIA355:VIA366 UYE355:UYE366 UOI355:UOI366 UEM355:UEM366 TUQ355:TUQ366 TKU355:TKU366 TAY355:TAY366 SRC355:SRC366 SHG355:SHG366 RXK355:RXK366 RNO355:RNO366 RDS355:RDS366 QTW355:QTW366 QKA355:QKA366 QAE355:QAE366 PQI355:PQI366 PGM355:PGM366 OWQ355:OWQ366 OMU355:OMU366 OCY355:OCY366 NTC355:NTC366 NJG355:NJG366 MZK355:MZK366 MPO355:MPO366 MFS355:MFS366 LVW355:LVW366 LMA355:LMA366 LCE355:LCE366 KSI355:KSI366 KIM355:KIM366 JYQ355:JYQ366 JOU355:JOU366 JEY355:JEY366 IVC355:IVC366 ILG355:ILG366 IBK355:IBK366 HRO355:HRO366 HHS355:HHS366 GXW355:GXW366 GOA355:GOA366 GEE355:GEE366 FUI355:FUI366 FKM355:FKM366 FAQ355:FAQ366 EQU355:EQU366 EGY355:EGY366 DXC355:DXC366 DNG355:DNG366 DDK355:DDK366 CTO355:CTO366 CJS355:CJS366 BZW355:BZW366 BQA355:BQA366 BGE355:BGE366 AWI355:AWI366 AMM355:AMM366 ACQ355:ACQ366 SU355:SU366 IY355:IY366">
      <formula1>$AL$77:$AL$85</formula1>
    </dataValidation>
    <dataValidation type="list" allowBlank="1" showInputMessage="1" showErrorMessage="1" promptTitle="대상폐기물" prompt="선택" sqref="WVK328:WVK354 WLO328:WLO354 WBS328:WBS354 VRW328:VRW354 VIA328:VIA354 UYE328:UYE354 UOI328:UOI354 UEM328:UEM354 TUQ328:TUQ354 TKU328:TKU354 TAY328:TAY354 SRC328:SRC354 SHG328:SHG354 RXK328:RXK354 RNO328:RNO354 RDS328:RDS354 QTW328:QTW354 QKA328:QKA354 QAE328:QAE354 PQI328:PQI354 PGM328:PGM354 OWQ328:OWQ354 OMU328:OMU354 OCY328:OCY354 NTC328:NTC354 NJG328:NJG354 MZK328:MZK354 MPO328:MPO354 MFS328:MFS354 LVW328:LVW354 LMA328:LMA354 LCE328:LCE354 KSI328:KSI354 KIM328:KIM354 JYQ328:JYQ354 JOU328:JOU354 JEY328:JEY354 IVC328:IVC354 ILG328:ILG354 IBK328:IBK354 HRO328:HRO354 HHS328:HHS354 GXW328:GXW354 GOA328:GOA354 GEE328:GEE354 FUI328:FUI354 FKM328:FKM354 FAQ328:FAQ354 EQU328:EQU354 EGY328:EGY354 DXC328:DXC354 DNG328:DNG354 DDK328:DDK354 CTO328:CTO354 CJS328:CJS354 BZW328:BZW354 BQA328:BQA354 BGE328:BGE354 AWI328:AWI354 AMM328:AMM354 ACQ328:ACQ354 SU328:SU354 IY328:IY354">
      <formula1>$AL$72:$AL$74</formula1>
    </dataValidation>
    <dataValidation type="list" allowBlank="1" showInputMessage="1" showErrorMessage="1" promptTitle="대상폐기물" prompt="선택" sqref="WLO301:WLO312 WBS301:WBS312 VRW301:VRW312 VIA301:VIA312 UYE301:UYE312 UOI301:UOI312 UEM301:UEM312 TUQ301:TUQ312 TKU301:TKU312 TAY301:TAY312 SRC301:SRC312 SHG301:SHG312 RXK301:RXK312 RNO301:RNO312 RDS301:RDS312 QTW301:QTW312 QKA301:QKA312 QAE301:QAE312 PQI301:PQI312 PGM301:PGM312 OWQ301:OWQ312 OMU301:OMU312 OCY301:OCY312 NTC301:NTC312 NJG301:NJG312 MZK301:MZK312 MPO301:MPO312 MFS301:MFS312 LVW301:LVW312 LMA301:LMA312 LCE301:LCE312 KSI301:KSI312 KIM301:KIM312 JYQ301:JYQ312 JOU301:JOU312 JEY301:JEY312 IVC301:IVC312 ILG301:ILG312 IBK301:IBK312 HRO301:HRO312 HHS301:HHS312 GXW301:GXW312 GOA301:GOA312 GEE301:GEE312 FUI301:FUI312 FKM301:FKM312 FAQ301:FAQ312 EQU301:EQU312 EGY301:EGY312 DXC301:DXC312 DNG301:DNG312 DDK301:DDK312 CTO301:CTO312 CJS301:CJS312 BZW301:BZW312 BQA301:BQA312 BGE301:BGE312 AWI301:AWI312 AMM301:AMM312 ACQ301:ACQ312 SU301:SU312 IY301:IY312 WVK301:WVK312 WVK295:WVK298 WLO295:WLO298 WBS295:WBS298 VRW295:VRW298 VIA295:VIA298 UYE295:UYE298 UOI295:UOI298 UEM295:UEM298 TUQ295:TUQ298 TKU295:TKU298 TAY295:TAY298 SRC295:SRC298 SHG295:SHG298 RXK295:RXK298 RNO295:RNO298 RDS295:RDS298 QTW295:QTW298 QKA295:QKA298 QAE295:QAE298 PQI295:PQI298 PGM295:PGM298 OWQ295:OWQ298 OMU295:OMU298 OCY295:OCY298 NTC295:NTC298 NJG295:NJG298 MZK295:MZK298 MPO295:MPO298 MFS295:MFS298 LVW295:LVW298 LMA295:LMA298 LCE295:LCE298 KSI295:KSI298 KIM295:KIM298 JYQ295:JYQ298 JOU295:JOU298 JEY295:JEY298 IVC295:IVC298 ILG295:ILG298 IBK295:IBK298 HRO295:HRO298 HHS295:HHS298 GXW295:GXW298 GOA295:GOA298 GEE295:GEE298 FUI295:FUI298 FKM295:FKM298 FAQ295:FAQ298 EQU295:EQU298 EGY295:EGY298 DXC295:DXC298 DNG295:DNG298 DDK295:DDK298 CTO295:CTO298 CJS295:CJS298 BZW295:BZW298 BQA295:BQA298 BGE295:BGE298 AWI295:AWI298 AMM295:AMM298 ACQ295:ACQ298 SU295:SU298 IY295:IY298 WVK292 WLO292 WBS292 VRW292 VIA292 UYE292 UOI292 UEM292 TUQ292 TKU292 TAY292 SRC292 SHG292 RXK292 RNO292 RDS292 QTW292 QKA292 QAE292 PQI292 PGM292 OWQ292 OMU292 OCY292 NTC292 NJG292 MZK292 MPO292 MFS292 LVW292 LMA292 LCE292 KSI292 KIM292 JYQ292 JOU292 JEY292 IVC292 ILG292 IBK292 HRO292 HHS292 GXW292 GOA292 GEE292 FUI292 FKM292 FAQ292 EQU292 EGY292 DXC292 DNG292 DDK292 CTO292 CJS292 BZW292 BQA292 BGE292 AWI292 AMM292 ACQ292 SU292 IY292">
      <formula1>$AL$86:$AL$88</formula1>
    </dataValidation>
    <dataValidation type="list" allowBlank="1" showInputMessage="1" showErrorMessage="1" promptTitle="대상폐기물" prompt="선택" sqref="WVK403:WVK420 WLO403:WLO420 WBS403:WBS420 VRW403:VRW420 VIA403:VIA420 UYE403:UYE420 UOI403:UOI420 UEM403:UEM420 TUQ403:TUQ420 TKU403:TKU420 TAY403:TAY420 SRC403:SRC420 SHG403:SHG420 RXK403:RXK420 RNO403:RNO420 RDS403:RDS420 QTW403:QTW420 QKA403:QKA420 QAE403:QAE420 PQI403:PQI420 PGM403:PGM420 OWQ403:OWQ420 OMU403:OMU420 OCY403:OCY420 NTC403:NTC420 NJG403:NJG420 MZK403:MZK420 MPO403:MPO420 MFS403:MFS420 LVW403:LVW420 LMA403:LMA420 LCE403:LCE420 KSI403:KSI420 KIM403:KIM420 JYQ403:JYQ420 JOU403:JOU420 JEY403:JEY420 IVC403:IVC420 ILG403:ILG420 IBK403:IBK420 HRO403:HRO420 HHS403:HHS420 GXW403:GXW420 GOA403:GOA420 GEE403:GEE420 FUI403:FUI420 FKM403:FKM420 FAQ403:FAQ420 EQU403:EQU420 EGY403:EGY420 DXC403:DXC420 DNG403:DNG420 DDK403:DDK420 CTO403:CTO420 CJS403:CJS420 BZW403:BZW420 BQA403:BQA420 BGE403:BGE420 AWI403:AWI420 AMM403:AMM420 ACQ403:ACQ420 SU403:SU420 IY403:IY420 WVK268:WVK291 WLO268:WLO291 WBS268:WBS291 VRW268:VRW291 VIA268:VIA291 UYE268:UYE291 UOI268:UOI291 UEM268:UEM291 TUQ268:TUQ291 TKU268:TKU291 TAY268:TAY291 SRC268:SRC291 SHG268:SHG291 RXK268:RXK291 RNO268:RNO291 RDS268:RDS291 QTW268:QTW291 QKA268:QKA291 QAE268:QAE291 PQI268:PQI291 PGM268:PGM291 OWQ268:OWQ291 OMU268:OMU291 OCY268:OCY291 NTC268:NTC291 NJG268:NJG291 MZK268:MZK291 MPO268:MPO291 MFS268:MFS291 LVW268:LVW291 LMA268:LMA291 LCE268:LCE291 KSI268:KSI291 KIM268:KIM291 JYQ268:JYQ291 JOU268:JOU291 JEY268:JEY291 IVC268:IVC291 ILG268:ILG291 IBK268:IBK291 HRO268:HRO291 HHS268:HHS291 GXW268:GXW291 GOA268:GOA291 GEE268:GEE291 FUI268:FUI291 FKM268:FKM291 FAQ268:FAQ291 EQU268:EQU291 EGY268:EGY291 DXC268:DXC291 DNG268:DNG291 DDK268:DDK291 CTO268:CTO291 CJS268:CJS291 BZW268:BZW291 BQA268:BQA291 BGE268:BGE291 AWI268:AWI291 AMM268:AMM291 ACQ268:ACQ291 SU268:SU291 IY268:IY291">
      <formula1>$AL$70:$AL$72</formula1>
    </dataValidation>
    <dataValidation type="list" allowBlank="1" showInputMessage="1" showErrorMessage="1" promptTitle="대상폐기물" prompt="선택" sqref="WVK247:WVK258 WLO247:WLO258 WBS247:WBS258 VRW247:VRW258 VIA247:VIA258 UYE247:UYE258 UOI247:UOI258 UEM247:UEM258 TUQ247:TUQ258 TKU247:TKU258 TAY247:TAY258 SRC247:SRC258 SHG247:SHG258 RXK247:RXK258 RNO247:RNO258 RDS247:RDS258 QTW247:QTW258 QKA247:QKA258 QAE247:QAE258 PQI247:PQI258 PGM247:PGM258 OWQ247:OWQ258 OMU247:OMU258 OCY247:OCY258 NTC247:NTC258 NJG247:NJG258 MZK247:MZK258 MPO247:MPO258 MFS247:MFS258 LVW247:LVW258 LMA247:LMA258 LCE247:LCE258 KSI247:KSI258 KIM247:KIM258 JYQ247:JYQ258 JOU247:JOU258 JEY247:JEY258 IVC247:IVC258 ILG247:ILG258 IBK247:IBK258 HRO247:HRO258 HHS247:HHS258 GXW247:GXW258 GOA247:GOA258 GEE247:GEE258 FUI247:FUI258 FKM247:FKM258 FAQ247:FAQ258 EQU247:EQU258 EGY247:EGY258 DXC247:DXC258 DNG247:DNG258 DDK247:DDK258 CTO247:CTO258 CJS247:CJS258 BZW247:BZW258 BQA247:BQA258 BGE247:BGE258 AWI247:AWI258 AMM247:AMM258 ACQ247:ACQ258 SU247:SU258 IY247:IY258">
      <formula1>$AL$347:$AL$352</formula1>
    </dataValidation>
    <dataValidation type="list" allowBlank="1" showInputMessage="1" showErrorMessage="1" promptTitle="대상폐기물" prompt="선택" sqref="IY220:IY231 WVK220:WVK231 WLO220:WLO231 WBS220:WBS231 VRW220:VRW231 VIA220:VIA231 UYE220:UYE231 UOI220:UOI231 UEM220:UEM231 TUQ220:TUQ231 TKU220:TKU231 TAY220:TAY231 SRC220:SRC231 SHG220:SHG231 RXK220:RXK231 RNO220:RNO231 RDS220:RDS231 QTW220:QTW231 QKA220:QKA231 QAE220:QAE231 PQI220:PQI231 PGM220:PGM231 OWQ220:OWQ231 OMU220:OMU231 OCY220:OCY231 NTC220:NTC231 NJG220:NJG231 MZK220:MZK231 MPO220:MPO231 MFS220:MFS231 LVW220:LVW231 LMA220:LMA231 LCE220:LCE231 KSI220:KSI231 KIM220:KIM231 JYQ220:JYQ231 JOU220:JOU231 JEY220:JEY231 IVC220:IVC231 ILG220:ILG231 IBK220:IBK231 HRO220:HRO231 HHS220:HHS231 GXW220:GXW231 GOA220:GOA231 GEE220:GEE231 FUI220:FUI231 FKM220:FKM231 FAQ220:FAQ231 EQU220:EQU231 EGY220:EGY231 DXC220:DXC231 DNG220:DNG231 DDK220:DDK231 CTO220:CTO231 CJS220:CJS231 BZW220:BZW231 BQA220:BQA231 BGE220:BGE231 AWI220:AWI231 AMM220:AMM231 ACQ220:ACQ231 SU220:SU231">
      <formula1>$AL$57:$AL$59</formula1>
    </dataValidation>
    <dataValidation type="list" allowBlank="1" showInputMessage="1" showErrorMessage="1" promptTitle="대상폐기물" prompt="선택" sqref="IY208 WVK214 WLO214 WBS214 VRW214 VIA214 UYE214 UOI214 UEM214 TUQ214 TKU214 TAY214 SRC214 SHG214 RXK214 RNO214 RDS214 QTW214 QKA214 QAE214 PQI214 PGM214 OWQ214 OMU214 OCY214 NTC214 NJG214 MZK214 MPO214 MFS214 LVW214 LMA214 LCE214 KSI214 KIM214 JYQ214 JOU214 JEY214 IVC214 ILG214 IBK214 HRO214 HHS214 GXW214 GOA214 GEE214 FUI214 FKM214 FAQ214 EQU214 EGY214 DXC214 DNG214 DDK214 CTO214 CJS214 BZW214 BQA214 BGE214 AWI214 AMM214 ACQ214 SU214 IY214 WVK211 WLO211 WBS211 VRW211 VIA211 UYE211 UOI211 UEM211 TUQ211 TKU211 TAY211 SRC211 SHG211 RXK211 RNO211 RDS211 QTW211 QKA211 QAE211 PQI211 PGM211 OWQ211 OMU211 OCY211 NTC211 NJG211 MZK211 MPO211 MFS211 LVW211 LMA211 LCE211 KSI211 KIM211 JYQ211 JOU211 JEY211 IVC211 ILG211 IBK211 HRO211 HHS211 GXW211 GOA211 GEE211 FUI211 FKM211 FAQ211 EQU211 EGY211 DXC211 DNG211 DDK211 CTO211 CJS211 BZW211 BQA211 BGE211 AWI211 AMM211 ACQ211 SU211 IY211 WVK202 WLO202 WBS202 VRW202 VIA202 UYE202 UOI202 UEM202 TUQ202 TKU202 TAY202 SRC202 SHG202 RXK202 RNO202 RDS202 QTW202 QKA202 QAE202 PQI202 PGM202 OWQ202 OMU202 OCY202 NTC202 NJG202 MZK202 MPO202 MFS202 LVW202 LMA202 LCE202 KSI202 KIM202 JYQ202 JOU202 JEY202 IVC202 ILG202 IBK202 HRO202 HHS202 GXW202 GOA202 GEE202 FUI202 FKM202 FAQ202 EQU202 EGY202 DXC202 DNG202 DDK202 CTO202 CJS202 BZW202 BQA202 BGE202 AWI202 AMM202 ACQ202 SU202 IY202 WVK205 WLO205 WBS205 VRW205 VIA205 UYE205 UOI205 UEM205 TUQ205 TKU205 TAY205 SRC205 SHG205 RXK205 RNO205 RDS205 QTW205 QKA205 QAE205 PQI205 PGM205 OWQ205 OMU205 OCY205 NTC205 NJG205 MZK205 MPO205 MFS205 LVW205 LMA205 LCE205 KSI205 KIM205 JYQ205 JOU205 JEY205 IVC205 ILG205 IBK205 HRO205 HHS205 GXW205 GOA205 GEE205 FUI205 FKM205 FAQ205 EQU205 EGY205 DXC205 DNG205 DDK205 CTO205 CJS205 BZW205 BQA205 BGE205 AWI205 AMM205 ACQ205 SU205 IY205 WVK208 WLO208 WBS208 VRW208 VIA208 UYE208 UOI208 UEM208 TUQ208 TKU208 TAY208 SRC208 SHG208 RXK208 RNO208 RDS208 QTW208 QKA208 QAE208 PQI208 PGM208 OWQ208 OMU208 OCY208 NTC208 NJG208 MZK208 MPO208 MFS208 LVW208 LMA208 LCE208 KSI208 KIM208 JYQ208 JOU208 JEY208 IVC208 ILG208 IBK208 HRO208 HHS208 GXW208 GOA208 GEE208 FUI208 FKM208 FAQ208 EQU208 EGY208 DXC208 DNG208 DDK208 CTO208 CJS208 BZW208 BQA208 BGE208 AWI208 AMM208 ACQ208 SU208">
      <formula1>$AL$39:$AL$41</formula1>
    </dataValidation>
    <dataValidation type="list" allowBlank="1" showInputMessage="1" showErrorMessage="1" promptTitle="대상폐기물" prompt="선택" sqref="WVK163:WVK171 WLO163:WLO171 WBS163:WBS171 VRW163:VRW171 VIA163:VIA171 UYE163:UYE171 UOI163:UOI171 UEM163:UEM171 TUQ163:TUQ171 TKU163:TKU171 TAY163:TAY171 SRC163:SRC171 SHG163:SHG171 RXK163:RXK171 RNO163:RNO171 RDS163:RDS171 QTW163:QTW171 QKA163:QKA171 QAE163:QAE171 PQI163:PQI171 PGM163:PGM171 OWQ163:OWQ171 OMU163:OMU171 OCY163:OCY171 NTC163:NTC171 NJG163:NJG171 MZK163:MZK171 MPO163:MPO171 MFS163:MFS171 LVW163:LVW171 LMA163:LMA171 LCE163:LCE171 KSI163:KSI171 KIM163:KIM171 JYQ163:JYQ171 JOU163:JOU171 JEY163:JEY171 IVC163:IVC171 ILG163:ILG171 IBK163:IBK171 HRO163:HRO171 HHS163:HHS171 GXW163:GXW171 GOA163:GOA171 GEE163:GEE171 FUI163:FUI171 FKM163:FKM171 FAQ163:FAQ171 EQU163:EQU171 EGY163:EGY171 DXC163:DXC171 DNG163:DNG171 DDK163:DDK171 CTO163:CTO171 CJS163:CJS171 BZW163:BZW171 BQA163:BQA171 BGE163:BGE171 AWI163:AWI171 AMM163:AMM171 ACQ163:ACQ171 SU163:SU171 IY163:IY171">
      <formula1>$AL$75:$AL$77</formula1>
    </dataValidation>
    <dataValidation type="list" allowBlank="1" showInputMessage="1" showErrorMessage="1" promptTitle="대상폐기물" prompt="선택" sqref="IY127:IY135 WVK127:WVK135 WLO127:WLO135 WBS127:WBS135 VRW127:VRW135 VIA127:VIA135 UYE127:UYE135 UOI127:UOI135 UEM127:UEM135 TUQ127:TUQ135 TKU127:TKU135 TAY127:TAY135 SRC127:SRC135 SHG127:SHG135 RXK127:RXK135 RNO127:RNO135 RDS127:RDS135 QTW127:QTW135 QKA127:QKA135 QAE127:QAE135 PQI127:PQI135 PGM127:PGM135 OWQ127:OWQ135 OMU127:OMU135 OCY127:OCY135 NTC127:NTC135 NJG127:NJG135 MZK127:MZK135 MPO127:MPO135 MFS127:MFS135 LVW127:LVW135 LMA127:LMA135 LCE127:LCE135 KSI127:KSI135 KIM127:KIM135 JYQ127:JYQ135 JOU127:JOU135 JEY127:JEY135 IVC127:IVC135 ILG127:ILG135 IBK127:IBK135 HRO127:HRO135 HHS127:HHS135 GXW127:GXW135 GOA127:GOA135 GEE127:GEE135 FUI127:FUI135 FKM127:FKM135 FAQ127:FAQ135 EQU127:EQU135 EGY127:EGY135 DXC127:DXC135 DNG127:DNG135 DDK127:DDK135 CTO127:CTO135 CJS127:CJS135 BZW127:BZW135 BQA127:BQA135 BGE127:BGE135 AWI127:AWI135 AMM127:AMM135 ACQ127:ACQ135 SU127:SU135">
      <formula1>$AL$55:$AL$57</formula1>
    </dataValidation>
    <dataValidation type="list" allowBlank="1" showInputMessage="1" showErrorMessage="1" promptTitle="대상폐기물" prompt="선택" sqref="WVK151 WLO151 WBS151 VRW151 VIA151 UYE151 UOI151 UEM151 TUQ151 TKU151 TAY151 SRC151 SHG151 RXK151 RNO151 RDS151 QTW151 QKA151 QAE151 PQI151 PGM151 OWQ151 OMU151 OCY151 NTC151 NJG151 MZK151 MPO151 MFS151 LVW151 LMA151 LCE151 KSI151 KIM151 JYQ151 JOU151 JEY151 IVC151 ILG151 IBK151 HRO151 HHS151 GXW151 GOA151 GEE151 FUI151 FKM151 FAQ151 EQU151 EGY151 DXC151 DNG151 DDK151 CTO151 CJS151 BZW151 BQA151 BGE151 AWI151 AMM151 ACQ151 SU151 IY151 WVK142 WLO142 WBS142 VRW142 VIA142 UYE142 UOI142 UEM142 TUQ142 TKU142 TAY142 SRC142 SHG142 RXK142 RNO142 RDS142 QTW142 QKA142 QAE142 PQI142 PGM142 OWQ142 OMU142 OCY142 NTC142 NJG142 MZK142 MPO142 MFS142 LVW142 LMA142 LCE142 KSI142 KIM142 JYQ142 JOU142 JEY142 IVC142 ILG142 IBK142 HRO142 HHS142 GXW142 GOA142 GEE142 FUI142 FKM142 FAQ142 EQU142 EGY142 DXC142 DNG142 DDK142 CTO142 CJS142 BZW142 BQA142 BGE142 AWI142 AMM142 ACQ142 SU142 IY142 WVK136 WLO136 WBS136 VRW136 VIA136 UYE136 UOI136 UEM136 TUQ136 TKU136 TAY136 SRC136 SHG136 RXK136 RNO136 RDS136 QTW136 QKA136 QAE136 PQI136 PGM136 OWQ136 OMU136 OCY136 NTC136 NJG136 MZK136 MPO136 MFS136 LVW136 LMA136 LCE136 KSI136 KIM136 JYQ136 JOU136 JEY136 IVC136 ILG136 IBK136 HRO136 HHS136 GXW136 GOA136 GEE136 FUI136 FKM136 FAQ136 EQU136 EGY136 DXC136 DNG136 DDK136 CTO136 CJS136 BZW136 BQA136 BGE136 AWI136 AMM136 ACQ136 SU136 IY136 WVK157 WLO157 WBS157 VRW157 VIA157 UYE157 UOI157 UEM157 TUQ157 TKU157 TAY157 SRC157 SHG157 RXK157 RNO157 RDS157 QTW157 QKA157 QAE157 PQI157 PGM157 OWQ157 OMU157 OCY157 NTC157 NJG157 MZK157 MPO157 MFS157 LVW157 LMA157 LCE157 KSI157 KIM157 JYQ157 JOU157 JEY157 IVC157 ILG157 IBK157 HRO157 HHS157 GXW157 GOA157 GEE157 FUI157 FKM157 FAQ157 EQU157 EGY157 DXC157 DNG157 DDK157 CTO157 CJS157 BZW157 BQA157 BGE157 AWI157 AMM157 ACQ157 SU157 IY157 WVK145 WLO145 WBS145 VRW145 VIA145 UYE145 UOI145 UEM145 TUQ145 TKU145 TAY145 SRC145 SHG145 RXK145 RNO145 RDS145 QTW145 QKA145 QAE145 PQI145 PGM145 OWQ145 OMU145 OCY145 NTC145 NJG145 MZK145 MPO145 MFS145 LVW145 LMA145 LCE145 KSI145 KIM145 JYQ145 JOU145 JEY145 IVC145 ILG145 IBK145 HRO145 HHS145 GXW145 GOA145 GEE145 FUI145 FKM145 FAQ145 EQU145 EGY145 DXC145 DNG145 DDK145 CTO145 CJS145 BZW145 BQA145 BGE145 AWI145 AMM145 ACQ145 SU145 IY145 WVK154 WLO154 WBS154 VRW154 VIA154 UYE154 UOI154 UEM154 TUQ154 TKU154 TAY154 SRC154 SHG154 RXK154 RNO154 RDS154 QTW154 QKA154 QAE154 PQI154 PGM154 OWQ154 OMU154 OCY154 NTC154 NJG154 MZK154 MPO154 MFS154 LVW154 LMA154 LCE154 KSI154 KIM154 JYQ154 JOU154 JEY154 IVC154 ILG154 IBK154 HRO154 HHS154 GXW154 GOA154 GEE154 FUI154 FKM154 FAQ154 EQU154 EGY154 DXC154 DNG154 DDK154 CTO154 CJS154 BZW154 BQA154 BGE154 AWI154 AMM154 ACQ154 SU154 IY154 WVK148 WLO148 WBS148 VRW148 VIA148 UYE148 UOI148 UEM148 TUQ148 TKU148 TAY148 SRC148 SHG148 RXK148 RNO148 RDS148 QTW148 QKA148 QAE148 PQI148 PGM148 OWQ148 OMU148 OCY148 NTC148 NJG148 MZK148 MPO148 MFS148 LVW148 LMA148 LCE148 KSI148 KIM148 JYQ148 JOU148 JEY148 IVC148 ILG148 IBK148 HRO148 HHS148 GXW148 GOA148 GEE148 FUI148 FKM148 FAQ148 EQU148 EGY148 DXC148 DNG148 DDK148 CTO148 CJS148 BZW148 BQA148 BGE148 AWI148 AMM148 ACQ148 SU148 IY148 WVK139 WLO139 WBS139 VRW139 VIA139 UYE139 UOI139 UEM139 TUQ139 TKU139 TAY139 SRC139 SHG139 RXK139 RNO139 RDS139 QTW139 QKA139 QAE139 PQI139 PGM139 OWQ139 OMU139 OCY139 NTC139 NJG139 MZK139 MPO139 MFS139 LVW139 LMA139 LCE139 KSI139 KIM139 JYQ139 JOU139 JEY139 IVC139 ILG139 IBK139 HRO139 HHS139 GXW139 GOA139 GEE139 FUI139 FKM139 FAQ139 EQU139 EGY139 DXC139 DNG139 DDK139 CTO139 CJS139 BZW139 BQA139 BGE139 AWI139 AMM139 ACQ139 SU139 IY139">
      <formula1>$AL$116:$AL$118</formula1>
    </dataValidation>
    <dataValidation type="list" allowBlank="1" showInputMessage="1" showErrorMessage="1" promptTitle="대상폐기물" prompt="선택" sqref="WVK112:WVK126 WLO112:WLO126 WBS112:WBS126 VRW112:VRW126 VIA112:VIA126 UYE112:UYE126 UOI112:UOI126 UEM112:UEM126 TUQ112:TUQ126 TKU112:TKU126 TAY112:TAY126 SRC112:SRC126 SHG112:SHG126 RXK112:RXK126 RNO112:RNO126 RDS112:RDS126 QTW112:QTW126 QKA112:QKA126 QAE112:QAE126 PQI112:PQI126 PGM112:PGM126 OWQ112:OWQ126 OMU112:OMU126 OCY112:OCY126 NTC112:NTC126 NJG112:NJG126 MZK112:MZK126 MPO112:MPO126 MFS112:MFS126 LVW112:LVW126 LMA112:LMA126 LCE112:LCE126 KSI112:KSI126 KIM112:KIM126 JYQ112:JYQ126 JOU112:JOU126 JEY112:JEY126 IVC112:IVC126 ILG112:ILG126 IBK112:IBK126 HRO112:HRO126 HHS112:HHS126 GXW112:GXW126 GOA112:GOA126 GEE112:GEE126 FUI112:FUI126 FKM112:FKM126 FAQ112:FAQ126 EQU112:EQU126 EGY112:EGY126 DXC112:DXC126 DNG112:DNG126 DDK112:DDK126 CTO112:CTO126 CJS112:CJS126 BZW112:BZW126 BQA112:BQA126 BGE112:BGE126 AWI112:AWI126 AMM112:AMM126 ACQ112:ACQ126 SU112:SU126 IY112:IY126">
      <formula1>$AL$83:$AL$88</formula1>
    </dataValidation>
    <dataValidation type="list" allowBlank="1" showInputMessage="1" showErrorMessage="1" promptTitle="대상폐기물" prompt="선택" sqref="C397 C394 C391 C388 C385 C379 C382 C400 WVK61 WLO61 WBS61 VRW61 VIA61 UYE61 UOI61 UEM61 TUQ61 TKU61 TAY61 SRC61 SHG61 RXK61 RNO61 RDS61 QTW61 QKA61 QAE61 PQI61 PGM61 OWQ61 OMU61 OCY61 NTC61 NJG61 MZK61 MPO61 MFS61 LVW61 LMA61 LCE61 KSI61 KIM61 JYQ61 JOU61 JEY61 IVC61 ILG61 IBK61 HRO61 HHS61 GXW61 GOA61 GEE61 FUI61 FKM61 FAQ61 EQU61 EGY61 DXC61 DNG61 DDK61 CTO61 CJS61 BZW61 BQA61 BGE61 AWI61 AMM61 ACQ61 SU61 IY61 WVK58 WLO58 WBS58 VRW58 VIA58 UYE58 UOI58 UEM58 TUQ58 TKU58 TAY58 SRC58 SHG58 RXK58 RNO58 RDS58 QTW58 QKA58 QAE58 PQI58 PGM58 OWQ58 OMU58 OCY58 NTC58 NJG58 MZK58 MPO58 MFS58 LVW58 LMA58 LCE58 KSI58 KIM58 JYQ58 JOU58 JEY58 IVC58 ILG58 IBK58 HRO58 HHS58 GXW58 GOA58 GEE58 FUI58 FKM58 FAQ58 EQU58 EGY58 DXC58 DNG58 DDK58 CTO58 CJS58 BZW58 BQA58 BGE58 AWI58 AMM58 ACQ58 SU58 IY58 WVK55 WLO55 WBS55 VRW55 VIA55 UYE55 UOI55 UEM55 TUQ55 TKU55 TAY55 SRC55 SHG55 RXK55 RNO55 RDS55 QTW55 QKA55 QAE55 PQI55 PGM55 OWQ55 OMU55 OCY55 NTC55 NJG55 MZK55 MPO55 MFS55 LVW55 LMA55 LCE55 KSI55 KIM55 JYQ55 JOU55 JEY55 IVC55 ILG55 IBK55 HRO55 HHS55 GXW55 GOA55 GEE55 FUI55 FKM55 FAQ55 EQU55 EGY55 DXC55 DNG55 DDK55 CTO55 CJS55 BZW55 BQA55 BGE55 AWI55 AMM55 ACQ55 SU55 IY55 WVK376:WVK402 WLO376:WLO402 WBS376:WBS402 VRW376:VRW402 VIA376:VIA402 UYE376:UYE402 UOI376:UOI402 UEM376:UEM402 TUQ376:TUQ402 TKU376:TKU402 TAY376:TAY402 SRC376:SRC402 SHG376:SHG402 RXK376:RXK402 RNO376:RNO402 RDS376:RDS402 QTW376:QTW402 QKA376:QKA402 QAE376:QAE402 PQI376:PQI402 PGM376:PGM402 OWQ376:OWQ402 OMU376:OMU402 OCY376:OCY402 NTC376:NTC402 NJG376:NJG402 MZK376:MZK402 MPO376:MPO402 MFS376:MFS402 LVW376:LVW402 LMA376:LMA402 LCE376:LCE402 KSI376:KSI402 KIM376:KIM402 JYQ376:JYQ402 JOU376:JOU402 JEY376:JEY402 IVC376:IVC402 ILG376:ILG402 IBK376:IBK402 HRO376:HRO402 HHS376:HHS402 GXW376:GXW402 GOA376:GOA402 GEE376:GEE402 FUI376:FUI402 FKM376:FKM402 FAQ376:FAQ402 EQU376:EQU402 EGY376:EGY402 DXC376:DXC402 DNG376:DNG402 DDK376:DDK402 CTO376:CTO402 CJS376:CJS402 BZW376:BZW402 BQA376:BQA402 BGE376:BGE402 AWI376:AWI402 AMM376:AMM402 ACQ376:ACQ402 SU376:SU402 IY376:IY402 WVK64 WLO64 WBS64 VRW64 VIA64 UYE64 UOI64 UEM64 TUQ64 TKU64 TAY64 SRC64 SHG64 RXK64 RNO64 RDS64 QTW64 QKA64 QAE64 PQI64 PGM64 OWQ64 OMU64 OCY64 NTC64 NJG64 MZK64 MPO64 MFS64 LVW64 LMA64 LCE64 KSI64 KIM64 JYQ64 JOU64 JEY64 IVC64 ILG64 IBK64 HRO64 HHS64 GXW64 GOA64 GEE64 FUI64 FKM64 FAQ64 EQU64 EGY64 DXC64 DNG64 DDK64 CTO64 CJS64 BZW64 BQA64 BGE64 AWI64 AMM64 ACQ64 SU64 IY64">
      <formula1>$AL$73:$AL$75</formula1>
    </dataValidation>
    <dataValidation type="list" allowBlank="1" showInputMessage="1" showErrorMessage="1" promptTitle="대상폐기물" prompt="선택" sqref="WVK34 WLO34 WBS34 VRW34 VIA34 UYE34 UOI34 UEM34 TUQ34 TKU34 TAY34 SRC34 SHG34 RXK34 RNO34 RDS34 QTW34 QKA34 QAE34 PQI34 PGM34 OWQ34 OMU34 OCY34 NTC34 NJG34 MZK34 MPO34 MFS34 LVW34 LMA34 LCE34 KSI34 KIM34 JYQ34 JOU34 JEY34 IVC34 ILG34 IBK34 HRO34 HHS34 GXW34 GOA34 GEE34 FUI34 FKM34 FAQ34 EQU34 EGY34 DXC34 DNG34 DDK34 CTO34 CJS34 BZW34 BQA34 BGE34 AWI34 AMM34 ACQ34 SU34 IY34 WVK37:WVK48 WLO37:WLO48 WBS37:WBS48 VRW37:VRW48 VIA37:VIA48 UYE37:UYE48 UOI37:UOI48 UEM37:UEM48 TUQ37:TUQ48 TKU37:TKU48 TAY37:TAY48 SRC37:SRC48 SHG37:SHG48 RXK37:RXK48 RNO37:RNO48 RDS37:RDS48 QTW37:QTW48 QKA37:QKA48 QAE37:QAE48 PQI37:PQI48 PGM37:PGM48 OWQ37:OWQ48 OMU37:OMU48 OCY37:OCY48 NTC37:NTC48 NJG37:NJG48 MZK37:MZK48 MPO37:MPO48 MFS37:MFS48 LVW37:LVW48 LMA37:LMA48 LCE37:LCE48 KSI37:KSI48 KIM37:KIM48 JYQ37:JYQ48 JOU37:JOU48 JEY37:JEY48 IVC37:IVC48 ILG37:ILG48 IBK37:IBK48 HRO37:HRO48 HHS37:HHS48 GXW37:GXW48 GOA37:GOA48 GEE37:GEE48 FUI37:FUI48 FKM37:FKM48 FAQ37:FAQ48 EQU37:EQU48 EGY37:EGY48 DXC37:DXC48 DNG37:DNG48 DDK37:DDK48 CTO37:CTO48 CJS37:CJS48 BZW37:BZW48 BQA37:BQA48 BGE37:BGE48 AWI37:AWI48 AMM37:AMM48 ACQ37:ACQ48 SU37:SU48 IY37:IY48">
      <formula1>$AL$35:$AL$37</formula1>
    </dataValidation>
    <dataValidation type="list" allowBlank="1" showInputMessage="1" showErrorMessage="1" promptTitle="대상폐기물" prompt="선택" sqref="WVK49:WVK54 WLO49:WLO54 WBS49:WBS54 VRW49:VRW54 VIA49:VIA54 UYE49:UYE54 UOI49:UOI54 UEM49:UEM54 TUQ49:TUQ54 TKU49:TKU54 TAY49:TAY54 SRC49:SRC54 SHG49:SHG54 RXK49:RXK54 RNO49:RNO54 RDS49:RDS54 QTW49:QTW54 QKA49:QKA54 QAE49:QAE54 PQI49:PQI54 PGM49:PGM54 OWQ49:OWQ54 OMU49:OMU54 OCY49:OCY54 NTC49:NTC54 NJG49:NJG54 MZK49:MZK54 MPO49:MPO54 MFS49:MFS54 LVW49:LVW54 LMA49:LMA54 LCE49:LCE54 KSI49:KSI54 KIM49:KIM54 JYQ49:JYQ54 JOU49:JOU54 JEY49:JEY54 IVC49:IVC54 ILG49:ILG54 IBK49:IBK54 HRO49:HRO54 HHS49:HHS54 GXW49:GXW54 GOA49:GOA54 GEE49:GEE54 FUI49:FUI54 FKM49:FKM54 FAQ49:FAQ54 EQU49:EQU54 EGY49:EGY54 DXC49:DXC54 DNG49:DNG54 DDK49:DDK54 CTO49:CTO54 CJS49:CJS54 BZW49:BZW54 BQA49:BQA54 BGE49:BGE54 AWI49:AWI54 AMM49:AMM54 ACQ49:ACQ54 SU49:SU54 IY49:IY54 WVK373:WVK375 WLO373:WLO375 WBS373:WBS375 VRW373:VRW375 VIA373:VIA375 UYE373:UYE375 UOI373:UOI375 UEM373:UEM375 TUQ373:TUQ375 TKU373:TKU375 TAY373:TAY375 SRC373:SRC375 SHG373:SHG375 RXK373:RXK375 RNO373:RNO375 RDS373:RDS375 QTW373:QTW375 QKA373:QKA375 QAE373:QAE375 PQI373:PQI375 PGM373:PGM375 OWQ373:OWQ375 OMU373:OMU375 OCY373:OCY375 NTC373:NTC375 NJG373:NJG375 MZK373:MZK375 MPO373:MPO375 MFS373:MFS375 LVW373:LVW375 LMA373:LMA375 LCE373:LCE375 KSI373:KSI375 KIM373:KIM375 JYQ373:JYQ375 JOU373:JOU375 JEY373:JEY375 IVC373:IVC375 ILG373:ILG375 IBK373:IBK375 HRO373:HRO375 HHS373:HHS375 GXW373:GXW375 GOA373:GOA375 GEE373:GEE375 FUI373:FUI375 FKM373:FKM375 FAQ373:FAQ375 EQU373:EQU375 EGY373:EGY375 DXC373:DXC375 DNG373:DNG375 DDK373:DDK375 CTO373:CTO375 CJS373:CJS375 BZW373:BZW375 BQA373:BQA375 BGE373:BGE375 AWI373:AWI375 AMM373:AMM375 ACQ373:ACQ375 SU373:SU375 IY373:IY375 WVK13:WVK18 WLO13:WLO18 WBS13:WBS18 VRW13:VRW18 VIA13:VIA18 UYE13:UYE18 UOI13:UOI18 UEM13:UEM18 TUQ13:TUQ18 TKU13:TKU18 TAY13:TAY18 SRC13:SRC18 SHG13:SHG18 RXK13:RXK18 RNO13:RNO18 RDS13:RDS18 QTW13:QTW18 QKA13:QKA18 QAE13:QAE18 PQI13:PQI18 PGM13:PGM18 OWQ13:OWQ18 OMU13:OMU18 OCY13:OCY18 NTC13:NTC18 NJG13:NJG18 MZK13:MZK18 MPO13:MPO18 MFS13:MFS18 LVW13:LVW18 LMA13:LMA18 LCE13:LCE18 KSI13:KSI18 KIM13:KIM18 JYQ13:JYQ18 JOU13:JOU18 JEY13:JEY18 IVC13:IVC18 ILG13:ILG18 IBK13:IBK18 HRO13:HRO18 HHS13:HHS18 GXW13:GXW18 GOA13:GOA18 GEE13:GEE18 FUI13:FUI18 FKM13:FKM18 FAQ13:FAQ18 EQU13:EQU18 EGY13:EGY18 DXC13:DXC18 DNG13:DNG18 DDK13:DDK18 CTO13:CTO18 CJS13:CJS18 BZW13:BZW18 BQA13:BQA18 BGE13:BGE18 AWI13:AWI18 AMM13:AMM18 ACQ13:ACQ18 SU13:SU18 IY13:IY18">
      <formula1>$AL$67:$AL$69</formula1>
    </dataValidation>
    <dataValidation type="list" allowBlank="1" showInputMessage="1" showErrorMessage="1" promptTitle="대상폐기물" prompt="선택" sqref="WVK19:WVK33 WLO19:WLO33 WBS19:WBS33 VRW19:VRW33 VIA19:VIA33 UYE19:UYE33 UOI19:UOI33 UEM19:UEM33 TUQ19:TUQ33 TKU19:TKU33 TAY19:TAY33 SRC19:SRC33 SHG19:SHG33 RXK19:RXK33 RNO19:RNO33 RDS19:RDS33 QTW19:QTW33 QKA19:QKA33 QAE19:QAE33 PQI19:PQI33 PGM19:PGM33 OWQ19:OWQ33 OMU19:OMU33 OCY19:OCY33 NTC19:NTC33 NJG19:NJG33 MZK19:MZK33 MPO19:MPO33 MFS19:MFS33 LVW19:LVW33 LMA19:LMA33 LCE19:LCE33 KSI19:KSI33 KIM19:KIM33 JYQ19:JYQ33 JOU19:JOU33 JEY19:JEY33 IVC19:IVC33 ILG19:ILG33 IBK19:IBK33 HRO19:HRO33 HHS19:HHS33 GXW19:GXW33 GOA19:GOA33 GEE19:GEE33 FUI19:FUI33 FKM19:FKM33 FAQ19:FAQ33 EQU19:EQU33 EGY19:EGY33 DXC19:DXC33 DNG19:DNG33 DDK19:DDK33 CTO19:CTO33 CJS19:CJS33 BZW19:BZW33 BQA19:BQA33 BGE19:BGE33 AWI19:AWI33 AMM19:AMM33 ACQ19:ACQ33 SU19:SU33 IY19:IY33">
      <formula1>$AI$67:$AI$69</formula1>
    </dataValidation>
    <dataValidation type="list" allowBlank="1" showInputMessage="1" showErrorMessage="1" promptTitle="대상폐기물" prompt="선택" sqref="C271:C291 WLO5:WLO9 WBS5:WBS9 VRW5:VRW9 VIA5:VIA9 UYE5:UYE9 UOI5:UOI9 UEM5:UEM9 TUQ5:TUQ9 TKU5:TKU9 TAY5:TAY9 SRC5:SRC9 SHG5:SHG9 RXK5:RXK9 RNO5:RNO9 RDS5:RDS9 QTW5:QTW9 QKA5:QKA9 QAE5:QAE9 PQI5:PQI9 PGM5:PGM9 OWQ5:OWQ9 OMU5:OMU9 OCY5:OCY9 NTC5:NTC9 NJG5:NJG9 MZK5:MZK9 MPO5:MPO9 MFS5:MFS9 LVW5:LVW9 LMA5:LMA9 LCE5:LCE9 KSI5:KSI9 KIM5:KIM9 JYQ5:JYQ9 JOU5:JOU9 JEY5:JEY9 IVC5:IVC9 ILG5:ILG9 IBK5:IBK9 HRO5:HRO9 HHS5:HHS9 GXW5:GXW9 GOA5:GOA9 GEE5:GEE9 FUI5:FUI9 FKM5:FKM9 FAQ5:FAQ9 EQU5:EQU9 EGY5:EGY9 DXC5:DXC9 DNG5:DNG9 DDK5:DDK9 CTO5:CTO9 CJS5:CJS9 BZW5:BZW9 BQA5:BQA9 BGE5:BGE9 AWI5:AWI9 AMM5:AMM9 ACQ5:ACQ9 SU5:SU9 IY5:IY9 WVK232:WVK246 WLO232:WLO246 WBS232:WBS246 VRW232:VRW246 VIA232:VIA246 UYE232:UYE246 UOI232:UOI246 UEM232:UEM246 TUQ232:TUQ246 TKU232:TKU246 TAY232:TAY246 SRC232:SRC246 SHG232:SHG246 RXK232:RXK246 RNO232:RNO246 RDS232:RDS246 QTW232:QTW246 QKA232:QKA246 QAE232:QAE246 PQI232:PQI246 PGM232:PGM246 OWQ232:OWQ246 OMU232:OMU246 OCY232:OCY246 NTC232:NTC246 NJG232:NJG246 MZK232:MZK246 MPO232:MPO246 MFS232:MFS246 LVW232:LVW246 LMA232:LMA246 LCE232:LCE246 KSI232:KSI246 KIM232:KIM246 JYQ232:JYQ246 JOU232:JOU246 JEY232:JEY246 IVC232:IVC246 ILG232:ILG246 IBK232:IBK246 HRO232:HRO246 HHS232:HHS246 GXW232:GXW246 GOA232:GOA246 GEE232:GEE246 FUI232:FUI246 FKM232:FKM246 FAQ232:FAQ246 EQU232:EQU246 EGY232:EGY246 DXC232:DXC246 DNG232:DNG246 DDK232:DDK246 CTO232:CTO246 CJS232:CJS246 BZW232:BZW246 BQA232:BQA246 BGE232:BGE246 AWI232:AWI246 AMM232:AMM246 ACQ232:ACQ246 SU232:SU246 IY232:IY246 WVK5:WVK9 WVK187 WLO187 WBS187 VRW187 VIA187 UYE187 UOI187 UEM187 TUQ187 TKU187 TAY187 SRC187 SHG187 RXK187 RNO187 RDS187 QTW187 QKA187 QAE187 PQI187 PGM187 OWQ187 OMU187 OCY187 NTC187 NJG187 MZK187 MPO187 MFS187 LVW187 LMA187 LCE187 KSI187 KIM187 JYQ187 JOU187 JEY187 IVC187 ILG187 IBK187 HRO187 HHS187 GXW187 GOA187 GEE187 FUI187 FKM187 FAQ187 EQU187 EGY187 DXC187 DNG187 DDK187 CTO187 CJS187 BZW187 BQA187 BGE187 AWI187 AMM187 ACQ187 SU187 IY187 WVK172:WVK184 WLO172:WLO184 WBS172:WBS184 VRW172:VRW184 VIA172:VIA184 UYE172:UYE184 UOI172:UOI184 UEM172:UEM184 TUQ172:TUQ184 TKU172:TKU184 TAY172:TAY184 SRC172:SRC184 SHG172:SHG184 RXK172:RXK184 RNO172:RNO184 RDS172:RDS184 QTW172:QTW184 QKA172:QKA184 QAE172:QAE184 PQI172:PQI184 PGM172:PGM184 OWQ172:OWQ184 OMU172:OMU184 OCY172:OCY184 NTC172:NTC184 NJG172:NJG184 MZK172:MZK184 MPO172:MPO184 MFS172:MFS184 LVW172:LVW184 LMA172:LMA184 LCE172:LCE184 KSI172:KSI184 KIM172:KIM184 JYQ172:JYQ184 JOU172:JOU184 JEY172:JEY184 IVC172:IVC184 ILG172:ILG184 IBK172:IBK184 HRO172:HRO184 HHS172:HHS184 GXW172:GXW184 GOA172:GOA184 GEE172:GEE184 FUI172:FUI184 FKM172:FKM184 FAQ172:FAQ184 EQU172:EQU184 EGY172:EGY184 DXC172:DXC184 DNG172:DNG184 DDK172:DDK184 CTO172:CTO184 CJS172:CJS184 BZW172:BZW184 BQA172:BQA184 BGE172:BGE184 AWI172:AWI184 AMM172:AMM184 ACQ172:ACQ184 SU172:SU184 IY172:IY184 WVK190:WVK201 WLO190:WLO201 WBS190:WBS201 VRW190:VRW201 VIA190:VIA201 UYE190:UYE201 UOI190:UOI201 UEM190:UEM201 TUQ190:TUQ201 TKU190:TKU201 TAY190:TAY201 SRC190:SRC201 SHG190:SHG201 RXK190:RXK201 RNO190:RNO201 RDS190:RDS201 QTW190:QTW201 QKA190:QKA201 QAE190:QAE201 PQI190:PQI201 PGM190:PGM201 OWQ190:OWQ201 OMU190:OMU201 OCY190:OCY201 NTC190:NTC201 NJG190:NJG201 MZK190:MZK201 MPO190:MPO201 MFS190:MFS201 LVW190:LVW201 LMA190:LMA201 LCE190:LCE201 KSI190:KSI201 KIM190:KIM201 JYQ190:JYQ201 JOU190:JOU201 JEY190:JEY201 IVC190:IVC201 ILG190:ILG201 IBK190:IBK201 HRO190:HRO201 HHS190:HHS201 GXW190:GXW201 GOA190:GOA201 GEE190:GEE201 FUI190:FUI201 FKM190:FKM201 FAQ190:FAQ201 EQU190:EQU201 EGY190:EGY201 DXC190:DXC201 DNG190:DNG201 DDK190:DDK201 CTO190:CTO201 CJS190:CJS201 BZW190:BZW201 BQA190:BQA201 BGE190:BGE201 AWI190:AWI201 AMM190:AMM201 ACQ190:ACQ201 SU190:SU201 IY190:IY201 WVK70:WVK111 WLO70:WLO111 WBS70:WBS111 VRW70:VRW111 VIA70:VIA111 UYE70:UYE111 UOI70:UOI111 UEM70:UEM111 TUQ70:TUQ111 TKU70:TKU111 TAY70:TAY111 SRC70:SRC111 SHG70:SHG111 RXK70:RXK111 RNO70:RNO111 RDS70:RDS111 QTW70:QTW111 QKA70:QKA111 QAE70:QAE111 PQI70:PQI111 PGM70:PGM111 OWQ70:OWQ111 OMU70:OMU111 OCY70:OCY111 NTC70:NTC111 NJG70:NJG111 MZK70:MZK111 MPO70:MPO111 MFS70:MFS111 LVW70:LVW111 LMA70:LMA111 LCE70:LCE111 KSI70:KSI111 KIM70:KIM111 JYQ70:JYQ111 JOU70:JOU111 JEY70:JEY111 IVC70:IVC111 ILG70:ILG111 IBK70:IBK111 HRO70:HRO111 HHS70:HHS111 GXW70:GXW111 GOA70:GOA111 GEE70:GEE111 FUI70:FUI111 FKM70:FKM111 FAQ70:FAQ111 EQU70:EQU111 EGY70:EGY111 DXC70:DXC111 DNG70:DNG111 DDK70:DDK111 CTO70:CTO111 CJS70:CJS111 BZW70:BZW111 BQA70:BQA111 BGE70:BGE111 AWI70:AWI111 AMM70:AMM111 ACQ70:ACQ111 SU70:SU111 IY70:IY111 WVK313:WVK327 WLO313:WLO327 WBS313:WBS327 VRW313:VRW327 VIA313:VIA327 UYE313:UYE327 UOI313:UOI327 UEM313:UEM327 TUQ313:TUQ327 TKU313:TKU327 TAY313:TAY327 SRC313:SRC327 SHG313:SHG327 RXK313:RXK327 RNO313:RNO327 RDS313:RDS327 QTW313:QTW327 QKA313:QKA327 QAE313:QAE327 PQI313:PQI327 PGM313:PGM327 OWQ313:OWQ327 OMU313:OMU327 OCY313:OCY327 NTC313:NTC327 NJG313:NJG327 MZK313:MZK327 MPO313:MPO327 MFS313:MFS327 LVW313:LVW327 LMA313:LMA327 LCE313:LCE327 KSI313:KSI327 KIM313:KIM327 JYQ313:JYQ327 JOU313:JOU327 JEY313:JEY327 IVC313:IVC327 ILG313:ILG327 IBK313:IBK327 HRO313:HRO327 HHS313:HHS327 GXW313:GXW327 GOA313:GOA327 GEE313:GEE327 FUI313:FUI327 FKM313:FKM327 FAQ313:FAQ327 EQU313:EQU327 EGY313:EGY327 DXC313:DXC327 DNG313:DNG327 DDK313:DDK327 CTO313:CTO327 CJS313:CJS327 BZW313:BZW327 BQA313:BQA327 BGE313:BGE327 AWI313:AWI327 AMM313:AMM327 ACQ313:ACQ327 SU313:SU327 IY313:IY327">
      <formula1>$AL$58:$AL$60</formula1>
    </dataValidation>
    <dataValidation type="list" allowBlank="1" showInputMessage="1" showErrorMessage="1" promptTitle="대상폐기물" prompt="선택" sqref="C295:C312">
      <formula1>$AL$42:$AL$44</formula1>
    </dataValidation>
  </dataValidations>
  <printOptions horizontalCentered="1"/>
  <pageMargins left="0.55097222328186035" right="0.55097222328186035" top="0.78694444894790649" bottom="0.78694444894790649" header="0.31486111879348755" footer="0.31486111879348755"/>
  <pageSetup paperSize="9" scale="39" fitToHeight="0" orientation="landscape" horizontalDpi="4294967293" verticalDpi="300" r:id="rId1"/>
  <headerFooter>
    <oddFooter>&amp;C&amp;"돋움,Regular"- &amp;P+77 -</oddFooter>
  </headerFooter>
  <rowBreaks count="8" manualBreakCount="8">
    <brk id="96" max="16383" man="1"/>
    <brk id="153" max="16383" man="1"/>
    <brk id="210" max="16383" man="1"/>
    <brk id="267" max="16383" man="1"/>
    <brk id="324" max="16383" man="1"/>
    <brk id="381" max="16383" man="1"/>
    <brk id="438" max="16383" man="1"/>
    <brk id="486"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44"/>
  <sheetViews>
    <sheetView topLeftCell="D123" zoomScale="85" zoomScaleNormal="85" zoomScaleSheetLayoutView="85" workbookViewId="0">
      <selection activeCell="K7" sqref="K7:K144"/>
    </sheetView>
  </sheetViews>
  <sheetFormatPr defaultColWidth="9" defaultRowHeight="31.9" customHeight="1"/>
  <cols>
    <col min="1" max="1" width="5.625" style="23" customWidth="1"/>
    <col min="2" max="2" width="10.75" style="23" customWidth="1"/>
    <col min="3" max="3" width="15.375" style="24" customWidth="1"/>
    <col min="4" max="4" width="19.625" style="25" customWidth="1"/>
    <col min="5" max="5" width="23.5" style="26" customWidth="1"/>
    <col min="6" max="6" width="15.875" style="24" customWidth="1"/>
    <col min="7" max="7" width="47.5" style="24" customWidth="1"/>
    <col min="8" max="8" width="17.625" style="24" customWidth="1"/>
    <col min="9" max="9" width="14.625" style="27" customWidth="1"/>
    <col min="10" max="10" width="6.875" style="28" customWidth="1"/>
    <col min="11" max="11" width="9.5" style="22" customWidth="1"/>
    <col min="12" max="12" width="9.125" style="29" customWidth="1"/>
    <col min="13" max="13" width="9.125" style="28" customWidth="1"/>
    <col min="14" max="23" width="9.125" style="22" customWidth="1"/>
    <col min="24" max="24" width="9" style="22" customWidth="1"/>
    <col min="25" max="16384" width="9" style="22"/>
  </cols>
  <sheetData>
    <row r="1" spans="1:23" s="19" customFormat="1" ht="40.15" customHeight="1">
      <c r="A1" s="1" t="s">
        <v>8</v>
      </c>
      <c r="B1" s="2"/>
      <c r="C1" s="3"/>
      <c r="D1" s="4"/>
      <c r="E1" s="5"/>
      <c r="F1" s="3"/>
      <c r="G1" s="3"/>
      <c r="H1" s="3"/>
      <c r="I1" s="6"/>
      <c r="J1" s="7"/>
      <c r="K1" s="7"/>
      <c r="L1" s="9"/>
      <c r="M1" s="7"/>
      <c r="N1" s="10"/>
      <c r="O1" s="10"/>
      <c r="P1" s="10"/>
      <c r="Q1" s="10"/>
      <c r="R1" s="10"/>
      <c r="S1" s="10"/>
      <c r="T1" s="10"/>
      <c r="U1" s="10"/>
      <c r="V1" s="10"/>
      <c r="W1" s="10"/>
    </row>
    <row r="2" spans="1:23" s="19" customFormat="1" ht="30" customHeight="1">
      <c r="A2" s="11" t="s">
        <v>9</v>
      </c>
      <c r="B2" s="12"/>
      <c r="C2" s="13"/>
      <c r="D2" s="14"/>
      <c r="E2" s="15"/>
      <c r="F2" s="13"/>
      <c r="G2" s="13"/>
      <c r="H2" s="13"/>
      <c r="I2" s="16"/>
      <c r="J2" s="7"/>
      <c r="K2" s="7"/>
      <c r="L2" s="9"/>
      <c r="M2" s="7"/>
      <c r="N2" s="10"/>
      <c r="O2" s="10"/>
      <c r="P2" s="10"/>
      <c r="Q2" s="10"/>
      <c r="R2" s="10"/>
      <c r="S2" s="10"/>
      <c r="T2" s="10"/>
      <c r="U2" s="10"/>
      <c r="V2" s="10"/>
      <c r="W2" s="10"/>
    </row>
    <row r="3" spans="1:23" s="19" customFormat="1" ht="10.15" customHeight="1">
      <c r="A3" s="12"/>
      <c r="B3" s="12"/>
      <c r="C3" s="13"/>
      <c r="D3" s="14"/>
      <c r="E3" s="15"/>
      <c r="F3" s="13"/>
      <c r="G3" s="13"/>
      <c r="H3" s="13"/>
      <c r="I3" s="16"/>
      <c r="J3" s="7"/>
      <c r="K3" s="7"/>
      <c r="L3" s="9"/>
      <c r="M3" s="7"/>
      <c r="N3" s="10"/>
      <c r="O3" s="10"/>
      <c r="P3" s="10"/>
      <c r="Q3" s="10"/>
      <c r="R3" s="10"/>
      <c r="S3" s="10"/>
      <c r="T3" s="10"/>
      <c r="U3" s="10"/>
      <c r="V3" s="10"/>
      <c r="W3" s="10"/>
    </row>
    <row r="4" spans="1:23" s="19" customFormat="1" ht="24.6" customHeight="1">
      <c r="A4" s="159" t="s">
        <v>0</v>
      </c>
      <c r="B4" s="159"/>
      <c r="C4" s="159" t="s">
        <v>257</v>
      </c>
      <c r="D4" s="161" t="s">
        <v>253</v>
      </c>
      <c r="E4" s="159" t="s">
        <v>258</v>
      </c>
      <c r="F4" s="159" t="s">
        <v>254</v>
      </c>
      <c r="G4" s="159" t="s">
        <v>256</v>
      </c>
      <c r="H4" s="159" t="s">
        <v>255</v>
      </c>
      <c r="I4" s="159" t="s">
        <v>259</v>
      </c>
      <c r="J4" s="160" t="s">
        <v>260</v>
      </c>
      <c r="K4" s="160"/>
      <c r="L4" s="160"/>
      <c r="M4" s="160"/>
      <c r="N4" s="160"/>
      <c r="O4" s="160"/>
      <c r="P4" s="160"/>
      <c r="Q4" s="160"/>
      <c r="R4" s="160"/>
      <c r="S4" s="160"/>
      <c r="T4" s="160"/>
      <c r="U4" s="160"/>
      <c r="V4" s="160"/>
      <c r="W4" s="160"/>
    </row>
    <row r="5" spans="1:23" s="19" customFormat="1" ht="30" customHeight="1">
      <c r="A5" s="159" t="s">
        <v>261</v>
      </c>
      <c r="B5" s="159" t="s">
        <v>262</v>
      </c>
      <c r="C5" s="159"/>
      <c r="D5" s="161"/>
      <c r="E5" s="159"/>
      <c r="F5" s="159"/>
      <c r="G5" s="159"/>
      <c r="H5" s="159"/>
      <c r="I5" s="159"/>
      <c r="J5" s="160" t="s">
        <v>263</v>
      </c>
      <c r="K5" s="160"/>
      <c r="L5" s="158" t="s">
        <v>264</v>
      </c>
      <c r="M5" s="158" t="s">
        <v>265</v>
      </c>
      <c r="N5" s="158" t="s">
        <v>266</v>
      </c>
      <c r="O5" s="158" t="s">
        <v>267</v>
      </c>
      <c r="P5" s="158" t="s">
        <v>268</v>
      </c>
      <c r="Q5" s="158" t="s">
        <v>269</v>
      </c>
      <c r="R5" s="158" t="s">
        <v>270</v>
      </c>
      <c r="S5" s="158" t="s">
        <v>271</v>
      </c>
      <c r="T5" s="158" t="s">
        <v>272</v>
      </c>
      <c r="U5" s="158" t="s">
        <v>273</v>
      </c>
      <c r="V5" s="158" t="s">
        <v>274</v>
      </c>
      <c r="W5" s="158" t="s">
        <v>275</v>
      </c>
    </row>
    <row r="6" spans="1:23" s="19" customFormat="1" ht="30" customHeight="1">
      <c r="A6" s="159"/>
      <c r="B6" s="159"/>
      <c r="C6" s="159"/>
      <c r="D6" s="161"/>
      <c r="E6" s="159"/>
      <c r="F6" s="159"/>
      <c r="G6" s="159"/>
      <c r="H6" s="159"/>
      <c r="I6" s="159"/>
      <c r="J6" s="160"/>
      <c r="K6" s="160"/>
      <c r="L6" s="158"/>
      <c r="M6" s="158"/>
      <c r="N6" s="158"/>
      <c r="O6" s="158"/>
      <c r="P6" s="158"/>
      <c r="Q6" s="158"/>
      <c r="R6" s="158"/>
      <c r="S6" s="158"/>
      <c r="T6" s="158"/>
      <c r="U6" s="158"/>
      <c r="V6" s="158"/>
      <c r="W6" s="158"/>
    </row>
    <row r="7" spans="1:23" s="18" customFormat="1" ht="30.75" customHeight="1">
      <c r="A7" s="44"/>
      <c r="B7" s="44" t="s">
        <v>277</v>
      </c>
      <c r="C7" s="32" t="s">
        <v>12</v>
      </c>
      <c r="D7" s="32" t="s">
        <v>278</v>
      </c>
      <c r="E7" s="45" t="s">
        <v>14</v>
      </c>
      <c r="F7" s="32" t="s">
        <v>279</v>
      </c>
      <c r="G7" s="32" t="s">
        <v>280</v>
      </c>
      <c r="H7" s="32" t="s">
        <v>15</v>
      </c>
      <c r="I7" s="66">
        <v>10899</v>
      </c>
      <c r="J7" s="32" t="s">
        <v>281</v>
      </c>
      <c r="K7" s="35">
        <f t="shared" ref="K7:K23" si="0">SUM(L7:W7)</f>
        <v>10</v>
      </c>
      <c r="L7" s="59"/>
      <c r="M7" s="59"/>
      <c r="N7" s="59"/>
      <c r="O7" s="59"/>
      <c r="P7" s="59"/>
      <c r="Q7" s="59"/>
      <c r="R7" s="59">
        <v>3</v>
      </c>
      <c r="S7" s="59">
        <v>4</v>
      </c>
      <c r="T7" s="59"/>
      <c r="U7" s="59"/>
      <c r="V7" s="59">
        <v>1</v>
      </c>
      <c r="W7" s="59">
        <v>2</v>
      </c>
    </row>
    <row r="8" spans="1:23" s="19" customFormat="1" ht="30.75" customHeight="1">
      <c r="A8" s="44"/>
      <c r="B8" s="44"/>
      <c r="C8" s="32" t="s">
        <v>12</v>
      </c>
      <c r="D8" s="32" t="s">
        <v>285</v>
      </c>
      <c r="E8" s="45" t="s">
        <v>14</v>
      </c>
      <c r="F8" s="32" t="s">
        <v>286</v>
      </c>
      <c r="G8" s="32" t="s">
        <v>287</v>
      </c>
      <c r="H8" s="32" t="s">
        <v>16</v>
      </c>
      <c r="I8" s="66">
        <v>8495</v>
      </c>
      <c r="J8" s="32" t="s">
        <v>281</v>
      </c>
      <c r="K8" s="35">
        <f t="shared" si="0"/>
        <v>12</v>
      </c>
      <c r="L8" s="59"/>
      <c r="M8" s="59">
        <v>3</v>
      </c>
      <c r="N8" s="59"/>
      <c r="O8" s="59">
        <v>4</v>
      </c>
      <c r="P8" s="59"/>
      <c r="Q8" s="59"/>
      <c r="R8" s="59">
        <v>1</v>
      </c>
      <c r="S8" s="59">
        <v>4</v>
      </c>
      <c r="T8" s="59"/>
      <c r="U8" s="59"/>
      <c r="V8" s="59"/>
      <c r="W8" s="59"/>
    </row>
    <row r="9" spans="1:23" s="19" customFormat="1" ht="30.75" customHeight="1">
      <c r="A9" s="44"/>
      <c r="B9" s="44"/>
      <c r="C9" s="32" t="s">
        <v>12</v>
      </c>
      <c r="D9" s="32" t="s">
        <v>292</v>
      </c>
      <c r="E9" s="45" t="s">
        <v>14</v>
      </c>
      <c r="F9" s="46" t="s">
        <v>293</v>
      </c>
      <c r="G9" s="32" t="s">
        <v>294</v>
      </c>
      <c r="H9" s="32" t="s">
        <v>17</v>
      </c>
      <c r="I9" s="66">
        <v>16517</v>
      </c>
      <c r="J9" s="32" t="s">
        <v>281</v>
      </c>
      <c r="K9" s="35">
        <f t="shared" si="0"/>
        <v>11</v>
      </c>
      <c r="L9" s="59"/>
      <c r="M9" s="59">
        <v>3</v>
      </c>
      <c r="N9" s="59">
        <v>1</v>
      </c>
      <c r="O9" s="59">
        <v>2</v>
      </c>
      <c r="P9" s="59"/>
      <c r="Q9" s="59"/>
      <c r="R9" s="59"/>
      <c r="S9" s="59">
        <v>2</v>
      </c>
      <c r="T9" s="59"/>
      <c r="U9" s="59"/>
      <c r="V9" s="59">
        <v>2</v>
      </c>
      <c r="W9" s="59">
        <v>1</v>
      </c>
    </row>
    <row r="10" spans="1:23" s="19" customFormat="1" ht="30.75" customHeight="1">
      <c r="A10" s="44"/>
      <c r="B10" s="44"/>
      <c r="C10" s="32" t="s">
        <v>12</v>
      </c>
      <c r="D10" s="32" t="s">
        <v>299</v>
      </c>
      <c r="E10" s="45" t="s">
        <v>14</v>
      </c>
      <c r="F10" s="32" t="s">
        <v>300</v>
      </c>
      <c r="G10" s="32" t="s">
        <v>301</v>
      </c>
      <c r="H10" s="32" t="s">
        <v>18</v>
      </c>
      <c r="I10" s="66">
        <v>16312</v>
      </c>
      <c r="J10" s="32" t="s">
        <v>281</v>
      </c>
      <c r="K10" s="35">
        <f t="shared" si="0"/>
        <v>9</v>
      </c>
      <c r="L10" s="59"/>
      <c r="M10" s="59">
        <v>3</v>
      </c>
      <c r="N10" s="59">
        <v>1</v>
      </c>
      <c r="O10" s="59"/>
      <c r="P10" s="59"/>
      <c r="Q10" s="59"/>
      <c r="R10" s="59">
        <v>1</v>
      </c>
      <c r="S10" s="59">
        <v>4</v>
      </c>
      <c r="T10" s="59"/>
      <c r="U10" s="59"/>
      <c r="V10" s="59"/>
      <c r="W10" s="59"/>
    </row>
    <row r="11" spans="1:23" s="19" customFormat="1" ht="30.75" customHeight="1">
      <c r="A11" s="44"/>
      <c r="B11" s="44"/>
      <c r="C11" s="32" t="s">
        <v>12</v>
      </c>
      <c r="D11" s="32" t="s">
        <v>306</v>
      </c>
      <c r="E11" s="45" t="s">
        <v>14</v>
      </c>
      <c r="F11" s="32" t="s">
        <v>307</v>
      </c>
      <c r="G11" s="32" t="s">
        <v>308</v>
      </c>
      <c r="H11" s="32" t="s">
        <v>19</v>
      </c>
      <c r="I11" s="66">
        <v>20594</v>
      </c>
      <c r="J11" s="32" t="s">
        <v>281</v>
      </c>
      <c r="K11" s="35">
        <f t="shared" si="0"/>
        <v>15</v>
      </c>
      <c r="L11" s="59">
        <v>2</v>
      </c>
      <c r="M11" s="59">
        <v>3</v>
      </c>
      <c r="N11" s="59">
        <v>3</v>
      </c>
      <c r="O11" s="59"/>
      <c r="P11" s="59"/>
      <c r="Q11" s="59"/>
      <c r="R11" s="59"/>
      <c r="S11" s="59">
        <v>7</v>
      </c>
      <c r="T11" s="59"/>
      <c r="U11" s="59"/>
      <c r="V11" s="59"/>
      <c r="W11" s="59"/>
    </row>
    <row r="12" spans="1:23" s="19" customFormat="1" ht="30.75" customHeight="1">
      <c r="A12" s="44"/>
      <c r="B12" s="44"/>
      <c r="C12" s="32" t="s">
        <v>12</v>
      </c>
      <c r="D12" s="32" t="s">
        <v>309</v>
      </c>
      <c r="E12" s="45" t="s">
        <v>14</v>
      </c>
      <c r="F12" s="32" t="s">
        <v>310</v>
      </c>
      <c r="G12" s="47" t="s">
        <v>311</v>
      </c>
      <c r="H12" s="32" t="s">
        <v>312</v>
      </c>
      <c r="I12" s="66">
        <v>21322</v>
      </c>
      <c r="J12" s="32" t="s">
        <v>281</v>
      </c>
      <c r="K12" s="35">
        <f t="shared" si="0"/>
        <v>13</v>
      </c>
      <c r="L12" s="59"/>
      <c r="M12" s="59">
        <v>6</v>
      </c>
      <c r="N12" s="59">
        <v>1</v>
      </c>
      <c r="O12" s="59"/>
      <c r="P12" s="59"/>
      <c r="Q12" s="59"/>
      <c r="R12" s="59"/>
      <c r="S12" s="59">
        <v>2</v>
      </c>
      <c r="T12" s="59"/>
      <c r="U12" s="59"/>
      <c r="V12" s="59">
        <v>1</v>
      </c>
      <c r="W12" s="59">
        <v>3</v>
      </c>
    </row>
    <row r="13" spans="1:23" s="19" customFormat="1" ht="30.75" customHeight="1">
      <c r="A13" s="44"/>
      <c r="B13" s="44" t="s">
        <v>318</v>
      </c>
      <c r="C13" s="32" t="s">
        <v>10</v>
      </c>
      <c r="D13" s="32" t="s">
        <v>20</v>
      </c>
      <c r="E13" s="45" t="s">
        <v>21</v>
      </c>
      <c r="F13" s="32" t="s">
        <v>22</v>
      </c>
      <c r="G13" s="32" t="s">
        <v>23</v>
      </c>
      <c r="H13" s="32" t="s">
        <v>319</v>
      </c>
      <c r="I13" s="35">
        <v>12258</v>
      </c>
      <c r="J13" s="32" t="s">
        <v>281</v>
      </c>
      <c r="K13" s="35">
        <f t="shared" si="0"/>
        <v>18</v>
      </c>
      <c r="L13" s="59"/>
      <c r="M13" s="59">
        <v>4</v>
      </c>
      <c r="N13" s="59"/>
      <c r="O13" s="59"/>
      <c r="P13" s="59"/>
      <c r="Q13" s="59"/>
      <c r="R13" s="59">
        <v>12</v>
      </c>
      <c r="S13" s="59">
        <v>1</v>
      </c>
      <c r="T13" s="59"/>
      <c r="U13" s="59"/>
      <c r="V13" s="59"/>
      <c r="W13" s="59">
        <v>1</v>
      </c>
    </row>
    <row r="14" spans="1:23" s="19" customFormat="1" ht="30.75" customHeight="1">
      <c r="A14" s="44"/>
      <c r="B14" s="44"/>
      <c r="C14" s="32" t="s">
        <v>10</v>
      </c>
      <c r="D14" s="32" t="s">
        <v>24</v>
      </c>
      <c r="E14" s="45" t="s">
        <v>25</v>
      </c>
      <c r="F14" s="32" t="s">
        <v>4</v>
      </c>
      <c r="G14" s="32" t="s">
        <v>26</v>
      </c>
      <c r="H14" s="32" t="s">
        <v>320</v>
      </c>
      <c r="I14" s="35">
        <v>9650</v>
      </c>
      <c r="J14" s="32" t="s">
        <v>281</v>
      </c>
      <c r="K14" s="35">
        <f t="shared" si="0"/>
        <v>12</v>
      </c>
      <c r="L14" s="59"/>
      <c r="M14" s="59">
        <v>4</v>
      </c>
      <c r="N14" s="59"/>
      <c r="O14" s="59"/>
      <c r="P14" s="59"/>
      <c r="Q14" s="59"/>
      <c r="R14" s="59">
        <v>6</v>
      </c>
      <c r="S14" s="59">
        <v>2</v>
      </c>
      <c r="T14" s="59"/>
      <c r="U14" s="59"/>
      <c r="V14" s="59"/>
      <c r="W14" s="59"/>
    </row>
    <row r="15" spans="1:23" s="19" customFormat="1" ht="30.75" customHeight="1">
      <c r="A15" s="44"/>
      <c r="B15" s="44"/>
      <c r="C15" s="32" t="s">
        <v>10</v>
      </c>
      <c r="D15" s="32" t="s">
        <v>27</v>
      </c>
      <c r="E15" s="45" t="s">
        <v>28</v>
      </c>
      <c r="F15" s="32" t="s">
        <v>29</v>
      </c>
      <c r="G15" s="32" t="s">
        <v>30</v>
      </c>
      <c r="H15" s="32" t="s">
        <v>321</v>
      </c>
      <c r="I15" s="34">
        <v>3297</v>
      </c>
      <c r="J15" s="32" t="s">
        <v>281</v>
      </c>
      <c r="K15" s="35">
        <f t="shared" si="0"/>
        <v>5</v>
      </c>
      <c r="L15" s="59"/>
      <c r="M15" s="59">
        <v>3</v>
      </c>
      <c r="N15" s="59"/>
      <c r="O15" s="59"/>
      <c r="P15" s="59"/>
      <c r="Q15" s="59"/>
      <c r="R15" s="59">
        <v>1</v>
      </c>
      <c r="S15" s="59">
        <v>1</v>
      </c>
      <c r="T15" s="59"/>
      <c r="U15" s="59"/>
      <c r="V15" s="59"/>
      <c r="W15" s="59"/>
    </row>
    <row r="16" spans="1:23" s="19" customFormat="1" ht="30.75" customHeight="1">
      <c r="A16" s="44"/>
      <c r="B16" s="44"/>
      <c r="C16" s="32" t="s">
        <v>10</v>
      </c>
      <c r="D16" s="32" t="s">
        <v>322</v>
      </c>
      <c r="E16" s="45" t="s">
        <v>31</v>
      </c>
      <c r="F16" s="32" t="s">
        <v>32</v>
      </c>
      <c r="G16" s="32" t="s">
        <v>33</v>
      </c>
      <c r="H16" s="32" t="s">
        <v>323</v>
      </c>
      <c r="I16" s="35">
        <v>4272</v>
      </c>
      <c r="J16" s="32" t="s">
        <v>281</v>
      </c>
      <c r="K16" s="35">
        <f t="shared" si="0"/>
        <v>8</v>
      </c>
      <c r="L16" s="59"/>
      <c r="M16" s="59">
        <v>3</v>
      </c>
      <c r="N16" s="59"/>
      <c r="O16" s="59"/>
      <c r="P16" s="59"/>
      <c r="Q16" s="59"/>
      <c r="R16" s="59">
        <v>3</v>
      </c>
      <c r="S16" s="59">
        <v>2</v>
      </c>
      <c r="T16" s="59"/>
      <c r="U16" s="59"/>
      <c r="V16" s="59"/>
      <c r="W16" s="59"/>
    </row>
    <row r="17" spans="1:23" s="19" customFormat="1" ht="30.75" customHeight="1">
      <c r="A17" s="44"/>
      <c r="B17" s="44"/>
      <c r="C17" s="32" t="s">
        <v>10</v>
      </c>
      <c r="D17" s="32" t="s">
        <v>324</v>
      </c>
      <c r="E17" s="45" t="s">
        <v>325</v>
      </c>
      <c r="F17" s="32" t="s">
        <v>326</v>
      </c>
      <c r="G17" s="32" t="s">
        <v>327</v>
      </c>
      <c r="H17" s="32" t="s">
        <v>328</v>
      </c>
      <c r="I17" s="35">
        <v>286</v>
      </c>
      <c r="J17" s="32" t="s">
        <v>281</v>
      </c>
      <c r="K17" s="35">
        <f t="shared" si="0"/>
        <v>8</v>
      </c>
      <c r="L17" s="59"/>
      <c r="M17" s="59">
        <v>3</v>
      </c>
      <c r="N17" s="59"/>
      <c r="O17" s="59"/>
      <c r="P17" s="59"/>
      <c r="Q17" s="59"/>
      <c r="R17" s="59"/>
      <c r="S17" s="59">
        <v>1</v>
      </c>
      <c r="T17" s="59"/>
      <c r="U17" s="59">
        <v>1</v>
      </c>
      <c r="V17" s="59"/>
      <c r="W17" s="59">
        <v>3</v>
      </c>
    </row>
    <row r="18" spans="1:23" s="19" customFormat="1" ht="30.75" customHeight="1">
      <c r="A18" s="44"/>
      <c r="B18" s="44"/>
      <c r="C18" s="32" t="s">
        <v>333</v>
      </c>
      <c r="D18" s="32" t="s">
        <v>334</v>
      </c>
      <c r="E18" s="45" t="s">
        <v>34</v>
      </c>
      <c r="F18" s="32" t="s">
        <v>335</v>
      </c>
      <c r="G18" s="32" t="s">
        <v>336</v>
      </c>
      <c r="H18" s="32" t="s">
        <v>337</v>
      </c>
      <c r="I18" s="35">
        <v>6345</v>
      </c>
      <c r="J18" s="32" t="s">
        <v>281</v>
      </c>
      <c r="K18" s="35">
        <f t="shared" si="0"/>
        <v>11</v>
      </c>
      <c r="L18" s="59"/>
      <c r="M18" s="59">
        <v>3</v>
      </c>
      <c r="N18" s="59">
        <v>2</v>
      </c>
      <c r="O18" s="59"/>
      <c r="P18" s="59"/>
      <c r="Q18" s="59"/>
      <c r="R18" s="59">
        <v>4</v>
      </c>
      <c r="S18" s="59">
        <v>1</v>
      </c>
      <c r="T18" s="59"/>
      <c r="U18" s="59"/>
      <c r="V18" s="59"/>
      <c r="W18" s="59">
        <v>1</v>
      </c>
    </row>
    <row r="19" spans="1:23" s="19" customFormat="1" ht="30.75" customHeight="1">
      <c r="A19" s="44"/>
      <c r="B19" s="44" t="s">
        <v>339</v>
      </c>
      <c r="C19" s="48" t="s">
        <v>12</v>
      </c>
      <c r="D19" s="48" t="s">
        <v>35</v>
      </c>
      <c r="E19" s="49" t="s">
        <v>36</v>
      </c>
      <c r="F19" s="48" t="s">
        <v>37</v>
      </c>
      <c r="G19" s="48" t="s">
        <v>340</v>
      </c>
      <c r="H19" s="48" t="s">
        <v>341</v>
      </c>
      <c r="I19" s="35">
        <v>15542</v>
      </c>
      <c r="J19" s="32" t="s">
        <v>281</v>
      </c>
      <c r="K19" s="35">
        <f t="shared" si="0"/>
        <v>13</v>
      </c>
      <c r="L19" s="59">
        <v>8</v>
      </c>
      <c r="M19" s="59"/>
      <c r="N19" s="59"/>
      <c r="O19" s="59"/>
      <c r="P19" s="59"/>
      <c r="Q19" s="59">
        <v>1</v>
      </c>
      <c r="R19" s="59">
        <v>4</v>
      </c>
      <c r="S19" s="59"/>
      <c r="T19" s="59"/>
      <c r="U19" s="59"/>
      <c r="V19" s="59"/>
      <c r="W19" s="59"/>
    </row>
    <row r="20" spans="1:23" s="19" customFormat="1" ht="30.75" customHeight="1">
      <c r="A20" s="44"/>
      <c r="B20" s="44"/>
      <c r="C20" s="48" t="s">
        <v>12</v>
      </c>
      <c r="D20" s="48" t="s">
        <v>38</v>
      </c>
      <c r="E20" s="49" t="s">
        <v>39</v>
      </c>
      <c r="F20" s="48" t="s">
        <v>346</v>
      </c>
      <c r="G20" s="48" t="s">
        <v>347</v>
      </c>
      <c r="H20" s="48" t="s">
        <v>348</v>
      </c>
      <c r="I20" s="35">
        <v>14755</v>
      </c>
      <c r="J20" s="32" t="s">
        <v>281</v>
      </c>
      <c r="K20" s="35">
        <f t="shared" si="0"/>
        <v>10</v>
      </c>
      <c r="L20" s="59">
        <v>5</v>
      </c>
      <c r="M20" s="59"/>
      <c r="N20" s="59"/>
      <c r="O20" s="59"/>
      <c r="P20" s="59"/>
      <c r="Q20" s="59">
        <v>1</v>
      </c>
      <c r="R20" s="59">
        <v>2</v>
      </c>
      <c r="S20" s="59"/>
      <c r="T20" s="59"/>
      <c r="U20" s="59">
        <v>2</v>
      </c>
      <c r="V20" s="59"/>
      <c r="W20" s="59"/>
    </row>
    <row r="21" spans="1:23" s="19" customFormat="1" ht="30.75" customHeight="1">
      <c r="A21" s="44"/>
      <c r="B21" s="44"/>
      <c r="C21" s="48" t="s">
        <v>12</v>
      </c>
      <c r="D21" s="48" t="s">
        <v>40</v>
      </c>
      <c r="E21" s="49" t="s">
        <v>41</v>
      </c>
      <c r="F21" s="48" t="s">
        <v>353</v>
      </c>
      <c r="G21" s="48" t="s">
        <v>354</v>
      </c>
      <c r="H21" s="48" t="s">
        <v>355</v>
      </c>
      <c r="I21" s="35">
        <v>15160</v>
      </c>
      <c r="J21" s="32" t="s">
        <v>281</v>
      </c>
      <c r="K21" s="35">
        <f t="shared" si="0"/>
        <v>13</v>
      </c>
      <c r="L21" s="59">
        <v>8</v>
      </c>
      <c r="M21" s="59"/>
      <c r="N21" s="59"/>
      <c r="O21" s="59"/>
      <c r="P21" s="59"/>
      <c r="Q21" s="59">
        <v>2</v>
      </c>
      <c r="R21" s="59">
        <v>1</v>
      </c>
      <c r="S21" s="59"/>
      <c r="T21" s="59"/>
      <c r="U21" s="59">
        <v>2</v>
      </c>
      <c r="V21" s="59"/>
      <c r="W21" s="59"/>
    </row>
    <row r="22" spans="1:23" s="19" customFormat="1" ht="30.75" customHeight="1">
      <c r="A22" s="44"/>
      <c r="B22" s="44"/>
      <c r="C22" s="48" t="s">
        <v>12</v>
      </c>
      <c r="D22" s="48" t="s">
        <v>42</v>
      </c>
      <c r="E22" s="49" t="s">
        <v>43</v>
      </c>
      <c r="F22" s="48" t="s">
        <v>44</v>
      </c>
      <c r="G22" s="48" t="s">
        <v>356</v>
      </c>
      <c r="H22" s="48" t="s">
        <v>357</v>
      </c>
      <c r="I22" s="35">
        <v>14146</v>
      </c>
      <c r="J22" s="32" t="s">
        <v>281</v>
      </c>
      <c r="K22" s="35">
        <f t="shared" si="0"/>
        <v>9</v>
      </c>
      <c r="L22" s="59">
        <v>4</v>
      </c>
      <c r="M22" s="59"/>
      <c r="N22" s="59"/>
      <c r="O22" s="59"/>
      <c r="P22" s="59"/>
      <c r="Q22" s="59">
        <v>3</v>
      </c>
      <c r="R22" s="59">
        <v>2</v>
      </c>
      <c r="S22" s="59"/>
      <c r="T22" s="59"/>
      <c r="U22" s="59"/>
      <c r="V22" s="59"/>
      <c r="W22" s="59"/>
    </row>
    <row r="23" spans="1:23" s="19" customFormat="1" ht="30.75" customHeight="1">
      <c r="A23" s="44"/>
      <c r="B23" s="44" t="s">
        <v>362</v>
      </c>
      <c r="C23" s="32" t="s">
        <v>12</v>
      </c>
      <c r="D23" s="32" t="s">
        <v>363</v>
      </c>
      <c r="E23" s="45" t="s">
        <v>364</v>
      </c>
      <c r="F23" s="32" t="s">
        <v>365</v>
      </c>
      <c r="G23" s="32" t="s">
        <v>366</v>
      </c>
      <c r="H23" s="32" t="s">
        <v>367</v>
      </c>
      <c r="I23" s="35">
        <v>12567</v>
      </c>
      <c r="J23" s="32" t="s">
        <v>281</v>
      </c>
      <c r="K23" s="35">
        <f t="shared" si="0"/>
        <v>17</v>
      </c>
      <c r="L23" s="59"/>
      <c r="M23" s="59">
        <v>7</v>
      </c>
      <c r="N23" s="59">
        <v>1</v>
      </c>
      <c r="O23" s="59">
        <v>4</v>
      </c>
      <c r="P23" s="59"/>
      <c r="Q23" s="59"/>
      <c r="R23" s="59"/>
      <c r="S23" s="59">
        <v>2</v>
      </c>
      <c r="T23" s="59"/>
      <c r="U23" s="59"/>
      <c r="V23" s="59">
        <v>3</v>
      </c>
      <c r="W23" s="59"/>
    </row>
    <row r="24" spans="1:23" s="19" customFormat="1" ht="30.75" customHeight="1">
      <c r="A24" s="44"/>
      <c r="B24" s="44"/>
      <c r="C24" s="32" t="s">
        <v>12</v>
      </c>
      <c r="D24" s="32" t="s">
        <v>372</v>
      </c>
      <c r="E24" s="45" t="s">
        <v>373</v>
      </c>
      <c r="F24" s="32" t="s">
        <v>374</v>
      </c>
      <c r="G24" s="32" t="s">
        <v>375</v>
      </c>
      <c r="H24" s="32" t="s">
        <v>376</v>
      </c>
      <c r="I24" s="35">
        <v>9160</v>
      </c>
      <c r="J24" s="32" t="s">
        <v>281</v>
      </c>
      <c r="K24" s="35">
        <f t="shared" ref="K24:K40" si="1">SUM(L24:W24)</f>
        <v>13</v>
      </c>
      <c r="L24" s="59"/>
      <c r="M24" s="59">
        <v>6</v>
      </c>
      <c r="N24" s="59"/>
      <c r="O24" s="59"/>
      <c r="P24" s="59"/>
      <c r="Q24" s="59"/>
      <c r="R24" s="59">
        <v>5</v>
      </c>
      <c r="S24" s="59">
        <v>2</v>
      </c>
      <c r="T24" s="59"/>
      <c r="U24" s="59"/>
      <c r="V24" s="59"/>
      <c r="W24" s="59"/>
    </row>
    <row r="25" spans="1:23" s="19" customFormat="1" ht="30.75" customHeight="1">
      <c r="A25" s="44"/>
      <c r="B25" s="44"/>
      <c r="C25" s="32" t="s">
        <v>12</v>
      </c>
      <c r="D25" s="32" t="s">
        <v>381</v>
      </c>
      <c r="E25" s="45" t="s">
        <v>382</v>
      </c>
      <c r="F25" s="32" t="s">
        <v>383</v>
      </c>
      <c r="G25" s="32" t="s">
        <v>384</v>
      </c>
      <c r="H25" s="32" t="s">
        <v>385</v>
      </c>
      <c r="I25" s="35">
        <v>7172</v>
      </c>
      <c r="J25" s="32" t="s">
        <v>281</v>
      </c>
      <c r="K25" s="35">
        <f t="shared" si="1"/>
        <v>10</v>
      </c>
      <c r="L25" s="59"/>
      <c r="M25" s="59">
        <v>5</v>
      </c>
      <c r="N25" s="59">
        <v>4</v>
      </c>
      <c r="O25" s="59"/>
      <c r="P25" s="59"/>
      <c r="Q25" s="59"/>
      <c r="R25" s="59"/>
      <c r="S25" s="59">
        <v>1</v>
      </c>
      <c r="T25" s="59"/>
      <c r="U25" s="59"/>
      <c r="V25" s="59"/>
      <c r="W25" s="59"/>
    </row>
    <row r="26" spans="1:23" s="19" customFormat="1" ht="30.75" customHeight="1">
      <c r="A26" s="44"/>
      <c r="B26" s="44"/>
      <c r="C26" s="32" t="s">
        <v>12</v>
      </c>
      <c r="D26" s="32" t="s">
        <v>390</v>
      </c>
      <c r="E26" s="45" t="s">
        <v>391</v>
      </c>
      <c r="F26" s="32" t="s">
        <v>392</v>
      </c>
      <c r="G26" s="32" t="s">
        <v>393</v>
      </c>
      <c r="H26" s="32" t="s">
        <v>394</v>
      </c>
      <c r="I26" s="35">
        <v>5429</v>
      </c>
      <c r="J26" s="32" t="s">
        <v>281</v>
      </c>
      <c r="K26" s="35">
        <f t="shared" si="1"/>
        <v>13</v>
      </c>
      <c r="L26" s="59"/>
      <c r="M26" s="59">
        <v>4</v>
      </c>
      <c r="N26" s="59">
        <v>5</v>
      </c>
      <c r="O26" s="59">
        <v>1</v>
      </c>
      <c r="P26" s="59"/>
      <c r="Q26" s="59"/>
      <c r="R26" s="59"/>
      <c r="S26" s="59">
        <v>1</v>
      </c>
      <c r="T26" s="59"/>
      <c r="U26" s="59"/>
      <c r="V26" s="59">
        <v>2</v>
      </c>
      <c r="W26" s="59"/>
    </row>
    <row r="27" spans="1:23" s="19" customFormat="1" ht="30.75" customHeight="1">
      <c r="A27" s="44"/>
      <c r="B27" s="44" t="s">
        <v>400</v>
      </c>
      <c r="C27" s="32" t="s">
        <v>10</v>
      </c>
      <c r="D27" s="32" t="s">
        <v>401</v>
      </c>
      <c r="E27" s="45" t="s">
        <v>402</v>
      </c>
      <c r="F27" s="32" t="s">
        <v>403</v>
      </c>
      <c r="G27" s="32" t="s">
        <v>404</v>
      </c>
      <c r="H27" s="32" t="s">
        <v>405</v>
      </c>
      <c r="I27" s="35">
        <v>31657</v>
      </c>
      <c r="J27" s="32" t="s">
        <v>281</v>
      </c>
      <c r="K27" s="35">
        <f t="shared" si="1"/>
        <v>32</v>
      </c>
      <c r="L27" s="59"/>
      <c r="M27" s="59">
        <v>6</v>
      </c>
      <c r="N27" s="59">
        <v>4</v>
      </c>
      <c r="O27" s="59">
        <v>6</v>
      </c>
      <c r="P27" s="59"/>
      <c r="Q27" s="59"/>
      <c r="R27" s="59">
        <v>12</v>
      </c>
      <c r="S27" s="59">
        <v>3</v>
      </c>
      <c r="T27" s="59"/>
      <c r="U27" s="59"/>
      <c r="V27" s="59">
        <v>1</v>
      </c>
      <c r="W27" s="59"/>
    </row>
    <row r="28" spans="1:23" s="19" customFormat="1" ht="30.75" customHeight="1">
      <c r="A28" s="44"/>
      <c r="B28" s="44"/>
      <c r="C28" s="32" t="s">
        <v>10</v>
      </c>
      <c r="D28" s="32" t="s">
        <v>410</v>
      </c>
      <c r="E28" s="45" t="s">
        <v>411</v>
      </c>
      <c r="F28" s="32" t="s">
        <v>412</v>
      </c>
      <c r="G28" s="32" t="s">
        <v>413</v>
      </c>
      <c r="H28" s="32" t="s">
        <v>414</v>
      </c>
      <c r="I28" s="35">
        <v>25620</v>
      </c>
      <c r="J28" s="32" t="s">
        <v>281</v>
      </c>
      <c r="K28" s="35">
        <f t="shared" si="1"/>
        <v>28</v>
      </c>
      <c r="L28" s="59"/>
      <c r="M28" s="59">
        <v>6</v>
      </c>
      <c r="N28" s="59">
        <v>4</v>
      </c>
      <c r="O28" s="59">
        <v>4</v>
      </c>
      <c r="P28" s="59"/>
      <c r="Q28" s="59"/>
      <c r="R28" s="59">
        <v>9</v>
      </c>
      <c r="S28" s="59">
        <v>3</v>
      </c>
      <c r="T28" s="59"/>
      <c r="U28" s="59"/>
      <c r="V28" s="59">
        <v>2</v>
      </c>
      <c r="W28" s="59"/>
    </row>
    <row r="29" spans="1:23" s="19" customFormat="1" ht="30.75" customHeight="1">
      <c r="A29" s="44"/>
      <c r="B29" s="44"/>
      <c r="C29" s="32" t="s">
        <v>10</v>
      </c>
      <c r="D29" s="32" t="s">
        <v>415</v>
      </c>
      <c r="E29" s="45" t="s">
        <v>416</v>
      </c>
      <c r="F29" s="32" t="s">
        <v>417</v>
      </c>
      <c r="G29" s="32" t="s">
        <v>418</v>
      </c>
      <c r="H29" s="32" t="s">
        <v>419</v>
      </c>
      <c r="I29" s="35">
        <v>17890</v>
      </c>
      <c r="J29" s="32" t="s">
        <v>281</v>
      </c>
      <c r="K29" s="35">
        <f t="shared" si="1"/>
        <v>26</v>
      </c>
      <c r="L29" s="59"/>
      <c r="M29" s="59">
        <v>7</v>
      </c>
      <c r="N29" s="59">
        <v>4</v>
      </c>
      <c r="O29" s="59">
        <v>3</v>
      </c>
      <c r="P29" s="59"/>
      <c r="Q29" s="59"/>
      <c r="R29" s="59">
        <v>9</v>
      </c>
      <c r="S29" s="59">
        <v>1</v>
      </c>
      <c r="T29" s="59"/>
      <c r="U29" s="59"/>
      <c r="V29" s="59">
        <v>2</v>
      </c>
      <c r="W29" s="59"/>
    </row>
    <row r="30" spans="1:23" s="19" customFormat="1" ht="30.75" customHeight="1">
      <c r="A30" s="44"/>
      <c r="B30" s="44" t="s">
        <v>421</v>
      </c>
      <c r="C30" s="32" t="s">
        <v>10</v>
      </c>
      <c r="D30" s="32" t="s">
        <v>422</v>
      </c>
      <c r="E30" s="45" t="s">
        <v>423</v>
      </c>
      <c r="F30" s="32" t="s">
        <v>424</v>
      </c>
      <c r="G30" s="32" t="s">
        <v>425</v>
      </c>
      <c r="H30" s="32" t="s">
        <v>426</v>
      </c>
      <c r="I30" s="35">
        <v>11818</v>
      </c>
      <c r="J30" s="32" t="s">
        <v>281</v>
      </c>
      <c r="K30" s="35">
        <f t="shared" si="1"/>
        <v>14</v>
      </c>
      <c r="L30" s="59"/>
      <c r="M30" s="59">
        <v>4</v>
      </c>
      <c r="N30" s="59"/>
      <c r="O30" s="59"/>
      <c r="P30" s="59"/>
      <c r="Q30" s="59"/>
      <c r="R30" s="59">
        <v>7</v>
      </c>
      <c r="S30" s="59">
        <v>3</v>
      </c>
      <c r="T30" s="59"/>
      <c r="U30" s="59"/>
      <c r="V30" s="59"/>
      <c r="W30" s="59"/>
    </row>
    <row r="31" spans="1:23" s="19" customFormat="1" ht="30.75" customHeight="1">
      <c r="A31" s="44"/>
      <c r="B31" s="44"/>
      <c r="C31" s="32" t="s">
        <v>10</v>
      </c>
      <c r="D31" s="32" t="s">
        <v>427</v>
      </c>
      <c r="E31" s="45" t="s">
        <v>428</v>
      </c>
      <c r="F31" s="32" t="s">
        <v>429</v>
      </c>
      <c r="G31" s="32" t="s">
        <v>430</v>
      </c>
      <c r="H31" s="32" t="s">
        <v>431</v>
      </c>
      <c r="I31" s="35">
        <v>7888</v>
      </c>
      <c r="J31" s="32" t="s">
        <v>281</v>
      </c>
      <c r="K31" s="35">
        <f t="shared" si="1"/>
        <v>11</v>
      </c>
      <c r="L31" s="59"/>
      <c r="M31" s="59">
        <v>4</v>
      </c>
      <c r="N31" s="59"/>
      <c r="O31" s="59"/>
      <c r="P31" s="59"/>
      <c r="Q31" s="59"/>
      <c r="R31" s="59"/>
      <c r="S31" s="59">
        <v>2</v>
      </c>
      <c r="T31" s="59"/>
      <c r="U31" s="59"/>
      <c r="V31" s="59">
        <v>2</v>
      </c>
      <c r="W31" s="59">
        <v>3</v>
      </c>
    </row>
    <row r="32" spans="1:23" s="19" customFormat="1" ht="30.75" customHeight="1">
      <c r="A32" s="44"/>
      <c r="B32" s="44"/>
      <c r="C32" s="32" t="s">
        <v>10</v>
      </c>
      <c r="D32" s="32" t="s">
        <v>432</v>
      </c>
      <c r="E32" s="45" t="s">
        <v>433</v>
      </c>
      <c r="F32" s="32" t="s">
        <v>434</v>
      </c>
      <c r="G32" s="32" t="s">
        <v>435</v>
      </c>
      <c r="H32" s="32" t="s">
        <v>436</v>
      </c>
      <c r="I32" s="35">
        <v>13427</v>
      </c>
      <c r="J32" s="32" t="s">
        <v>281</v>
      </c>
      <c r="K32" s="35">
        <f t="shared" si="1"/>
        <v>22</v>
      </c>
      <c r="L32" s="59"/>
      <c r="M32" s="59">
        <v>9</v>
      </c>
      <c r="N32" s="59"/>
      <c r="O32" s="59"/>
      <c r="P32" s="59"/>
      <c r="Q32" s="59"/>
      <c r="R32" s="59"/>
      <c r="S32" s="59">
        <v>5</v>
      </c>
      <c r="T32" s="59"/>
      <c r="U32" s="59"/>
      <c r="V32" s="59">
        <v>2</v>
      </c>
      <c r="W32" s="59">
        <v>6</v>
      </c>
    </row>
    <row r="33" spans="1:23" s="19" customFormat="1" ht="30.75" customHeight="1">
      <c r="A33" s="44"/>
      <c r="B33" s="44"/>
      <c r="C33" s="32" t="s">
        <v>10</v>
      </c>
      <c r="D33" s="32" t="s">
        <v>441</v>
      </c>
      <c r="E33" s="45" t="s">
        <v>442</v>
      </c>
      <c r="F33" s="32" t="s">
        <v>443</v>
      </c>
      <c r="G33" s="32" t="s">
        <v>444</v>
      </c>
      <c r="H33" s="32" t="s">
        <v>445</v>
      </c>
      <c r="I33" s="35">
        <v>3042</v>
      </c>
      <c r="J33" s="32" t="s">
        <v>281</v>
      </c>
      <c r="K33" s="35">
        <f t="shared" si="1"/>
        <v>8</v>
      </c>
      <c r="L33" s="59"/>
      <c r="M33" s="59"/>
      <c r="N33" s="59"/>
      <c r="O33" s="59"/>
      <c r="P33" s="59"/>
      <c r="Q33" s="59"/>
      <c r="R33" s="59">
        <v>5</v>
      </c>
      <c r="S33" s="59">
        <v>2</v>
      </c>
      <c r="T33" s="59"/>
      <c r="U33" s="59"/>
      <c r="V33" s="59"/>
      <c r="W33" s="59">
        <v>1</v>
      </c>
    </row>
    <row r="34" spans="1:23" s="19" customFormat="1" ht="30.75" customHeight="1">
      <c r="A34" s="44"/>
      <c r="B34" s="44" t="s">
        <v>447</v>
      </c>
      <c r="C34" s="50" t="s">
        <v>333</v>
      </c>
      <c r="D34" s="32" t="s">
        <v>45</v>
      </c>
      <c r="E34" s="51" t="s">
        <v>449</v>
      </c>
      <c r="F34" s="32" t="s">
        <v>46</v>
      </c>
      <c r="G34" s="32" t="s">
        <v>450</v>
      </c>
      <c r="H34" s="32" t="s">
        <v>47</v>
      </c>
      <c r="I34" s="34">
        <v>29477</v>
      </c>
      <c r="J34" s="50" t="s">
        <v>1</v>
      </c>
      <c r="K34" s="34">
        <f t="shared" si="1"/>
        <v>20</v>
      </c>
      <c r="L34" s="60">
        <v>3</v>
      </c>
      <c r="M34" s="60">
        <v>7</v>
      </c>
      <c r="N34" s="60"/>
      <c r="O34" s="60"/>
      <c r="P34" s="60"/>
      <c r="Q34" s="60"/>
      <c r="R34" s="60">
        <v>10</v>
      </c>
      <c r="S34" s="60"/>
      <c r="T34" s="60"/>
      <c r="U34" s="60"/>
      <c r="V34" s="60"/>
      <c r="W34" s="60"/>
    </row>
    <row r="35" spans="1:23" s="19" customFormat="1" ht="30.75" customHeight="1">
      <c r="A35" s="44"/>
      <c r="B35" s="44"/>
      <c r="C35" s="50" t="s">
        <v>333</v>
      </c>
      <c r="D35" s="32" t="s">
        <v>48</v>
      </c>
      <c r="E35" s="51" t="s">
        <v>451</v>
      </c>
      <c r="F35" s="32" t="s">
        <v>49</v>
      </c>
      <c r="G35" s="32" t="s">
        <v>50</v>
      </c>
      <c r="H35" s="32" t="s">
        <v>51</v>
      </c>
      <c r="I35" s="34">
        <v>25864</v>
      </c>
      <c r="J35" s="50" t="s">
        <v>1</v>
      </c>
      <c r="K35" s="34">
        <f t="shared" si="1"/>
        <v>14</v>
      </c>
      <c r="L35" s="60">
        <v>2</v>
      </c>
      <c r="M35" s="60">
        <v>3</v>
      </c>
      <c r="N35" s="60"/>
      <c r="O35" s="60"/>
      <c r="P35" s="60"/>
      <c r="Q35" s="60"/>
      <c r="R35" s="60">
        <v>9</v>
      </c>
      <c r="S35" s="60"/>
      <c r="T35" s="60"/>
      <c r="U35" s="60"/>
      <c r="V35" s="60"/>
      <c r="W35" s="60"/>
    </row>
    <row r="36" spans="1:23" s="19" customFormat="1" ht="30.75" customHeight="1">
      <c r="A36" s="44"/>
      <c r="B36" s="44"/>
      <c r="C36" s="50" t="s">
        <v>333</v>
      </c>
      <c r="D36" s="32" t="s">
        <v>52</v>
      </c>
      <c r="E36" s="51" t="s">
        <v>452</v>
      </c>
      <c r="F36" s="32" t="s">
        <v>53</v>
      </c>
      <c r="G36" s="32" t="s">
        <v>54</v>
      </c>
      <c r="H36" s="32" t="s">
        <v>55</v>
      </c>
      <c r="I36" s="34">
        <v>21761</v>
      </c>
      <c r="J36" s="50" t="s">
        <v>1</v>
      </c>
      <c r="K36" s="34">
        <f t="shared" si="1"/>
        <v>12</v>
      </c>
      <c r="L36" s="60">
        <v>2</v>
      </c>
      <c r="M36" s="60">
        <v>3</v>
      </c>
      <c r="N36" s="60"/>
      <c r="O36" s="60"/>
      <c r="P36" s="60"/>
      <c r="Q36" s="60"/>
      <c r="R36" s="60">
        <v>7</v>
      </c>
      <c r="S36" s="60"/>
      <c r="T36" s="60"/>
      <c r="U36" s="60"/>
      <c r="V36" s="60"/>
      <c r="W36" s="60"/>
    </row>
    <row r="37" spans="1:23" s="19" customFormat="1" ht="30.75" customHeight="1">
      <c r="A37" s="44"/>
      <c r="B37" s="44"/>
      <c r="C37" s="50" t="s">
        <v>333</v>
      </c>
      <c r="D37" s="32" t="s">
        <v>56</v>
      </c>
      <c r="E37" s="51" t="s">
        <v>453</v>
      </c>
      <c r="F37" s="32" t="s">
        <v>57</v>
      </c>
      <c r="G37" s="32" t="s">
        <v>58</v>
      </c>
      <c r="H37" s="32" t="s">
        <v>59</v>
      </c>
      <c r="I37" s="34">
        <v>5408</v>
      </c>
      <c r="J37" s="50" t="s">
        <v>1</v>
      </c>
      <c r="K37" s="34">
        <f t="shared" si="1"/>
        <v>5</v>
      </c>
      <c r="L37" s="60"/>
      <c r="M37" s="60"/>
      <c r="N37" s="60"/>
      <c r="O37" s="60"/>
      <c r="P37" s="60"/>
      <c r="Q37" s="60"/>
      <c r="R37" s="60">
        <v>5</v>
      </c>
      <c r="S37" s="60"/>
      <c r="T37" s="60"/>
      <c r="U37" s="60"/>
      <c r="V37" s="60"/>
      <c r="W37" s="60"/>
    </row>
    <row r="38" spans="1:23" s="19" customFormat="1" ht="30.75" customHeight="1">
      <c r="A38" s="44"/>
      <c r="B38" s="44" t="s">
        <v>455</v>
      </c>
      <c r="C38" s="32" t="s">
        <v>361</v>
      </c>
      <c r="D38" s="32" t="s">
        <v>457</v>
      </c>
      <c r="E38" s="45" t="s">
        <v>458</v>
      </c>
      <c r="F38" s="32" t="s">
        <v>459</v>
      </c>
      <c r="G38" s="32" t="s">
        <v>460</v>
      </c>
      <c r="H38" s="32" t="s">
        <v>461</v>
      </c>
      <c r="I38" s="35">
        <v>14009</v>
      </c>
      <c r="J38" s="32" t="s">
        <v>281</v>
      </c>
      <c r="K38" s="35">
        <f t="shared" si="1"/>
        <v>30</v>
      </c>
      <c r="L38" s="59"/>
      <c r="M38" s="59"/>
      <c r="N38" s="59">
        <v>9</v>
      </c>
      <c r="O38" s="59">
        <v>14</v>
      </c>
      <c r="P38" s="59"/>
      <c r="Q38" s="59"/>
      <c r="R38" s="59">
        <v>1</v>
      </c>
      <c r="S38" s="59">
        <v>6</v>
      </c>
      <c r="T38" s="59"/>
      <c r="U38" s="59"/>
      <c r="V38" s="59"/>
      <c r="W38" s="59"/>
    </row>
    <row r="39" spans="1:23" s="19" customFormat="1" ht="30.75" customHeight="1">
      <c r="A39" s="44"/>
      <c r="B39" s="44"/>
      <c r="C39" s="32" t="s">
        <v>361</v>
      </c>
      <c r="D39" s="32" t="s">
        <v>462</v>
      </c>
      <c r="E39" s="52" t="s">
        <v>463</v>
      </c>
      <c r="F39" s="32" t="s">
        <v>464</v>
      </c>
      <c r="G39" s="32" t="s">
        <v>465</v>
      </c>
      <c r="H39" s="32" t="s">
        <v>466</v>
      </c>
      <c r="I39" s="35">
        <v>14148</v>
      </c>
      <c r="J39" s="32" t="s">
        <v>281</v>
      </c>
      <c r="K39" s="35">
        <f t="shared" si="1"/>
        <v>33</v>
      </c>
      <c r="L39" s="59"/>
      <c r="M39" s="59"/>
      <c r="N39" s="59">
        <v>6</v>
      </c>
      <c r="O39" s="59">
        <v>18</v>
      </c>
      <c r="P39" s="59"/>
      <c r="Q39" s="59"/>
      <c r="R39" s="59">
        <v>1</v>
      </c>
      <c r="S39" s="59">
        <v>5</v>
      </c>
      <c r="T39" s="59"/>
      <c r="U39" s="59"/>
      <c r="V39" s="59">
        <v>3</v>
      </c>
      <c r="W39" s="59"/>
    </row>
    <row r="40" spans="1:23" s="19" customFormat="1" ht="30.75" customHeight="1">
      <c r="A40" s="44"/>
      <c r="B40" s="44"/>
      <c r="C40" s="32" t="s">
        <v>361</v>
      </c>
      <c r="D40" s="32" t="s">
        <v>472</v>
      </c>
      <c r="E40" s="52" t="s">
        <v>473</v>
      </c>
      <c r="F40" s="32" t="s">
        <v>474</v>
      </c>
      <c r="G40" s="32" t="s">
        <v>475</v>
      </c>
      <c r="H40" s="32" t="s">
        <v>476</v>
      </c>
      <c r="I40" s="35">
        <v>0</v>
      </c>
      <c r="J40" s="32" t="s">
        <v>281</v>
      </c>
      <c r="K40" s="35">
        <f t="shared" si="1"/>
        <v>3</v>
      </c>
      <c r="L40" s="59">
        <v>1</v>
      </c>
      <c r="M40" s="59">
        <v>1</v>
      </c>
      <c r="N40" s="59">
        <v>1</v>
      </c>
      <c r="O40" s="59"/>
      <c r="P40" s="59"/>
      <c r="Q40" s="59"/>
      <c r="R40" s="59"/>
      <c r="S40" s="59"/>
      <c r="T40" s="59"/>
      <c r="U40" s="59"/>
      <c r="V40" s="59"/>
      <c r="W40" s="59"/>
    </row>
    <row r="41" spans="1:23" s="19" customFormat="1" ht="30.75" customHeight="1">
      <c r="A41" s="44"/>
      <c r="B41" s="44" t="s">
        <v>478</v>
      </c>
      <c r="C41" s="50" t="s">
        <v>10</v>
      </c>
      <c r="D41" s="50" t="s">
        <v>60</v>
      </c>
      <c r="E41" s="53" t="s">
        <v>479</v>
      </c>
      <c r="F41" s="50" t="s">
        <v>61</v>
      </c>
      <c r="G41" s="50" t="s">
        <v>62</v>
      </c>
      <c r="H41" s="50" t="s">
        <v>480</v>
      </c>
      <c r="I41" s="34">
        <v>8138</v>
      </c>
      <c r="J41" s="50" t="s">
        <v>1</v>
      </c>
      <c r="K41" s="34">
        <f t="shared" ref="K41:K59" si="2">SUM(L41:W41)</f>
        <v>18</v>
      </c>
      <c r="L41" s="60">
        <v>4</v>
      </c>
      <c r="M41" s="60">
        <v>3</v>
      </c>
      <c r="N41" s="60"/>
      <c r="O41" s="60">
        <v>3</v>
      </c>
      <c r="P41" s="60"/>
      <c r="Q41" s="60"/>
      <c r="R41" s="60">
        <v>4</v>
      </c>
      <c r="S41" s="60">
        <v>3</v>
      </c>
      <c r="T41" s="60"/>
      <c r="U41" s="60"/>
      <c r="V41" s="60">
        <v>1</v>
      </c>
      <c r="W41" s="60"/>
    </row>
    <row r="42" spans="1:23" s="19" customFormat="1" ht="30.75" customHeight="1">
      <c r="A42" s="44"/>
      <c r="B42" s="44"/>
      <c r="C42" s="50" t="s">
        <v>10</v>
      </c>
      <c r="D42" s="50" t="s">
        <v>63</v>
      </c>
      <c r="E42" s="53" t="s">
        <v>481</v>
      </c>
      <c r="F42" s="50" t="s">
        <v>482</v>
      </c>
      <c r="G42" s="50" t="s">
        <v>64</v>
      </c>
      <c r="H42" s="50" t="s">
        <v>483</v>
      </c>
      <c r="I42" s="34">
        <v>6258</v>
      </c>
      <c r="J42" s="50" t="s">
        <v>1</v>
      </c>
      <c r="K42" s="34">
        <f t="shared" si="2"/>
        <v>15</v>
      </c>
      <c r="L42" s="60">
        <v>3</v>
      </c>
      <c r="M42" s="60">
        <v>3</v>
      </c>
      <c r="N42" s="60"/>
      <c r="O42" s="60">
        <v>7</v>
      </c>
      <c r="P42" s="60"/>
      <c r="Q42" s="60"/>
      <c r="R42" s="60"/>
      <c r="S42" s="60">
        <v>1</v>
      </c>
      <c r="T42" s="60"/>
      <c r="U42" s="60"/>
      <c r="V42" s="60">
        <v>1</v>
      </c>
      <c r="W42" s="60"/>
    </row>
    <row r="43" spans="1:23" s="19" customFormat="1" ht="30.75" customHeight="1">
      <c r="A43" s="44"/>
      <c r="B43" s="44"/>
      <c r="C43" s="50" t="s">
        <v>10</v>
      </c>
      <c r="D43" s="50" t="s">
        <v>65</v>
      </c>
      <c r="E43" s="53" t="s">
        <v>484</v>
      </c>
      <c r="F43" s="50" t="s">
        <v>485</v>
      </c>
      <c r="G43" s="50" t="s">
        <v>66</v>
      </c>
      <c r="H43" s="50" t="s">
        <v>486</v>
      </c>
      <c r="I43" s="34">
        <v>6319</v>
      </c>
      <c r="J43" s="50" t="s">
        <v>281</v>
      </c>
      <c r="K43" s="34">
        <f t="shared" si="2"/>
        <v>15</v>
      </c>
      <c r="L43" s="60">
        <v>2</v>
      </c>
      <c r="M43" s="60">
        <v>4</v>
      </c>
      <c r="N43" s="60"/>
      <c r="O43" s="60">
        <v>1</v>
      </c>
      <c r="P43" s="60"/>
      <c r="Q43" s="60"/>
      <c r="R43" s="60"/>
      <c r="S43" s="60">
        <v>1</v>
      </c>
      <c r="T43" s="60"/>
      <c r="U43" s="60"/>
      <c r="V43" s="60">
        <v>7</v>
      </c>
      <c r="W43" s="60"/>
    </row>
    <row r="44" spans="1:23" s="19" customFormat="1" ht="30.75" customHeight="1">
      <c r="A44" s="44"/>
      <c r="B44" s="44"/>
      <c r="C44" s="50" t="s">
        <v>11</v>
      </c>
      <c r="D44" s="50" t="s">
        <v>67</v>
      </c>
      <c r="E44" s="54" t="s">
        <v>68</v>
      </c>
      <c r="F44" s="50" t="s">
        <v>69</v>
      </c>
      <c r="G44" s="50" t="s">
        <v>487</v>
      </c>
      <c r="H44" s="50" t="s">
        <v>488</v>
      </c>
      <c r="I44" s="34">
        <v>132</v>
      </c>
      <c r="J44" s="50" t="s">
        <v>1</v>
      </c>
      <c r="K44" s="34">
        <f t="shared" si="2"/>
        <v>8</v>
      </c>
      <c r="L44" s="60"/>
      <c r="M44" s="60"/>
      <c r="N44" s="60"/>
      <c r="O44" s="60"/>
      <c r="P44" s="60"/>
      <c r="Q44" s="60"/>
      <c r="R44" s="60"/>
      <c r="S44" s="60">
        <v>1</v>
      </c>
      <c r="T44" s="60"/>
      <c r="U44" s="60"/>
      <c r="V44" s="60">
        <v>7</v>
      </c>
      <c r="W44" s="60"/>
    </row>
    <row r="45" spans="1:23" s="19" customFormat="1" ht="30.75" customHeight="1">
      <c r="A45" s="44"/>
      <c r="B45" s="44"/>
      <c r="C45" s="50" t="s">
        <v>11</v>
      </c>
      <c r="D45" s="50" t="s">
        <v>70</v>
      </c>
      <c r="E45" s="54" t="s">
        <v>71</v>
      </c>
      <c r="F45" s="50" t="s">
        <v>72</v>
      </c>
      <c r="G45" s="50" t="s">
        <v>489</v>
      </c>
      <c r="H45" s="50" t="s">
        <v>73</v>
      </c>
      <c r="I45" s="34">
        <v>5326</v>
      </c>
      <c r="J45" s="50" t="s">
        <v>1</v>
      </c>
      <c r="K45" s="34">
        <f t="shared" si="2"/>
        <v>9</v>
      </c>
      <c r="L45" s="60"/>
      <c r="M45" s="60"/>
      <c r="N45" s="60"/>
      <c r="O45" s="60"/>
      <c r="P45" s="60"/>
      <c r="Q45" s="60"/>
      <c r="R45" s="60"/>
      <c r="S45" s="60">
        <v>1</v>
      </c>
      <c r="T45" s="60"/>
      <c r="U45" s="60"/>
      <c r="V45" s="60">
        <v>8</v>
      </c>
      <c r="W45" s="60"/>
    </row>
    <row r="46" spans="1:23" s="19" customFormat="1" ht="30.75" customHeight="1">
      <c r="A46" s="44"/>
      <c r="B46" s="44"/>
      <c r="C46" s="50" t="s">
        <v>11</v>
      </c>
      <c r="D46" s="50" t="s">
        <v>74</v>
      </c>
      <c r="E46" s="54" t="s">
        <v>75</v>
      </c>
      <c r="F46" s="50" t="s">
        <v>76</v>
      </c>
      <c r="G46" s="50" t="s">
        <v>490</v>
      </c>
      <c r="H46" s="50" t="s">
        <v>77</v>
      </c>
      <c r="I46" s="34">
        <v>60722</v>
      </c>
      <c r="J46" s="50" t="s">
        <v>1</v>
      </c>
      <c r="K46" s="34">
        <f t="shared" si="2"/>
        <v>5</v>
      </c>
      <c r="L46" s="60"/>
      <c r="M46" s="60"/>
      <c r="N46" s="60"/>
      <c r="O46" s="60"/>
      <c r="P46" s="60"/>
      <c r="Q46" s="60"/>
      <c r="R46" s="60"/>
      <c r="S46" s="60"/>
      <c r="T46" s="60"/>
      <c r="U46" s="60"/>
      <c r="V46" s="60">
        <v>5</v>
      </c>
      <c r="W46" s="60"/>
    </row>
    <row r="47" spans="1:23" s="19" customFormat="1" ht="30.75" customHeight="1">
      <c r="A47" s="44"/>
      <c r="B47" s="44"/>
      <c r="C47" s="50" t="s">
        <v>11</v>
      </c>
      <c r="D47" s="50" t="s">
        <v>78</v>
      </c>
      <c r="E47" s="54" t="s">
        <v>79</v>
      </c>
      <c r="F47" s="50" t="s">
        <v>80</v>
      </c>
      <c r="G47" s="50" t="s">
        <v>491</v>
      </c>
      <c r="H47" s="50" t="s">
        <v>81</v>
      </c>
      <c r="I47" s="34">
        <v>9995</v>
      </c>
      <c r="J47" s="50" t="s">
        <v>1</v>
      </c>
      <c r="K47" s="34">
        <f t="shared" si="2"/>
        <v>10</v>
      </c>
      <c r="L47" s="60"/>
      <c r="M47" s="60"/>
      <c r="N47" s="60"/>
      <c r="O47" s="60"/>
      <c r="P47" s="60"/>
      <c r="Q47" s="60"/>
      <c r="R47" s="60">
        <v>2</v>
      </c>
      <c r="S47" s="60">
        <v>6</v>
      </c>
      <c r="T47" s="60"/>
      <c r="U47" s="60"/>
      <c r="V47" s="60">
        <v>2</v>
      </c>
      <c r="W47" s="60"/>
    </row>
    <row r="48" spans="1:23" s="19" customFormat="1" ht="30.75" customHeight="1">
      <c r="A48" s="44"/>
      <c r="B48" s="44"/>
      <c r="C48" s="50" t="s">
        <v>11</v>
      </c>
      <c r="D48" s="50" t="s">
        <v>82</v>
      </c>
      <c r="E48" s="54" t="s">
        <v>83</v>
      </c>
      <c r="F48" s="50" t="s">
        <v>84</v>
      </c>
      <c r="G48" s="50" t="s">
        <v>492</v>
      </c>
      <c r="H48" s="50" t="s">
        <v>85</v>
      </c>
      <c r="I48" s="34">
        <v>17</v>
      </c>
      <c r="J48" s="50" t="s">
        <v>1</v>
      </c>
      <c r="K48" s="34">
        <f t="shared" si="2"/>
        <v>9</v>
      </c>
      <c r="L48" s="60"/>
      <c r="M48" s="60"/>
      <c r="N48" s="60"/>
      <c r="O48" s="60"/>
      <c r="P48" s="60"/>
      <c r="Q48" s="60"/>
      <c r="R48" s="60"/>
      <c r="S48" s="60"/>
      <c r="T48" s="60"/>
      <c r="U48" s="60"/>
      <c r="V48" s="60">
        <v>9</v>
      </c>
      <c r="W48" s="60"/>
    </row>
    <row r="49" spans="1:23" s="19" customFormat="1" ht="30.75" customHeight="1">
      <c r="A49" s="44"/>
      <c r="B49" s="44"/>
      <c r="C49" s="50" t="s">
        <v>11</v>
      </c>
      <c r="D49" s="50" t="s">
        <v>86</v>
      </c>
      <c r="E49" s="54" t="s">
        <v>87</v>
      </c>
      <c r="F49" s="50" t="s">
        <v>88</v>
      </c>
      <c r="G49" s="50" t="s">
        <v>89</v>
      </c>
      <c r="H49" s="50" t="s">
        <v>90</v>
      </c>
      <c r="I49" s="34">
        <v>7136</v>
      </c>
      <c r="J49" s="50" t="s">
        <v>1</v>
      </c>
      <c r="K49" s="34">
        <f t="shared" si="2"/>
        <v>7</v>
      </c>
      <c r="L49" s="60"/>
      <c r="M49" s="60"/>
      <c r="N49" s="60"/>
      <c r="O49" s="60"/>
      <c r="P49" s="60"/>
      <c r="Q49" s="60">
        <v>1</v>
      </c>
      <c r="R49" s="60"/>
      <c r="S49" s="60"/>
      <c r="T49" s="60"/>
      <c r="U49" s="60"/>
      <c r="V49" s="60">
        <v>6</v>
      </c>
      <c r="W49" s="60"/>
    </row>
    <row r="50" spans="1:23" s="19" customFormat="1" ht="30.75" customHeight="1">
      <c r="A50" s="44"/>
      <c r="B50" s="44"/>
      <c r="C50" s="50" t="s">
        <v>11</v>
      </c>
      <c r="D50" s="50" t="s">
        <v>493</v>
      </c>
      <c r="E50" s="54" t="s">
        <v>494</v>
      </c>
      <c r="F50" s="50" t="s">
        <v>495</v>
      </c>
      <c r="G50" s="50" t="s">
        <v>91</v>
      </c>
      <c r="H50" s="50" t="s">
        <v>496</v>
      </c>
      <c r="I50" s="34">
        <v>3678</v>
      </c>
      <c r="J50" s="50" t="s">
        <v>1</v>
      </c>
      <c r="K50" s="34">
        <f t="shared" si="2"/>
        <v>6</v>
      </c>
      <c r="L50" s="60"/>
      <c r="M50" s="60"/>
      <c r="N50" s="60"/>
      <c r="O50" s="60"/>
      <c r="P50" s="60"/>
      <c r="Q50" s="60"/>
      <c r="R50" s="60"/>
      <c r="S50" s="60"/>
      <c r="T50" s="60"/>
      <c r="U50" s="60"/>
      <c r="V50" s="60">
        <v>6</v>
      </c>
      <c r="W50" s="60"/>
    </row>
    <row r="51" spans="1:23" s="19" customFormat="1" ht="30.75" customHeight="1">
      <c r="A51" s="44"/>
      <c r="B51" s="44"/>
      <c r="C51" s="50" t="s">
        <v>11</v>
      </c>
      <c r="D51" s="50" t="s">
        <v>497</v>
      </c>
      <c r="E51" s="54" t="s">
        <v>498</v>
      </c>
      <c r="F51" s="50" t="s">
        <v>499</v>
      </c>
      <c r="G51" s="50" t="s">
        <v>92</v>
      </c>
      <c r="H51" s="50" t="s">
        <v>500</v>
      </c>
      <c r="I51" s="34">
        <v>22826</v>
      </c>
      <c r="J51" s="50" t="s">
        <v>1</v>
      </c>
      <c r="K51" s="34">
        <f t="shared" si="2"/>
        <v>7</v>
      </c>
      <c r="L51" s="60"/>
      <c r="M51" s="60"/>
      <c r="N51" s="60"/>
      <c r="O51" s="60"/>
      <c r="P51" s="60"/>
      <c r="Q51" s="60"/>
      <c r="R51" s="60">
        <v>2</v>
      </c>
      <c r="S51" s="60"/>
      <c r="T51" s="60"/>
      <c r="U51" s="60"/>
      <c r="V51" s="60">
        <v>5</v>
      </c>
      <c r="W51" s="60"/>
    </row>
    <row r="52" spans="1:23" s="19" customFormat="1" ht="30.75" customHeight="1">
      <c r="A52" s="44"/>
      <c r="B52" s="44"/>
      <c r="C52" s="50" t="s">
        <v>11</v>
      </c>
      <c r="D52" s="50" t="s">
        <v>501</v>
      </c>
      <c r="E52" s="54" t="s">
        <v>502</v>
      </c>
      <c r="F52" s="50" t="s">
        <v>503</v>
      </c>
      <c r="G52" s="50" t="s">
        <v>93</v>
      </c>
      <c r="H52" s="50" t="s">
        <v>504</v>
      </c>
      <c r="I52" s="34">
        <v>2825</v>
      </c>
      <c r="J52" s="50" t="s">
        <v>1</v>
      </c>
      <c r="K52" s="34">
        <f t="shared" si="2"/>
        <v>7</v>
      </c>
      <c r="L52" s="60"/>
      <c r="M52" s="60"/>
      <c r="N52" s="60"/>
      <c r="O52" s="60"/>
      <c r="P52" s="60"/>
      <c r="Q52" s="60"/>
      <c r="R52" s="60">
        <v>3</v>
      </c>
      <c r="S52" s="60"/>
      <c r="T52" s="60"/>
      <c r="U52" s="60"/>
      <c r="V52" s="60">
        <v>4</v>
      </c>
      <c r="W52" s="60"/>
    </row>
    <row r="53" spans="1:23" s="19" customFormat="1" ht="30.75" customHeight="1">
      <c r="A53" s="44"/>
      <c r="B53" s="44" t="s">
        <v>506</v>
      </c>
      <c r="C53" s="32" t="s">
        <v>10</v>
      </c>
      <c r="D53" s="32" t="s">
        <v>507</v>
      </c>
      <c r="E53" s="45" t="s">
        <v>508</v>
      </c>
      <c r="F53" s="32" t="s">
        <v>509</v>
      </c>
      <c r="G53" s="32" t="s">
        <v>510</v>
      </c>
      <c r="H53" s="32" t="s">
        <v>511</v>
      </c>
      <c r="I53" s="35">
        <v>9417.9599999999991</v>
      </c>
      <c r="J53" s="32" t="s">
        <v>281</v>
      </c>
      <c r="K53" s="35">
        <f t="shared" si="2"/>
        <v>10</v>
      </c>
      <c r="L53" s="59"/>
      <c r="M53" s="59">
        <v>4</v>
      </c>
      <c r="N53" s="59"/>
      <c r="O53" s="59"/>
      <c r="P53" s="59"/>
      <c r="Q53" s="59"/>
      <c r="R53" s="59"/>
      <c r="S53" s="59">
        <v>6</v>
      </c>
      <c r="T53" s="59"/>
      <c r="U53" s="59"/>
      <c r="V53" s="59"/>
      <c r="W53" s="59"/>
    </row>
    <row r="54" spans="1:23" s="19" customFormat="1" ht="30.75" customHeight="1">
      <c r="A54" s="44"/>
      <c r="B54" s="44"/>
      <c r="C54" s="32" t="s">
        <v>10</v>
      </c>
      <c r="D54" s="32" t="s">
        <v>512</v>
      </c>
      <c r="E54" s="45" t="s">
        <v>513</v>
      </c>
      <c r="F54" s="32" t="s">
        <v>514</v>
      </c>
      <c r="G54" s="32" t="s">
        <v>515</v>
      </c>
      <c r="H54" s="32" t="s">
        <v>516</v>
      </c>
      <c r="I54" s="35">
        <v>8412.5400000000009</v>
      </c>
      <c r="J54" s="32" t="s">
        <v>281</v>
      </c>
      <c r="K54" s="35">
        <f t="shared" si="2"/>
        <v>10</v>
      </c>
      <c r="L54" s="59">
        <v>1</v>
      </c>
      <c r="M54" s="59">
        <v>3</v>
      </c>
      <c r="N54" s="59"/>
      <c r="O54" s="59">
        <v>3</v>
      </c>
      <c r="P54" s="59"/>
      <c r="Q54" s="59"/>
      <c r="R54" s="59"/>
      <c r="S54" s="59">
        <v>3</v>
      </c>
      <c r="T54" s="59"/>
      <c r="U54" s="59"/>
      <c r="V54" s="59"/>
      <c r="W54" s="59"/>
    </row>
    <row r="55" spans="1:23" s="19" customFormat="1" ht="30.75" customHeight="1">
      <c r="A55" s="44"/>
      <c r="B55" s="44"/>
      <c r="C55" s="32" t="s">
        <v>10</v>
      </c>
      <c r="D55" s="32" t="s">
        <v>521</v>
      </c>
      <c r="E55" s="45" t="s">
        <v>522</v>
      </c>
      <c r="F55" s="32" t="s">
        <v>523</v>
      </c>
      <c r="G55" s="32" t="s">
        <v>524</v>
      </c>
      <c r="H55" s="32" t="s">
        <v>525</v>
      </c>
      <c r="I55" s="35">
        <v>9671.2000000000007</v>
      </c>
      <c r="J55" s="32" t="s">
        <v>281</v>
      </c>
      <c r="K55" s="35">
        <f t="shared" si="2"/>
        <v>10</v>
      </c>
      <c r="L55" s="59"/>
      <c r="M55" s="59">
        <v>4</v>
      </c>
      <c r="N55" s="59"/>
      <c r="O55" s="59"/>
      <c r="P55" s="59"/>
      <c r="Q55" s="59"/>
      <c r="R55" s="59"/>
      <c r="S55" s="59">
        <v>5</v>
      </c>
      <c r="T55" s="59"/>
      <c r="U55" s="59"/>
      <c r="V55" s="59"/>
      <c r="W55" s="59">
        <v>1</v>
      </c>
    </row>
    <row r="56" spans="1:23" s="19" customFormat="1" ht="30.75" customHeight="1">
      <c r="A56" s="44"/>
      <c r="B56" s="44"/>
      <c r="C56" s="32" t="s">
        <v>10</v>
      </c>
      <c r="D56" s="32" t="s">
        <v>530</v>
      </c>
      <c r="E56" s="45" t="s">
        <v>531</v>
      </c>
      <c r="F56" s="32" t="s">
        <v>532</v>
      </c>
      <c r="G56" s="32" t="s">
        <v>533</v>
      </c>
      <c r="H56" s="32" t="s">
        <v>534</v>
      </c>
      <c r="I56" s="35">
        <v>7925.68</v>
      </c>
      <c r="J56" s="32" t="s">
        <v>281</v>
      </c>
      <c r="K56" s="35">
        <f t="shared" si="2"/>
        <v>11</v>
      </c>
      <c r="L56" s="59"/>
      <c r="M56" s="59">
        <v>5</v>
      </c>
      <c r="N56" s="59"/>
      <c r="O56" s="59"/>
      <c r="P56" s="59"/>
      <c r="Q56" s="59"/>
      <c r="R56" s="59"/>
      <c r="S56" s="59">
        <v>5</v>
      </c>
      <c r="T56" s="59"/>
      <c r="U56" s="59"/>
      <c r="V56" s="59"/>
      <c r="W56" s="59">
        <v>1</v>
      </c>
    </row>
    <row r="57" spans="1:23" s="19" customFormat="1" ht="30.75" customHeight="1">
      <c r="A57" s="44"/>
      <c r="B57" s="44"/>
      <c r="C57" s="32" t="s">
        <v>12</v>
      </c>
      <c r="D57" s="32" t="s">
        <v>539</v>
      </c>
      <c r="E57" s="45" t="s">
        <v>540</v>
      </c>
      <c r="F57" s="32" t="s">
        <v>541</v>
      </c>
      <c r="G57" s="32" t="s">
        <v>542</v>
      </c>
      <c r="H57" s="32" t="s">
        <v>543</v>
      </c>
      <c r="I57" s="35">
        <v>762.702</v>
      </c>
      <c r="J57" s="32" t="s">
        <v>281</v>
      </c>
      <c r="K57" s="35">
        <f t="shared" si="2"/>
        <v>7</v>
      </c>
      <c r="L57" s="59"/>
      <c r="M57" s="59"/>
      <c r="N57" s="59"/>
      <c r="O57" s="59"/>
      <c r="P57" s="59"/>
      <c r="Q57" s="59"/>
      <c r="R57" s="59"/>
      <c r="S57" s="59"/>
      <c r="T57" s="59">
        <v>7</v>
      </c>
      <c r="U57" s="59"/>
      <c r="V57" s="59"/>
      <c r="W57" s="59"/>
    </row>
    <row r="58" spans="1:23" s="19" customFormat="1" ht="30.75" customHeight="1">
      <c r="A58" s="44"/>
      <c r="B58" s="44"/>
      <c r="C58" s="32" t="s">
        <v>12</v>
      </c>
      <c r="D58" s="32" t="s">
        <v>544</v>
      </c>
      <c r="E58" s="45" t="s">
        <v>545</v>
      </c>
      <c r="F58" s="32" t="s">
        <v>546</v>
      </c>
      <c r="G58" s="32" t="s">
        <v>547</v>
      </c>
      <c r="H58" s="32" t="s">
        <v>548</v>
      </c>
      <c r="I58" s="35">
        <v>1147.92</v>
      </c>
      <c r="J58" s="32" t="s">
        <v>281</v>
      </c>
      <c r="K58" s="35">
        <f t="shared" si="2"/>
        <v>6</v>
      </c>
      <c r="L58" s="59"/>
      <c r="M58" s="59"/>
      <c r="N58" s="59"/>
      <c r="O58" s="59"/>
      <c r="P58" s="59"/>
      <c r="Q58" s="59"/>
      <c r="R58" s="59"/>
      <c r="S58" s="59"/>
      <c r="T58" s="59">
        <v>2</v>
      </c>
      <c r="U58" s="59"/>
      <c r="V58" s="59"/>
      <c r="W58" s="59">
        <v>4</v>
      </c>
    </row>
    <row r="59" spans="1:23" s="19" customFormat="1" ht="30.75" customHeight="1">
      <c r="A59" s="44"/>
      <c r="B59" s="44"/>
      <c r="C59" s="32" t="s">
        <v>11</v>
      </c>
      <c r="D59" s="32" t="s">
        <v>549</v>
      </c>
      <c r="E59" s="45" t="s">
        <v>550</v>
      </c>
      <c r="F59" s="32" t="s">
        <v>551</v>
      </c>
      <c r="G59" s="32" t="s">
        <v>552</v>
      </c>
      <c r="H59" s="32" t="s">
        <v>553</v>
      </c>
      <c r="I59" s="35">
        <v>25278</v>
      </c>
      <c r="J59" s="32" t="s">
        <v>281</v>
      </c>
      <c r="K59" s="35">
        <f t="shared" si="2"/>
        <v>4</v>
      </c>
      <c r="L59" s="59"/>
      <c r="M59" s="59"/>
      <c r="N59" s="59"/>
      <c r="O59" s="59"/>
      <c r="P59" s="59"/>
      <c r="Q59" s="59"/>
      <c r="R59" s="59"/>
      <c r="S59" s="59"/>
      <c r="T59" s="59">
        <v>4</v>
      </c>
      <c r="U59" s="59"/>
      <c r="V59" s="59"/>
      <c r="W59" s="59"/>
    </row>
    <row r="60" spans="1:23" s="19" customFormat="1" ht="30.75" customHeight="1">
      <c r="A60" s="44"/>
      <c r="B60" s="44"/>
      <c r="C60" s="32" t="s">
        <v>11</v>
      </c>
      <c r="D60" s="32" t="s">
        <v>558</v>
      </c>
      <c r="E60" s="45" t="s">
        <v>559</v>
      </c>
      <c r="F60" s="32" t="s">
        <v>560</v>
      </c>
      <c r="G60" s="32" t="s">
        <v>561</v>
      </c>
      <c r="H60" s="32" t="s">
        <v>562</v>
      </c>
      <c r="I60" s="35">
        <v>0</v>
      </c>
      <c r="J60" s="32" t="s">
        <v>281</v>
      </c>
      <c r="K60" s="35">
        <f t="shared" ref="K60:K77" si="3">SUM(L60:W60)</f>
        <v>0</v>
      </c>
      <c r="L60" s="59"/>
      <c r="M60" s="59"/>
      <c r="N60" s="59"/>
      <c r="O60" s="59"/>
      <c r="P60" s="59"/>
      <c r="Q60" s="59"/>
      <c r="R60" s="59"/>
      <c r="S60" s="59"/>
      <c r="T60" s="59"/>
      <c r="U60" s="59"/>
      <c r="V60" s="59"/>
      <c r="W60" s="59"/>
    </row>
    <row r="61" spans="1:23" s="19" customFormat="1" ht="30.75" customHeight="1">
      <c r="A61" s="44"/>
      <c r="B61" s="44"/>
      <c r="C61" s="32" t="s">
        <v>11</v>
      </c>
      <c r="D61" s="32" t="s">
        <v>563</v>
      </c>
      <c r="E61" s="45" t="s">
        <v>564</v>
      </c>
      <c r="F61" s="32" t="s">
        <v>565</v>
      </c>
      <c r="G61" s="32" t="s">
        <v>566</v>
      </c>
      <c r="H61" s="32" t="s">
        <v>567</v>
      </c>
      <c r="I61" s="35">
        <v>965</v>
      </c>
      <c r="J61" s="32" t="s">
        <v>281</v>
      </c>
      <c r="K61" s="35">
        <f t="shared" si="3"/>
        <v>5</v>
      </c>
      <c r="L61" s="59"/>
      <c r="M61" s="59"/>
      <c r="N61" s="59"/>
      <c r="O61" s="59"/>
      <c r="P61" s="59"/>
      <c r="Q61" s="59">
        <v>1</v>
      </c>
      <c r="R61" s="59"/>
      <c r="S61" s="59"/>
      <c r="T61" s="59">
        <v>4</v>
      </c>
      <c r="U61" s="59"/>
      <c r="V61" s="59"/>
      <c r="W61" s="59"/>
    </row>
    <row r="62" spans="1:23" s="19" customFormat="1" ht="30.75" customHeight="1">
      <c r="A62" s="44"/>
      <c r="B62" s="44" t="s">
        <v>569</v>
      </c>
      <c r="C62" s="32" t="s">
        <v>12</v>
      </c>
      <c r="D62" s="32" t="s">
        <v>94</v>
      </c>
      <c r="E62" s="55" t="s">
        <v>95</v>
      </c>
      <c r="F62" s="32" t="s">
        <v>96</v>
      </c>
      <c r="G62" s="32" t="s">
        <v>97</v>
      </c>
      <c r="H62" s="32" t="s">
        <v>570</v>
      </c>
      <c r="I62" s="35">
        <v>10441</v>
      </c>
      <c r="J62" s="32" t="s">
        <v>281</v>
      </c>
      <c r="K62" s="35">
        <f t="shared" si="3"/>
        <v>9</v>
      </c>
      <c r="L62" s="59"/>
      <c r="M62" s="59">
        <v>5</v>
      </c>
      <c r="N62" s="59"/>
      <c r="O62" s="59"/>
      <c r="P62" s="59"/>
      <c r="Q62" s="59"/>
      <c r="R62" s="59"/>
      <c r="S62" s="59">
        <v>1</v>
      </c>
      <c r="T62" s="59">
        <v>1</v>
      </c>
      <c r="U62" s="59"/>
      <c r="V62" s="59">
        <v>1</v>
      </c>
      <c r="W62" s="59">
        <v>1</v>
      </c>
    </row>
    <row r="63" spans="1:23" s="19" customFormat="1" ht="30.75" customHeight="1">
      <c r="A63" s="44"/>
      <c r="B63" s="44"/>
      <c r="C63" s="32" t="s">
        <v>12</v>
      </c>
      <c r="D63" s="32" t="s">
        <v>98</v>
      </c>
      <c r="E63" s="55" t="s">
        <v>99</v>
      </c>
      <c r="F63" s="32" t="s">
        <v>575</v>
      </c>
      <c r="G63" s="32" t="s">
        <v>100</v>
      </c>
      <c r="H63" s="32" t="s">
        <v>576</v>
      </c>
      <c r="I63" s="35">
        <v>8811</v>
      </c>
      <c r="J63" s="32" t="s">
        <v>281</v>
      </c>
      <c r="K63" s="35">
        <f t="shared" si="3"/>
        <v>10</v>
      </c>
      <c r="L63" s="59"/>
      <c r="M63" s="59">
        <v>5</v>
      </c>
      <c r="N63" s="59"/>
      <c r="O63" s="59"/>
      <c r="P63" s="59"/>
      <c r="Q63" s="59"/>
      <c r="R63" s="59">
        <v>2</v>
      </c>
      <c r="S63" s="59">
        <v>1</v>
      </c>
      <c r="T63" s="59">
        <v>1</v>
      </c>
      <c r="U63" s="59"/>
      <c r="V63" s="59">
        <v>1</v>
      </c>
      <c r="W63" s="59"/>
    </row>
    <row r="64" spans="1:23" s="19" customFormat="1" ht="30.75" customHeight="1">
      <c r="A64" s="44"/>
      <c r="B64" s="44"/>
      <c r="C64" s="32" t="s">
        <v>12</v>
      </c>
      <c r="D64" s="32" t="s">
        <v>101</v>
      </c>
      <c r="E64" s="55" t="s">
        <v>102</v>
      </c>
      <c r="F64" s="32" t="s">
        <v>103</v>
      </c>
      <c r="G64" s="32" t="s">
        <v>104</v>
      </c>
      <c r="H64" s="32" t="s">
        <v>577</v>
      </c>
      <c r="I64" s="35">
        <v>15101</v>
      </c>
      <c r="J64" s="32" t="s">
        <v>281</v>
      </c>
      <c r="K64" s="35">
        <f t="shared" si="3"/>
        <v>13</v>
      </c>
      <c r="L64" s="59"/>
      <c r="M64" s="59">
        <v>5</v>
      </c>
      <c r="N64" s="59"/>
      <c r="O64" s="59"/>
      <c r="P64" s="59"/>
      <c r="Q64" s="59"/>
      <c r="R64" s="59">
        <v>1</v>
      </c>
      <c r="S64" s="59">
        <v>1</v>
      </c>
      <c r="T64" s="59">
        <v>1</v>
      </c>
      <c r="U64" s="59"/>
      <c r="V64" s="59">
        <v>2</v>
      </c>
      <c r="W64" s="59">
        <v>3</v>
      </c>
    </row>
    <row r="65" spans="1:23" s="19" customFormat="1" ht="30.75" customHeight="1">
      <c r="A65" s="44"/>
      <c r="B65" s="44"/>
      <c r="C65" s="32" t="s">
        <v>12</v>
      </c>
      <c r="D65" s="32" t="s">
        <v>105</v>
      </c>
      <c r="E65" s="55" t="s">
        <v>106</v>
      </c>
      <c r="F65" s="32" t="s">
        <v>107</v>
      </c>
      <c r="G65" s="32" t="s">
        <v>108</v>
      </c>
      <c r="H65" s="32" t="s">
        <v>578</v>
      </c>
      <c r="I65" s="35">
        <v>7961</v>
      </c>
      <c r="J65" s="32" t="s">
        <v>281</v>
      </c>
      <c r="K65" s="35">
        <f t="shared" si="3"/>
        <v>9</v>
      </c>
      <c r="L65" s="59"/>
      <c r="M65" s="59">
        <v>3</v>
      </c>
      <c r="N65" s="59"/>
      <c r="O65" s="59"/>
      <c r="P65" s="59"/>
      <c r="Q65" s="59"/>
      <c r="R65" s="59">
        <v>2</v>
      </c>
      <c r="S65" s="59">
        <v>2</v>
      </c>
      <c r="T65" s="59">
        <v>1</v>
      </c>
      <c r="U65" s="59"/>
      <c r="V65" s="59">
        <v>1</v>
      </c>
      <c r="W65" s="59"/>
    </row>
    <row r="66" spans="1:23" s="19" customFormat="1" ht="30.75" customHeight="1">
      <c r="A66" s="44"/>
      <c r="B66" s="44"/>
      <c r="C66" s="48" t="s">
        <v>11</v>
      </c>
      <c r="D66" s="48" t="s">
        <v>579</v>
      </c>
      <c r="E66" s="49" t="s">
        <v>580</v>
      </c>
      <c r="F66" s="48" t="s">
        <v>581</v>
      </c>
      <c r="G66" s="48" t="s">
        <v>582</v>
      </c>
      <c r="H66" s="48" t="s">
        <v>583</v>
      </c>
      <c r="I66" s="67">
        <v>187.74</v>
      </c>
      <c r="J66" s="32" t="s">
        <v>281</v>
      </c>
      <c r="K66" s="35">
        <f t="shared" si="3"/>
        <v>2</v>
      </c>
      <c r="L66" s="59">
        <v>1</v>
      </c>
      <c r="M66" s="59"/>
      <c r="N66" s="59"/>
      <c r="O66" s="59"/>
      <c r="P66" s="59"/>
      <c r="Q66" s="59"/>
      <c r="R66" s="59"/>
      <c r="S66" s="59"/>
      <c r="T66" s="59"/>
      <c r="U66" s="59"/>
      <c r="V66" s="59">
        <v>1</v>
      </c>
      <c r="W66" s="59"/>
    </row>
    <row r="67" spans="1:23" s="19" customFormat="1" ht="30.75" customHeight="1">
      <c r="A67" s="44"/>
      <c r="B67" s="44"/>
      <c r="C67" s="48" t="s">
        <v>11</v>
      </c>
      <c r="D67" s="49" t="s">
        <v>584</v>
      </c>
      <c r="E67" s="49" t="s">
        <v>585</v>
      </c>
      <c r="F67" s="48" t="s">
        <v>586</v>
      </c>
      <c r="G67" s="48" t="s">
        <v>587</v>
      </c>
      <c r="H67" s="48" t="s">
        <v>588</v>
      </c>
      <c r="I67" s="67">
        <v>0</v>
      </c>
      <c r="J67" s="32" t="s">
        <v>281</v>
      </c>
      <c r="K67" s="35">
        <f t="shared" si="3"/>
        <v>3</v>
      </c>
      <c r="L67" s="59">
        <v>2</v>
      </c>
      <c r="M67" s="59"/>
      <c r="N67" s="59">
        <v>1</v>
      </c>
      <c r="O67" s="59"/>
      <c r="P67" s="59"/>
      <c r="Q67" s="59"/>
      <c r="R67" s="59"/>
      <c r="S67" s="59"/>
      <c r="T67" s="59"/>
      <c r="U67" s="59"/>
      <c r="V67" s="59"/>
      <c r="W67" s="59"/>
    </row>
    <row r="68" spans="1:23" s="19" customFormat="1" ht="30.75" customHeight="1">
      <c r="A68" s="44"/>
      <c r="B68" s="44"/>
      <c r="C68" s="48" t="s">
        <v>333</v>
      </c>
      <c r="D68" s="48" t="s">
        <v>594</v>
      </c>
      <c r="E68" s="49" t="s">
        <v>595</v>
      </c>
      <c r="F68" s="48" t="s">
        <v>596</v>
      </c>
      <c r="G68" s="48" t="s">
        <v>597</v>
      </c>
      <c r="H68" s="48" t="s">
        <v>598</v>
      </c>
      <c r="I68" s="68">
        <v>12058</v>
      </c>
      <c r="J68" s="32" t="s">
        <v>281</v>
      </c>
      <c r="K68" s="35">
        <f t="shared" si="3"/>
        <v>16</v>
      </c>
      <c r="L68" s="59"/>
      <c r="M68" s="59">
        <v>11</v>
      </c>
      <c r="N68" s="59">
        <v>1</v>
      </c>
      <c r="O68" s="59"/>
      <c r="P68" s="59"/>
      <c r="Q68" s="59"/>
      <c r="R68" s="59">
        <v>1</v>
      </c>
      <c r="S68" s="59">
        <v>2</v>
      </c>
      <c r="T68" s="59"/>
      <c r="U68" s="59"/>
      <c r="V68" s="59">
        <v>1</v>
      </c>
      <c r="W68" s="59"/>
    </row>
    <row r="69" spans="1:23" s="19" customFormat="1" ht="30.75" customHeight="1">
      <c r="A69" s="44"/>
      <c r="B69" s="44"/>
      <c r="C69" s="48" t="s">
        <v>333</v>
      </c>
      <c r="D69" s="48" t="s">
        <v>604</v>
      </c>
      <c r="E69" s="49" t="s">
        <v>605</v>
      </c>
      <c r="F69" s="48" t="s">
        <v>606</v>
      </c>
      <c r="G69" s="48" t="s">
        <v>607</v>
      </c>
      <c r="H69" s="48" t="s">
        <v>608</v>
      </c>
      <c r="I69" s="68">
        <v>16472</v>
      </c>
      <c r="J69" s="32" t="s">
        <v>281</v>
      </c>
      <c r="K69" s="35">
        <f t="shared" si="3"/>
        <v>24</v>
      </c>
      <c r="L69" s="59"/>
      <c r="M69" s="59">
        <v>14</v>
      </c>
      <c r="N69" s="59">
        <v>1</v>
      </c>
      <c r="O69" s="59"/>
      <c r="P69" s="59"/>
      <c r="Q69" s="59"/>
      <c r="R69" s="59">
        <v>6</v>
      </c>
      <c r="S69" s="59">
        <v>3</v>
      </c>
      <c r="T69" s="59"/>
      <c r="U69" s="59"/>
      <c r="V69" s="59"/>
      <c r="W69" s="59"/>
    </row>
    <row r="70" spans="1:23" s="19" customFormat="1" ht="30.75" customHeight="1">
      <c r="A70" s="44"/>
      <c r="B70" s="44"/>
      <c r="C70" s="48" t="s">
        <v>333</v>
      </c>
      <c r="D70" s="48" t="s">
        <v>609</v>
      </c>
      <c r="E70" s="49" t="s">
        <v>610</v>
      </c>
      <c r="F70" s="48" t="s">
        <v>611</v>
      </c>
      <c r="G70" s="48" t="s">
        <v>612</v>
      </c>
      <c r="H70" s="48" t="s">
        <v>613</v>
      </c>
      <c r="I70" s="68">
        <v>11985</v>
      </c>
      <c r="J70" s="32" t="s">
        <v>281</v>
      </c>
      <c r="K70" s="35">
        <f t="shared" si="3"/>
        <v>18</v>
      </c>
      <c r="L70" s="59"/>
      <c r="M70" s="59">
        <v>11</v>
      </c>
      <c r="N70" s="59">
        <v>1</v>
      </c>
      <c r="O70" s="59"/>
      <c r="P70" s="59"/>
      <c r="Q70" s="59"/>
      <c r="R70" s="59">
        <v>1</v>
      </c>
      <c r="S70" s="59">
        <v>3</v>
      </c>
      <c r="T70" s="59"/>
      <c r="U70" s="59"/>
      <c r="V70" s="59">
        <v>2</v>
      </c>
      <c r="W70" s="59"/>
    </row>
    <row r="71" spans="1:23" s="19" customFormat="1" ht="30.75" customHeight="1">
      <c r="A71" s="44"/>
      <c r="B71" s="44" t="s">
        <v>615</v>
      </c>
      <c r="C71" s="32" t="s">
        <v>11</v>
      </c>
      <c r="D71" s="32" t="s">
        <v>109</v>
      </c>
      <c r="E71" s="56" t="s">
        <v>616</v>
      </c>
      <c r="F71" s="32" t="s">
        <v>110</v>
      </c>
      <c r="G71" s="32" t="s">
        <v>617</v>
      </c>
      <c r="H71" s="32" t="s">
        <v>618</v>
      </c>
      <c r="I71" s="40">
        <v>589</v>
      </c>
      <c r="J71" s="32" t="s">
        <v>281</v>
      </c>
      <c r="K71" s="35">
        <f t="shared" si="3"/>
        <v>2</v>
      </c>
      <c r="L71" s="59"/>
      <c r="M71" s="59"/>
      <c r="N71" s="59">
        <v>1</v>
      </c>
      <c r="O71" s="59"/>
      <c r="P71" s="59"/>
      <c r="Q71" s="59"/>
      <c r="R71" s="59"/>
      <c r="S71" s="59">
        <v>1</v>
      </c>
      <c r="T71" s="59"/>
      <c r="U71" s="59"/>
      <c r="V71" s="59"/>
      <c r="W71" s="59"/>
    </row>
    <row r="72" spans="1:23" s="19" customFormat="1" ht="30.75" customHeight="1">
      <c r="A72" s="44"/>
      <c r="B72" s="44"/>
      <c r="C72" s="32" t="s">
        <v>11</v>
      </c>
      <c r="D72" s="32" t="s">
        <v>111</v>
      </c>
      <c r="E72" s="57" t="s">
        <v>623</v>
      </c>
      <c r="F72" s="32" t="s">
        <v>112</v>
      </c>
      <c r="G72" s="32" t="s">
        <v>113</v>
      </c>
      <c r="H72" s="32" t="s">
        <v>624</v>
      </c>
      <c r="I72" s="40">
        <v>70263</v>
      </c>
      <c r="J72" s="32" t="s">
        <v>281</v>
      </c>
      <c r="K72" s="35">
        <f t="shared" si="3"/>
        <v>12</v>
      </c>
      <c r="L72" s="59"/>
      <c r="M72" s="59"/>
      <c r="N72" s="59"/>
      <c r="O72" s="59"/>
      <c r="P72" s="59"/>
      <c r="Q72" s="59"/>
      <c r="R72" s="59">
        <v>7</v>
      </c>
      <c r="S72" s="59">
        <v>5</v>
      </c>
      <c r="T72" s="59"/>
      <c r="U72" s="59"/>
      <c r="V72" s="59"/>
      <c r="W72" s="59"/>
    </row>
    <row r="73" spans="1:23" s="19" customFormat="1" ht="30.75" customHeight="1">
      <c r="A73" s="44"/>
      <c r="B73" s="44"/>
      <c r="C73" s="32" t="s">
        <v>11</v>
      </c>
      <c r="D73" s="32" t="s">
        <v>114</v>
      </c>
      <c r="E73" s="57" t="s">
        <v>625</v>
      </c>
      <c r="F73" s="32" t="s">
        <v>115</v>
      </c>
      <c r="G73" s="32" t="s">
        <v>116</v>
      </c>
      <c r="H73" s="32" t="s">
        <v>626</v>
      </c>
      <c r="I73" s="40">
        <v>20</v>
      </c>
      <c r="J73" s="32" t="s">
        <v>281</v>
      </c>
      <c r="K73" s="35">
        <f t="shared" si="3"/>
        <v>2</v>
      </c>
      <c r="L73" s="59"/>
      <c r="M73" s="59"/>
      <c r="N73" s="59"/>
      <c r="O73" s="59"/>
      <c r="P73" s="59"/>
      <c r="Q73" s="59"/>
      <c r="R73" s="59">
        <v>1</v>
      </c>
      <c r="S73" s="59">
        <v>1</v>
      </c>
      <c r="T73" s="59"/>
      <c r="U73" s="59"/>
      <c r="V73" s="59"/>
      <c r="W73" s="59"/>
    </row>
    <row r="74" spans="1:23" s="19" customFormat="1" ht="30.75" customHeight="1">
      <c r="A74" s="44"/>
      <c r="B74" s="44" t="s">
        <v>628</v>
      </c>
      <c r="C74" s="32" t="s">
        <v>12</v>
      </c>
      <c r="D74" s="32" t="s">
        <v>629</v>
      </c>
      <c r="E74" s="45" t="s">
        <v>630</v>
      </c>
      <c r="F74" s="32" t="s">
        <v>631</v>
      </c>
      <c r="G74" s="32" t="s">
        <v>117</v>
      </c>
      <c r="H74" s="32" t="s">
        <v>632</v>
      </c>
      <c r="I74" s="66">
        <v>12228</v>
      </c>
      <c r="J74" s="32" t="s">
        <v>281</v>
      </c>
      <c r="K74" s="35">
        <f t="shared" si="3"/>
        <v>13</v>
      </c>
      <c r="L74" s="59"/>
      <c r="M74" s="59">
        <v>5</v>
      </c>
      <c r="N74" s="59"/>
      <c r="O74" s="59"/>
      <c r="P74" s="59"/>
      <c r="Q74" s="59"/>
      <c r="R74" s="59"/>
      <c r="S74" s="59">
        <v>1</v>
      </c>
      <c r="T74" s="59"/>
      <c r="U74" s="59"/>
      <c r="V74" s="59">
        <v>4</v>
      </c>
      <c r="W74" s="59">
        <v>3</v>
      </c>
    </row>
    <row r="75" spans="1:23" s="19" customFormat="1" ht="30.75" customHeight="1">
      <c r="A75" s="44"/>
      <c r="B75" s="44"/>
      <c r="C75" s="32" t="s">
        <v>12</v>
      </c>
      <c r="D75" s="32" t="s">
        <v>637</v>
      </c>
      <c r="E75" s="45" t="s">
        <v>638</v>
      </c>
      <c r="F75" s="32" t="s">
        <v>639</v>
      </c>
      <c r="G75" s="32" t="s">
        <v>118</v>
      </c>
      <c r="H75" s="32" t="s">
        <v>640</v>
      </c>
      <c r="I75" s="66">
        <v>11025</v>
      </c>
      <c r="J75" s="32" t="s">
        <v>281</v>
      </c>
      <c r="K75" s="35">
        <f t="shared" si="3"/>
        <v>14</v>
      </c>
      <c r="L75" s="59"/>
      <c r="M75" s="59">
        <v>6</v>
      </c>
      <c r="N75" s="59"/>
      <c r="O75" s="59">
        <v>1</v>
      </c>
      <c r="P75" s="59"/>
      <c r="Q75" s="59"/>
      <c r="R75" s="59"/>
      <c r="S75" s="59">
        <v>1</v>
      </c>
      <c r="T75" s="59"/>
      <c r="U75" s="59"/>
      <c r="V75" s="59">
        <v>3</v>
      </c>
      <c r="W75" s="59">
        <v>3</v>
      </c>
    </row>
    <row r="76" spans="1:23" s="19" customFormat="1" ht="30.75" customHeight="1">
      <c r="A76" s="44"/>
      <c r="B76" s="44"/>
      <c r="C76" s="32" t="s">
        <v>12</v>
      </c>
      <c r="D76" s="32" t="s">
        <v>645</v>
      </c>
      <c r="E76" s="45" t="s">
        <v>646</v>
      </c>
      <c r="F76" s="32" t="s">
        <v>647</v>
      </c>
      <c r="G76" s="32" t="s">
        <v>119</v>
      </c>
      <c r="H76" s="32" t="s">
        <v>648</v>
      </c>
      <c r="I76" s="66">
        <v>8979</v>
      </c>
      <c r="J76" s="32" t="s">
        <v>281</v>
      </c>
      <c r="K76" s="35">
        <f t="shared" si="3"/>
        <v>15</v>
      </c>
      <c r="L76" s="59"/>
      <c r="M76" s="59">
        <v>6</v>
      </c>
      <c r="N76" s="59"/>
      <c r="O76" s="59">
        <v>1</v>
      </c>
      <c r="P76" s="59"/>
      <c r="Q76" s="59"/>
      <c r="R76" s="59">
        <v>1</v>
      </c>
      <c r="S76" s="59"/>
      <c r="T76" s="59"/>
      <c r="U76" s="59"/>
      <c r="V76" s="59">
        <v>4</v>
      </c>
      <c r="W76" s="59">
        <v>3</v>
      </c>
    </row>
    <row r="77" spans="1:23" s="19" customFormat="1" ht="30.75" customHeight="1">
      <c r="A77" s="44"/>
      <c r="B77" s="44"/>
      <c r="C77" s="32" t="s">
        <v>12</v>
      </c>
      <c r="D77" s="32" t="s">
        <v>649</v>
      </c>
      <c r="E77" s="45" t="s">
        <v>650</v>
      </c>
      <c r="F77" s="32" t="s">
        <v>651</v>
      </c>
      <c r="G77" s="32" t="s">
        <v>120</v>
      </c>
      <c r="H77" s="32" t="s">
        <v>652</v>
      </c>
      <c r="I77" s="66">
        <v>10943</v>
      </c>
      <c r="J77" s="32" t="s">
        <v>281</v>
      </c>
      <c r="K77" s="35">
        <f t="shared" si="3"/>
        <v>18</v>
      </c>
      <c r="L77" s="59"/>
      <c r="M77" s="59">
        <v>4</v>
      </c>
      <c r="N77" s="59"/>
      <c r="O77" s="59">
        <v>2</v>
      </c>
      <c r="P77" s="59"/>
      <c r="Q77" s="59"/>
      <c r="R77" s="59"/>
      <c r="S77" s="59">
        <v>1</v>
      </c>
      <c r="T77" s="59"/>
      <c r="U77" s="59"/>
      <c r="V77" s="59">
        <v>6</v>
      </c>
      <c r="W77" s="59">
        <v>5</v>
      </c>
    </row>
    <row r="78" spans="1:23" s="19" customFormat="1" ht="30.75" customHeight="1">
      <c r="A78" s="44"/>
      <c r="B78" s="44" t="s">
        <v>654</v>
      </c>
      <c r="C78" s="32" t="s">
        <v>12</v>
      </c>
      <c r="D78" s="32" t="s">
        <v>121</v>
      </c>
      <c r="E78" s="55" t="s">
        <v>122</v>
      </c>
      <c r="F78" s="32" t="s">
        <v>123</v>
      </c>
      <c r="G78" s="32" t="s">
        <v>104</v>
      </c>
      <c r="H78" s="32" t="s">
        <v>655</v>
      </c>
      <c r="I78" s="35">
        <v>17251</v>
      </c>
      <c r="J78" s="32" t="s">
        <v>281</v>
      </c>
      <c r="K78" s="35">
        <f t="shared" ref="K78:K88" si="4">SUM(L78:W78)</f>
        <v>15</v>
      </c>
      <c r="L78" s="59"/>
      <c r="M78" s="59">
        <v>5</v>
      </c>
      <c r="N78" s="59"/>
      <c r="O78" s="59"/>
      <c r="P78" s="59"/>
      <c r="Q78" s="59"/>
      <c r="R78" s="59">
        <v>5</v>
      </c>
      <c r="S78" s="59">
        <v>1</v>
      </c>
      <c r="T78" s="59">
        <v>1</v>
      </c>
      <c r="U78" s="59"/>
      <c r="V78" s="59">
        <v>3</v>
      </c>
      <c r="W78" s="59"/>
    </row>
    <row r="79" spans="1:23" s="19" customFormat="1" ht="30.75" customHeight="1">
      <c r="A79" s="44"/>
      <c r="B79" s="44"/>
      <c r="C79" s="32" t="s">
        <v>12</v>
      </c>
      <c r="D79" s="32" t="s">
        <v>124</v>
      </c>
      <c r="E79" s="55" t="s">
        <v>125</v>
      </c>
      <c r="F79" s="32" t="s">
        <v>126</v>
      </c>
      <c r="G79" s="32" t="s">
        <v>127</v>
      </c>
      <c r="H79" s="32" t="s">
        <v>656</v>
      </c>
      <c r="I79" s="35">
        <v>12311</v>
      </c>
      <c r="J79" s="32" t="s">
        <v>281</v>
      </c>
      <c r="K79" s="35">
        <f t="shared" si="4"/>
        <v>22</v>
      </c>
      <c r="L79" s="59"/>
      <c r="M79" s="59">
        <v>6</v>
      </c>
      <c r="N79" s="59"/>
      <c r="O79" s="59"/>
      <c r="P79" s="59"/>
      <c r="Q79" s="59"/>
      <c r="R79" s="59">
        <v>5</v>
      </c>
      <c r="S79" s="59">
        <v>1</v>
      </c>
      <c r="T79" s="59">
        <v>1</v>
      </c>
      <c r="U79" s="59"/>
      <c r="V79" s="59"/>
      <c r="W79" s="59">
        <v>9</v>
      </c>
    </row>
    <row r="80" spans="1:23" s="19" customFormat="1" ht="30.75" customHeight="1">
      <c r="A80" s="44"/>
      <c r="B80" s="44" t="s">
        <v>658</v>
      </c>
      <c r="C80" s="32" t="s">
        <v>10</v>
      </c>
      <c r="D80" s="32" t="s">
        <v>659</v>
      </c>
      <c r="E80" s="45" t="s">
        <v>660</v>
      </c>
      <c r="F80" s="32" t="s">
        <v>661</v>
      </c>
      <c r="G80" s="32" t="s">
        <v>662</v>
      </c>
      <c r="H80" s="32" t="s">
        <v>663</v>
      </c>
      <c r="I80" s="35">
        <v>14200</v>
      </c>
      <c r="J80" s="32" t="s">
        <v>281</v>
      </c>
      <c r="K80" s="35">
        <f t="shared" si="4"/>
        <v>9</v>
      </c>
      <c r="L80" s="59"/>
      <c r="M80" s="59"/>
      <c r="N80" s="59"/>
      <c r="O80" s="59"/>
      <c r="P80" s="59"/>
      <c r="Q80" s="59"/>
      <c r="R80" s="59"/>
      <c r="S80" s="59"/>
      <c r="T80" s="59"/>
      <c r="U80" s="59"/>
      <c r="V80" s="59"/>
      <c r="W80" s="59">
        <v>9</v>
      </c>
    </row>
    <row r="81" spans="1:23" s="19" customFormat="1" ht="30.75" customHeight="1">
      <c r="A81" s="44"/>
      <c r="B81" s="44"/>
      <c r="C81" s="32" t="s">
        <v>12</v>
      </c>
      <c r="D81" s="32" t="s">
        <v>668</v>
      </c>
      <c r="E81" s="45" t="s">
        <v>669</v>
      </c>
      <c r="F81" s="32" t="s">
        <v>670</v>
      </c>
      <c r="G81" s="32" t="s">
        <v>671</v>
      </c>
      <c r="H81" s="32" t="s">
        <v>672</v>
      </c>
      <c r="I81" s="35">
        <v>0.1</v>
      </c>
      <c r="J81" s="32" t="s">
        <v>281</v>
      </c>
      <c r="K81" s="35">
        <f t="shared" si="4"/>
        <v>5</v>
      </c>
      <c r="L81" s="59"/>
      <c r="M81" s="59"/>
      <c r="N81" s="59"/>
      <c r="O81" s="59"/>
      <c r="P81" s="59"/>
      <c r="Q81" s="59"/>
      <c r="R81" s="59"/>
      <c r="S81" s="59"/>
      <c r="T81" s="59"/>
      <c r="U81" s="59"/>
      <c r="V81" s="59"/>
      <c r="W81" s="59">
        <v>5</v>
      </c>
    </row>
    <row r="82" spans="1:23" s="19" customFormat="1" ht="30.75" customHeight="1">
      <c r="A82" s="44"/>
      <c r="B82" s="44"/>
      <c r="C82" s="32" t="s">
        <v>10</v>
      </c>
      <c r="D82" s="32" t="s">
        <v>677</v>
      </c>
      <c r="E82" s="45" t="s">
        <v>678</v>
      </c>
      <c r="F82" s="32" t="s">
        <v>128</v>
      </c>
      <c r="G82" s="32" t="s">
        <v>129</v>
      </c>
      <c r="H82" s="32" t="s">
        <v>679</v>
      </c>
      <c r="I82" s="35">
        <v>1798</v>
      </c>
      <c r="J82" s="32" t="s">
        <v>281</v>
      </c>
      <c r="K82" s="35">
        <f t="shared" si="4"/>
        <v>4</v>
      </c>
      <c r="L82" s="59"/>
      <c r="M82" s="59"/>
      <c r="N82" s="59"/>
      <c r="O82" s="59"/>
      <c r="P82" s="59"/>
      <c r="Q82" s="59"/>
      <c r="R82" s="59"/>
      <c r="S82" s="59"/>
      <c r="T82" s="59"/>
      <c r="U82" s="59"/>
      <c r="V82" s="59"/>
      <c r="W82" s="59">
        <v>4</v>
      </c>
    </row>
    <row r="83" spans="1:23" s="19" customFormat="1" ht="30.75" customHeight="1">
      <c r="A83" s="44"/>
      <c r="B83" s="44"/>
      <c r="C83" s="32" t="s">
        <v>11</v>
      </c>
      <c r="D83" s="32" t="s">
        <v>684</v>
      </c>
      <c r="E83" s="45" t="s">
        <v>685</v>
      </c>
      <c r="F83" s="32" t="s">
        <v>130</v>
      </c>
      <c r="G83" s="32" t="s">
        <v>131</v>
      </c>
      <c r="H83" s="32" t="s">
        <v>686</v>
      </c>
      <c r="I83" s="35">
        <v>49746</v>
      </c>
      <c r="J83" s="32" t="s">
        <v>281</v>
      </c>
      <c r="K83" s="35">
        <f t="shared" si="4"/>
        <v>10</v>
      </c>
      <c r="L83" s="59"/>
      <c r="M83" s="59"/>
      <c r="N83" s="59"/>
      <c r="O83" s="59"/>
      <c r="P83" s="59"/>
      <c r="Q83" s="59"/>
      <c r="R83" s="59"/>
      <c r="S83" s="59">
        <v>10</v>
      </c>
      <c r="T83" s="59"/>
      <c r="U83" s="59"/>
      <c r="V83" s="59"/>
      <c r="W83" s="59"/>
    </row>
    <row r="84" spans="1:23" s="19" customFormat="1" ht="30.75" customHeight="1">
      <c r="A84" s="44"/>
      <c r="B84" s="44"/>
      <c r="C84" s="32" t="s">
        <v>11</v>
      </c>
      <c r="D84" s="32" t="s">
        <v>687</v>
      </c>
      <c r="E84" s="45" t="s">
        <v>688</v>
      </c>
      <c r="F84" s="32" t="s">
        <v>132</v>
      </c>
      <c r="G84" s="32" t="s">
        <v>133</v>
      </c>
      <c r="H84" s="32" t="s">
        <v>689</v>
      </c>
      <c r="I84" s="35">
        <v>0</v>
      </c>
      <c r="J84" s="32" t="s">
        <v>281</v>
      </c>
      <c r="K84" s="35">
        <f t="shared" si="4"/>
        <v>5</v>
      </c>
      <c r="L84" s="59"/>
      <c r="M84" s="59"/>
      <c r="N84" s="59"/>
      <c r="O84" s="59"/>
      <c r="P84" s="59"/>
      <c r="Q84" s="59"/>
      <c r="R84" s="59"/>
      <c r="S84" s="59">
        <v>5</v>
      </c>
      <c r="T84" s="59"/>
      <c r="U84" s="59"/>
      <c r="V84" s="59"/>
      <c r="W84" s="59"/>
    </row>
    <row r="85" spans="1:23" s="19" customFormat="1" ht="30.75" customHeight="1">
      <c r="A85" s="44"/>
      <c r="B85" s="44"/>
      <c r="C85" s="32" t="s">
        <v>11</v>
      </c>
      <c r="D85" s="32" t="s">
        <v>690</v>
      </c>
      <c r="E85" s="55" t="s">
        <v>691</v>
      </c>
      <c r="F85" s="32" t="s">
        <v>134</v>
      </c>
      <c r="G85" s="32" t="s">
        <v>692</v>
      </c>
      <c r="H85" s="32" t="s">
        <v>693</v>
      </c>
      <c r="I85" s="35">
        <v>8216</v>
      </c>
      <c r="J85" s="32" t="s">
        <v>281</v>
      </c>
      <c r="K85" s="35">
        <f t="shared" si="4"/>
        <v>1</v>
      </c>
      <c r="L85" s="59"/>
      <c r="M85" s="59"/>
      <c r="N85" s="59"/>
      <c r="O85" s="59"/>
      <c r="P85" s="59"/>
      <c r="Q85" s="59"/>
      <c r="R85" s="59">
        <v>1</v>
      </c>
      <c r="S85" s="59"/>
      <c r="T85" s="59"/>
      <c r="U85" s="59"/>
      <c r="V85" s="59"/>
      <c r="W85" s="59"/>
    </row>
    <row r="86" spans="1:23" s="19" customFormat="1" ht="30.75" customHeight="1">
      <c r="A86" s="44"/>
      <c r="B86" s="44"/>
      <c r="C86" s="32" t="s">
        <v>11</v>
      </c>
      <c r="D86" s="32" t="s">
        <v>698</v>
      </c>
      <c r="E86" s="45" t="s">
        <v>699</v>
      </c>
      <c r="F86" s="32" t="s">
        <v>135</v>
      </c>
      <c r="G86" s="32" t="s">
        <v>136</v>
      </c>
      <c r="H86" s="32" t="s">
        <v>700</v>
      </c>
      <c r="I86" s="35">
        <v>0</v>
      </c>
      <c r="J86" s="32" t="s">
        <v>281</v>
      </c>
      <c r="K86" s="35">
        <f t="shared" si="4"/>
        <v>2</v>
      </c>
      <c r="L86" s="59"/>
      <c r="M86" s="59"/>
      <c r="N86" s="59">
        <v>1</v>
      </c>
      <c r="O86" s="59"/>
      <c r="P86" s="59"/>
      <c r="Q86" s="59"/>
      <c r="R86" s="59"/>
      <c r="S86" s="59"/>
      <c r="T86" s="59"/>
      <c r="U86" s="59"/>
      <c r="V86" s="59"/>
      <c r="W86" s="59">
        <v>1</v>
      </c>
    </row>
    <row r="87" spans="1:23" s="19" customFormat="1" ht="30.75" customHeight="1">
      <c r="A87" s="44"/>
      <c r="B87" s="32" t="s">
        <v>706</v>
      </c>
      <c r="C87" s="32" t="s">
        <v>12</v>
      </c>
      <c r="D87" s="32" t="s">
        <v>137</v>
      </c>
      <c r="E87" s="45" t="s">
        <v>707</v>
      </c>
      <c r="F87" s="32" t="s">
        <v>138</v>
      </c>
      <c r="G87" s="32" t="s">
        <v>139</v>
      </c>
      <c r="H87" s="32" t="s">
        <v>140</v>
      </c>
      <c r="I87" s="33">
        <v>98268</v>
      </c>
      <c r="J87" s="32" t="s">
        <v>281</v>
      </c>
      <c r="K87" s="33">
        <f t="shared" si="4"/>
        <v>211</v>
      </c>
      <c r="L87" s="61">
        <v>1</v>
      </c>
      <c r="M87" s="61">
        <v>2</v>
      </c>
      <c r="N87" s="61"/>
      <c r="O87" s="61"/>
      <c r="P87" s="61"/>
      <c r="Q87" s="61">
        <v>2</v>
      </c>
      <c r="R87" s="61">
        <v>96</v>
      </c>
      <c r="S87" s="61">
        <v>55</v>
      </c>
      <c r="T87" s="61"/>
      <c r="U87" s="61"/>
      <c r="V87" s="61">
        <v>55</v>
      </c>
      <c r="W87" s="62"/>
    </row>
    <row r="88" spans="1:23" s="19" customFormat="1" ht="30.75" customHeight="1">
      <c r="A88" s="44"/>
      <c r="B88" s="32"/>
      <c r="C88" s="32" t="s">
        <v>12</v>
      </c>
      <c r="D88" s="32" t="s">
        <v>141</v>
      </c>
      <c r="E88" s="45" t="s">
        <v>142</v>
      </c>
      <c r="F88" s="32" t="s">
        <v>143</v>
      </c>
      <c r="G88" s="32" t="s">
        <v>144</v>
      </c>
      <c r="H88" s="32" t="s">
        <v>145</v>
      </c>
      <c r="I88" s="33">
        <v>221</v>
      </c>
      <c r="J88" s="32" t="s">
        <v>281</v>
      </c>
      <c r="K88" s="33">
        <f t="shared" si="4"/>
        <v>8</v>
      </c>
      <c r="L88" s="61"/>
      <c r="M88" s="61"/>
      <c r="N88" s="61"/>
      <c r="O88" s="61"/>
      <c r="P88" s="61"/>
      <c r="Q88" s="61"/>
      <c r="R88" s="61">
        <v>7</v>
      </c>
      <c r="S88" s="61">
        <v>1</v>
      </c>
      <c r="T88" s="61"/>
      <c r="U88" s="61"/>
      <c r="V88" s="61"/>
      <c r="W88" s="62"/>
    </row>
    <row r="89" spans="1:23" s="19" customFormat="1" ht="30.75" customHeight="1">
      <c r="A89" s="44"/>
      <c r="B89" s="32"/>
      <c r="C89" s="32" t="s">
        <v>10</v>
      </c>
      <c r="D89" s="32" t="s">
        <v>146</v>
      </c>
      <c r="E89" s="45" t="s">
        <v>708</v>
      </c>
      <c r="F89" s="32" t="s">
        <v>7</v>
      </c>
      <c r="G89" s="32" t="s">
        <v>147</v>
      </c>
      <c r="H89" s="32" t="s">
        <v>148</v>
      </c>
      <c r="I89" s="33">
        <v>8407</v>
      </c>
      <c r="J89" s="32" t="s">
        <v>281</v>
      </c>
      <c r="K89" s="33">
        <f t="shared" ref="K89:K95" si="5">SUM(L89:W89)</f>
        <v>12</v>
      </c>
      <c r="L89" s="61"/>
      <c r="M89" s="61">
        <v>8</v>
      </c>
      <c r="N89" s="61">
        <v>1</v>
      </c>
      <c r="O89" s="61"/>
      <c r="P89" s="61"/>
      <c r="Q89" s="61"/>
      <c r="R89" s="61"/>
      <c r="S89" s="61">
        <v>2</v>
      </c>
      <c r="T89" s="61"/>
      <c r="U89" s="61"/>
      <c r="V89" s="61"/>
      <c r="W89" s="62">
        <v>1</v>
      </c>
    </row>
    <row r="90" spans="1:23" s="19" customFormat="1" ht="30.75" customHeight="1">
      <c r="A90" s="44"/>
      <c r="B90" s="32"/>
      <c r="C90" s="32" t="s">
        <v>10</v>
      </c>
      <c r="D90" s="32" t="s">
        <v>149</v>
      </c>
      <c r="E90" s="45" t="s">
        <v>713</v>
      </c>
      <c r="F90" s="32" t="s">
        <v>6</v>
      </c>
      <c r="G90" s="32" t="s">
        <v>150</v>
      </c>
      <c r="H90" s="32" t="s">
        <v>151</v>
      </c>
      <c r="I90" s="33">
        <v>9008</v>
      </c>
      <c r="J90" s="32" t="s">
        <v>281</v>
      </c>
      <c r="K90" s="33">
        <f t="shared" si="5"/>
        <v>15</v>
      </c>
      <c r="L90" s="61"/>
      <c r="M90" s="61">
        <v>10</v>
      </c>
      <c r="N90" s="61">
        <v>1</v>
      </c>
      <c r="O90" s="61"/>
      <c r="P90" s="61"/>
      <c r="Q90" s="61"/>
      <c r="R90" s="61"/>
      <c r="S90" s="61">
        <v>2</v>
      </c>
      <c r="T90" s="61"/>
      <c r="U90" s="61"/>
      <c r="V90" s="61"/>
      <c r="W90" s="62">
        <v>2</v>
      </c>
    </row>
    <row r="91" spans="1:23" s="19" customFormat="1" ht="30.75" customHeight="1">
      <c r="A91" s="44"/>
      <c r="B91" s="32"/>
      <c r="C91" s="32" t="s">
        <v>10</v>
      </c>
      <c r="D91" s="32" t="s">
        <v>714</v>
      </c>
      <c r="E91" s="45" t="s">
        <v>715</v>
      </c>
      <c r="F91" s="32" t="s">
        <v>152</v>
      </c>
      <c r="G91" s="32" t="s">
        <v>153</v>
      </c>
      <c r="H91" s="32" t="s">
        <v>154</v>
      </c>
      <c r="I91" s="33">
        <v>7466</v>
      </c>
      <c r="J91" s="32" t="s">
        <v>281</v>
      </c>
      <c r="K91" s="33">
        <f t="shared" si="5"/>
        <v>14</v>
      </c>
      <c r="L91" s="61"/>
      <c r="M91" s="61">
        <v>9</v>
      </c>
      <c r="N91" s="61">
        <v>1</v>
      </c>
      <c r="O91" s="61"/>
      <c r="P91" s="61"/>
      <c r="Q91" s="61"/>
      <c r="R91" s="61"/>
      <c r="S91" s="61">
        <v>2</v>
      </c>
      <c r="T91" s="61"/>
      <c r="U91" s="61"/>
      <c r="V91" s="61"/>
      <c r="W91" s="62">
        <v>2</v>
      </c>
    </row>
    <row r="92" spans="1:23" s="19" customFormat="1" ht="30.75" customHeight="1">
      <c r="A92" s="44"/>
      <c r="B92" s="32"/>
      <c r="C92" s="32" t="s">
        <v>10</v>
      </c>
      <c r="D92" s="32" t="s">
        <v>155</v>
      </c>
      <c r="E92" s="45" t="s">
        <v>716</v>
      </c>
      <c r="F92" s="32" t="s">
        <v>5</v>
      </c>
      <c r="G92" s="32" t="s">
        <v>156</v>
      </c>
      <c r="H92" s="32" t="s">
        <v>157</v>
      </c>
      <c r="I92" s="33">
        <v>6890</v>
      </c>
      <c r="J92" s="32" t="s">
        <v>281</v>
      </c>
      <c r="K92" s="33">
        <f t="shared" si="5"/>
        <v>14</v>
      </c>
      <c r="L92" s="61"/>
      <c r="M92" s="61">
        <v>11</v>
      </c>
      <c r="N92" s="61">
        <v>1</v>
      </c>
      <c r="O92" s="61"/>
      <c r="P92" s="61"/>
      <c r="Q92" s="61"/>
      <c r="R92" s="61"/>
      <c r="S92" s="61">
        <v>2</v>
      </c>
      <c r="T92" s="61"/>
      <c r="U92" s="61"/>
      <c r="V92" s="61"/>
      <c r="W92" s="62"/>
    </row>
    <row r="93" spans="1:23" s="19" customFormat="1" ht="30.75" customHeight="1">
      <c r="A93" s="44"/>
      <c r="B93" s="44" t="s">
        <v>718</v>
      </c>
      <c r="C93" s="32" t="s">
        <v>10</v>
      </c>
      <c r="D93" s="32" t="s">
        <v>719</v>
      </c>
      <c r="E93" s="55" t="s">
        <v>720</v>
      </c>
      <c r="F93" s="32" t="s">
        <v>721</v>
      </c>
      <c r="G93" s="32" t="s">
        <v>722</v>
      </c>
      <c r="H93" s="32" t="s">
        <v>723</v>
      </c>
      <c r="I93" s="35">
        <v>9088</v>
      </c>
      <c r="J93" s="32" t="s">
        <v>281</v>
      </c>
      <c r="K93" s="35">
        <f t="shared" si="5"/>
        <v>7</v>
      </c>
      <c r="L93" s="59"/>
      <c r="M93" s="59">
        <v>2</v>
      </c>
      <c r="N93" s="59"/>
      <c r="O93" s="59"/>
      <c r="P93" s="59"/>
      <c r="Q93" s="59"/>
      <c r="R93" s="59"/>
      <c r="S93" s="59">
        <v>2</v>
      </c>
      <c r="T93" s="59"/>
      <c r="U93" s="59"/>
      <c r="V93" s="59">
        <v>2</v>
      </c>
      <c r="W93" s="59">
        <v>1</v>
      </c>
    </row>
    <row r="94" spans="1:23" s="19" customFormat="1" ht="30.75" customHeight="1">
      <c r="A94" s="44"/>
      <c r="B94" s="44"/>
      <c r="C94" s="32" t="s">
        <v>10</v>
      </c>
      <c r="D94" s="32" t="s">
        <v>724</v>
      </c>
      <c r="E94" s="55" t="s">
        <v>725</v>
      </c>
      <c r="F94" s="32" t="s">
        <v>726</v>
      </c>
      <c r="G94" s="32" t="s">
        <v>727</v>
      </c>
      <c r="H94" s="32" t="s">
        <v>728</v>
      </c>
      <c r="I94" s="35">
        <v>7225</v>
      </c>
      <c r="J94" s="32" t="s">
        <v>281</v>
      </c>
      <c r="K94" s="35">
        <f t="shared" si="5"/>
        <v>3</v>
      </c>
      <c r="L94" s="59"/>
      <c r="M94" s="59">
        <v>1</v>
      </c>
      <c r="N94" s="59"/>
      <c r="O94" s="59"/>
      <c r="P94" s="59"/>
      <c r="Q94" s="59"/>
      <c r="R94" s="59"/>
      <c r="S94" s="59">
        <v>2</v>
      </c>
      <c r="T94" s="59"/>
      <c r="U94" s="59"/>
      <c r="V94" s="59"/>
      <c r="W94" s="59"/>
    </row>
    <row r="95" spans="1:23" s="19" customFormat="1" ht="30.75" customHeight="1">
      <c r="A95" s="44"/>
      <c r="B95" s="44"/>
      <c r="C95" s="32" t="s">
        <v>10</v>
      </c>
      <c r="D95" s="32" t="s">
        <v>729</v>
      </c>
      <c r="E95" s="55" t="s">
        <v>730</v>
      </c>
      <c r="F95" s="32" t="s">
        <v>731</v>
      </c>
      <c r="G95" s="32" t="s">
        <v>732</v>
      </c>
      <c r="H95" s="32" t="s">
        <v>733</v>
      </c>
      <c r="I95" s="35">
        <v>3139</v>
      </c>
      <c r="J95" s="32" t="s">
        <v>281</v>
      </c>
      <c r="K95" s="35">
        <f t="shared" si="5"/>
        <v>6</v>
      </c>
      <c r="L95" s="59"/>
      <c r="M95" s="59">
        <v>3</v>
      </c>
      <c r="N95" s="59"/>
      <c r="O95" s="59"/>
      <c r="P95" s="59"/>
      <c r="Q95" s="59"/>
      <c r="R95" s="59">
        <v>1</v>
      </c>
      <c r="S95" s="59">
        <v>2</v>
      </c>
      <c r="T95" s="59"/>
      <c r="U95" s="59"/>
      <c r="V95" s="59"/>
      <c r="W95" s="59"/>
    </row>
    <row r="96" spans="1:23" s="19" customFormat="1" ht="30.75" customHeight="1">
      <c r="A96" s="44"/>
      <c r="B96" s="44"/>
      <c r="C96" s="32" t="s">
        <v>10</v>
      </c>
      <c r="D96" s="32" t="s">
        <v>734</v>
      </c>
      <c r="E96" s="55" t="s">
        <v>735</v>
      </c>
      <c r="F96" s="32" t="s">
        <v>736</v>
      </c>
      <c r="G96" s="32" t="s">
        <v>737</v>
      </c>
      <c r="H96" s="32" t="s">
        <v>738</v>
      </c>
      <c r="I96" s="35">
        <v>5150</v>
      </c>
      <c r="J96" s="32" t="s">
        <v>281</v>
      </c>
      <c r="K96" s="35">
        <f>SUM(L93:W93)</f>
        <v>7</v>
      </c>
      <c r="L96" s="59"/>
      <c r="M96" s="59">
        <v>2</v>
      </c>
      <c r="N96" s="59"/>
      <c r="O96" s="59"/>
      <c r="P96" s="59"/>
      <c r="Q96" s="59"/>
      <c r="R96" s="59">
        <v>1</v>
      </c>
      <c r="S96" s="59">
        <v>2</v>
      </c>
      <c r="T96" s="59"/>
      <c r="U96" s="59"/>
      <c r="V96" s="59"/>
      <c r="W96" s="59"/>
    </row>
    <row r="97" spans="1:23" s="19" customFormat="1" ht="30.75" customHeight="1">
      <c r="A97" s="44"/>
      <c r="B97" s="44" t="s">
        <v>740</v>
      </c>
      <c r="C97" s="32" t="s">
        <v>10</v>
      </c>
      <c r="D97" s="32" t="s">
        <v>741</v>
      </c>
      <c r="E97" s="45" t="s">
        <v>742</v>
      </c>
      <c r="F97" s="32" t="s">
        <v>743</v>
      </c>
      <c r="G97" s="32" t="s">
        <v>744</v>
      </c>
      <c r="H97" s="32" t="s">
        <v>745</v>
      </c>
      <c r="I97" s="66">
        <v>4057</v>
      </c>
      <c r="J97" s="32" t="s">
        <v>281</v>
      </c>
      <c r="K97" s="35">
        <f t="shared" ref="K97:K105" si="6">SUM(L97:W97)</f>
        <v>8</v>
      </c>
      <c r="L97" s="59"/>
      <c r="M97" s="59">
        <v>3</v>
      </c>
      <c r="N97" s="59"/>
      <c r="O97" s="59"/>
      <c r="P97" s="59"/>
      <c r="Q97" s="59"/>
      <c r="R97" s="59">
        <v>3</v>
      </c>
      <c r="S97" s="59">
        <v>1</v>
      </c>
      <c r="T97" s="59"/>
      <c r="U97" s="59"/>
      <c r="V97" s="59"/>
      <c r="W97" s="59">
        <v>1</v>
      </c>
    </row>
    <row r="98" spans="1:23" s="19" customFormat="1" ht="30.75" customHeight="1">
      <c r="A98" s="44"/>
      <c r="B98" s="44"/>
      <c r="C98" s="32" t="s">
        <v>10</v>
      </c>
      <c r="D98" s="32" t="s">
        <v>746</v>
      </c>
      <c r="E98" s="45" t="s">
        <v>747</v>
      </c>
      <c r="F98" s="32" t="s">
        <v>748</v>
      </c>
      <c r="G98" s="32" t="s">
        <v>749</v>
      </c>
      <c r="H98" s="32" t="s">
        <v>750</v>
      </c>
      <c r="I98" s="66">
        <v>7387</v>
      </c>
      <c r="J98" s="32" t="s">
        <v>281</v>
      </c>
      <c r="K98" s="35">
        <f t="shared" si="6"/>
        <v>7</v>
      </c>
      <c r="L98" s="59"/>
      <c r="M98" s="59">
        <v>4</v>
      </c>
      <c r="N98" s="59"/>
      <c r="O98" s="59"/>
      <c r="P98" s="59"/>
      <c r="Q98" s="59"/>
      <c r="R98" s="59">
        <v>1</v>
      </c>
      <c r="S98" s="59">
        <v>1</v>
      </c>
      <c r="T98" s="59"/>
      <c r="U98" s="59"/>
      <c r="V98" s="59"/>
      <c r="W98" s="59">
        <v>1</v>
      </c>
    </row>
    <row r="99" spans="1:23" s="19" customFormat="1" ht="30.75" customHeight="1">
      <c r="A99" s="44"/>
      <c r="B99" s="44"/>
      <c r="C99" s="32" t="s">
        <v>10</v>
      </c>
      <c r="D99" s="32" t="s">
        <v>751</v>
      </c>
      <c r="E99" s="45" t="s">
        <v>752</v>
      </c>
      <c r="F99" s="32" t="s">
        <v>753</v>
      </c>
      <c r="G99" s="32" t="s">
        <v>754</v>
      </c>
      <c r="H99" s="32" t="s">
        <v>755</v>
      </c>
      <c r="I99" s="66">
        <v>4829</v>
      </c>
      <c r="J99" s="32" t="s">
        <v>281</v>
      </c>
      <c r="K99" s="35">
        <f t="shared" si="6"/>
        <v>9</v>
      </c>
      <c r="L99" s="59"/>
      <c r="M99" s="59">
        <v>4</v>
      </c>
      <c r="N99" s="59"/>
      <c r="O99" s="59"/>
      <c r="P99" s="59"/>
      <c r="Q99" s="59"/>
      <c r="R99" s="59">
        <v>4</v>
      </c>
      <c r="S99" s="59">
        <v>1</v>
      </c>
      <c r="T99" s="59"/>
      <c r="U99" s="59"/>
      <c r="V99" s="59"/>
      <c r="W99" s="59"/>
    </row>
    <row r="100" spans="1:23" s="19" customFormat="1" ht="30.75" customHeight="1">
      <c r="A100" s="44"/>
      <c r="B100" s="44"/>
      <c r="C100" s="32" t="s">
        <v>10</v>
      </c>
      <c r="D100" s="32" t="s">
        <v>756</v>
      </c>
      <c r="E100" s="45" t="s">
        <v>757</v>
      </c>
      <c r="F100" s="32" t="s">
        <v>758</v>
      </c>
      <c r="G100" s="32" t="s">
        <v>759</v>
      </c>
      <c r="H100" s="32" t="s">
        <v>760</v>
      </c>
      <c r="I100" s="66">
        <v>6578</v>
      </c>
      <c r="J100" s="32" t="s">
        <v>281</v>
      </c>
      <c r="K100" s="35">
        <f t="shared" si="6"/>
        <v>11</v>
      </c>
      <c r="L100" s="59"/>
      <c r="M100" s="59">
        <v>7</v>
      </c>
      <c r="N100" s="59"/>
      <c r="O100" s="59"/>
      <c r="P100" s="59"/>
      <c r="Q100" s="59"/>
      <c r="R100" s="59">
        <v>2</v>
      </c>
      <c r="S100" s="59">
        <v>2</v>
      </c>
      <c r="T100" s="59"/>
      <c r="U100" s="59"/>
      <c r="V100" s="59"/>
      <c r="W100" s="59"/>
    </row>
    <row r="101" spans="1:23" s="19" customFormat="1" ht="30.75" customHeight="1">
      <c r="A101" s="44"/>
      <c r="B101" s="44"/>
      <c r="C101" s="32" t="s">
        <v>10</v>
      </c>
      <c r="D101" s="32" t="s">
        <v>761</v>
      </c>
      <c r="E101" s="45" t="s">
        <v>762</v>
      </c>
      <c r="F101" s="32" t="s">
        <v>763</v>
      </c>
      <c r="G101" s="32" t="s">
        <v>764</v>
      </c>
      <c r="H101" s="32" t="s">
        <v>765</v>
      </c>
      <c r="I101" s="66">
        <v>6399</v>
      </c>
      <c r="J101" s="32" t="s">
        <v>281</v>
      </c>
      <c r="K101" s="35">
        <f t="shared" si="6"/>
        <v>10</v>
      </c>
      <c r="L101" s="59"/>
      <c r="M101" s="59">
        <v>7</v>
      </c>
      <c r="N101" s="59"/>
      <c r="O101" s="59"/>
      <c r="P101" s="59"/>
      <c r="Q101" s="59"/>
      <c r="R101" s="59">
        <v>2</v>
      </c>
      <c r="S101" s="59">
        <v>1</v>
      </c>
      <c r="T101" s="59"/>
      <c r="U101" s="59"/>
      <c r="V101" s="59"/>
      <c r="W101" s="59"/>
    </row>
    <row r="102" spans="1:23" s="19" customFormat="1" ht="30.75" customHeight="1">
      <c r="A102" s="44"/>
      <c r="B102" s="44"/>
      <c r="C102" s="32" t="s">
        <v>10</v>
      </c>
      <c r="D102" s="32" t="s">
        <v>766</v>
      </c>
      <c r="E102" s="45" t="s">
        <v>767</v>
      </c>
      <c r="F102" s="32" t="s">
        <v>768</v>
      </c>
      <c r="G102" s="32" t="s">
        <v>769</v>
      </c>
      <c r="H102" s="32" t="s">
        <v>770</v>
      </c>
      <c r="I102" s="66">
        <v>5794</v>
      </c>
      <c r="J102" s="32" t="s">
        <v>281</v>
      </c>
      <c r="K102" s="35">
        <f t="shared" si="6"/>
        <v>10</v>
      </c>
      <c r="L102" s="59"/>
      <c r="M102" s="59">
        <v>7</v>
      </c>
      <c r="N102" s="59"/>
      <c r="O102" s="59"/>
      <c r="P102" s="59"/>
      <c r="Q102" s="59"/>
      <c r="R102" s="59">
        <v>2</v>
      </c>
      <c r="S102" s="59">
        <v>1</v>
      </c>
      <c r="T102" s="59"/>
      <c r="U102" s="59"/>
      <c r="V102" s="59"/>
      <c r="W102" s="59"/>
    </row>
    <row r="103" spans="1:23" s="19" customFormat="1" ht="30.75" customHeight="1">
      <c r="A103" s="44"/>
      <c r="B103" s="44"/>
      <c r="C103" s="32" t="s">
        <v>10</v>
      </c>
      <c r="D103" s="32" t="s">
        <v>775</v>
      </c>
      <c r="E103" s="45" t="s">
        <v>776</v>
      </c>
      <c r="F103" s="32" t="s">
        <v>777</v>
      </c>
      <c r="G103" s="32" t="s">
        <v>778</v>
      </c>
      <c r="H103" s="32" t="s">
        <v>779</v>
      </c>
      <c r="I103" s="66">
        <v>6168</v>
      </c>
      <c r="J103" s="32" t="s">
        <v>281</v>
      </c>
      <c r="K103" s="35">
        <f t="shared" si="6"/>
        <v>10</v>
      </c>
      <c r="L103" s="59"/>
      <c r="M103" s="59">
        <v>6</v>
      </c>
      <c r="N103" s="59"/>
      <c r="O103" s="59"/>
      <c r="P103" s="59"/>
      <c r="Q103" s="59"/>
      <c r="R103" s="59">
        <v>3</v>
      </c>
      <c r="S103" s="59">
        <v>1</v>
      </c>
      <c r="T103" s="59"/>
      <c r="U103" s="59"/>
      <c r="V103" s="59"/>
      <c r="W103" s="59"/>
    </row>
    <row r="104" spans="1:23" s="19" customFormat="1" ht="30.75" customHeight="1">
      <c r="A104" s="44"/>
      <c r="B104" s="44"/>
      <c r="C104" s="32" t="s">
        <v>10</v>
      </c>
      <c r="D104" s="32" t="s">
        <v>780</v>
      </c>
      <c r="E104" s="45" t="s">
        <v>752</v>
      </c>
      <c r="F104" s="32" t="s">
        <v>782</v>
      </c>
      <c r="G104" s="32" t="s">
        <v>967</v>
      </c>
      <c r="H104" s="32" t="s">
        <v>783</v>
      </c>
      <c r="I104" s="66">
        <v>3666</v>
      </c>
      <c r="J104" s="32" t="s">
        <v>281</v>
      </c>
      <c r="K104" s="35">
        <f t="shared" si="6"/>
        <v>6</v>
      </c>
      <c r="L104" s="59"/>
      <c r="M104" s="59">
        <v>5</v>
      </c>
      <c r="N104" s="59"/>
      <c r="O104" s="59"/>
      <c r="P104" s="59"/>
      <c r="Q104" s="59"/>
      <c r="R104" s="59"/>
      <c r="S104" s="59">
        <v>1</v>
      </c>
      <c r="T104" s="59"/>
      <c r="U104" s="59"/>
      <c r="V104" s="59"/>
      <c r="W104" s="59"/>
    </row>
    <row r="105" spans="1:23" s="19" customFormat="1" ht="30.75" customHeight="1">
      <c r="A105" s="44"/>
      <c r="B105" s="44" t="s">
        <v>785</v>
      </c>
      <c r="C105" s="32" t="s">
        <v>12</v>
      </c>
      <c r="D105" s="32" t="s">
        <v>158</v>
      </c>
      <c r="E105" s="45" t="s">
        <v>159</v>
      </c>
      <c r="F105" s="32" t="s">
        <v>160</v>
      </c>
      <c r="G105" s="32" t="s">
        <v>161</v>
      </c>
      <c r="H105" s="32" t="s">
        <v>786</v>
      </c>
      <c r="I105" s="35">
        <v>6062</v>
      </c>
      <c r="J105" s="32" t="s">
        <v>281</v>
      </c>
      <c r="K105" s="35">
        <f t="shared" si="6"/>
        <v>9</v>
      </c>
      <c r="L105" s="59"/>
      <c r="M105" s="59">
        <v>2</v>
      </c>
      <c r="N105" s="59">
        <v>2</v>
      </c>
      <c r="O105" s="59"/>
      <c r="P105" s="59"/>
      <c r="Q105" s="59"/>
      <c r="R105" s="59">
        <v>4</v>
      </c>
      <c r="S105" s="59">
        <v>1</v>
      </c>
      <c r="T105" s="59"/>
      <c r="U105" s="59"/>
      <c r="V105" s="59"/>
      <c r="W105" s="59"/>
    </row>
    <row r="106" spans="1:23" s="19" customFormat="1" ht="30.75" customHeight="1">
      <c r="A106" s="44"/>
      <c r="B106" s="44"/>
      <c r="C106" s="32" t="s">
        <v>12</v>
      </c>
      <c r="D106" s="32" t="s">
        <v>162</v>
      </c>
      <c r="E106" s="45" t="s">
        <v>163</v>
      </c>
      <c r="F106" s="32" t="s">
        <v>164</v>
      </c>
      <c r="G106" s="32" t="s">
        <v>165</v>
      </c>
      <c r="H106" s="32" t="s">
        <v>791</v>
      </c>
      <c r="I106" s="35">
        <v>8953</v>
      </c>
      <c r="J106" s="32" t="s">
        <v>281</v>
      </c>
      <c r="K106" s="35">
        <f t="shared" ref="K106:K123" si="7">SUM(L106:W106)</f>
        <v>13</v>
      </c>
      <c r="L106" s="59"/>
      <c r="M106" s="59">
        <v>3</v>
      </c>
      <c r="N106" s="59">
        <v>4</v>
      </c>
      <c r="O106" s="59"/>
      <c r="P106" s="59"/>
      <c r="Q106" s="59"/>
      <c r="R106" s="59">
        <v>4</v>
      </c>
      <c r="S106" s="59">
        <v>2</v>
      </c>
      <c r="T106" s="59"/>
      <c r="U106" s="59"/>
      <c r="V106" s="59"/>
      <c r="W106" s="59"/>
    </row>
    <row r="107" spans="1:23" s="19" customFormat="1" ht="30.75" customHeight="1">
      <c r="A107" s="44"/>
      <c r="B107" s="44"/>
      <c r="C107" s="32" t="s">
        <v>12</v>
      </c>
      <c r="D107" s="32" t="s">
        <v>166</v>
      </c>
      <c r="E107" s="45" t="s">
        <v>167</v>
      </c>
      <c r="F107" s="32" t="s">
        <v>168</v>
      </c>
      <c r="G107" s="32" t="s">
        <v>792</v>
      </c>
      <c r="H107" s="32" t="s">
        <v>793</v>
      </c>
      <c r="I107" s="35">
        <v>5810</v>
      </c>
      <c r="J107" s="32" t="s">
        <v>281</v>
      </c>
      <c r="K107" s="35">
        <f t="shared" si="7"/>
        <v>9</v>
      </c>
      <c r="L107" s="59"/>
      <c r="M107" s="59">
        <v>2</v>
      </c>
      <c r="N107" s="59">
        <v>2</v>
      </c>
      <c r="O107" s="59"/>
      <c r="P107" s="59"/>
      <c r="Q107" s="59"/>
      <c r="R107" s="59">
        <v>4</v>
      </c>
      <c r="S107" s="59">
        <v>1</v>
      </c>
      <c r="T107" s="59"/>
      <c r="U107" s="59"/>
      <c r="V107" s="59"/>
      <c r="W107" s="59"/>
    </row>
    <row r="108" spans="1:23" s="19" customFormat="1" ht="30.75" customHeight="1">
      <c r="A108" s="44"/>
      <c r="B108" s="44"/>
      <c r="C108" s="32" t="s">
        <v>12</v>
      </c>
      <c r="D108" s="32" t="s">
        <v>169</v>
      </c>
      <c r="E108" s="45" t="s">
        <v>170</v>
      </c>
      <c r="F108" s="32" t="s">
        <v>171</v>
      </c>
      <c r="G108" s="32" t="s">
        <v>794</v>
      </c>
      <c r="H108" s="32" t="s">
        <v>795</v>
      </c>
      <c r="I108" s="35">
        <v>5865</v>
      </c>
      <c r="J108" s="32" t="s">
        <v>281</v>
      </c>
      <c r="K108" s="35">
        <f t="shared" si="7"/>
        <v>9</v>
      </c>
      <c r="L108" s="59"/>
      <c r="M108" s="59">
        <v>2</v>
      </c>
      <c r="N108" s="59">
        <v>2</v>
      </c>
      <c r="O108" s="59"/>
      <c r="P108" s="59"/>
      <c r="Q108" s="59"/>
      <c r="R108" s="59">
        <v>4</v>
      </c>
      <c r="S108" s="59">
        <v>1</v>
      </c>
      <c r="T108" s="59"/>
      <c r="U108" s="59"/>
      <c r="V108" s="59"/>
      <c r="W108" s="59"/>
    </row>
    <row r="109" spans="1:23" s="19" customFormat="1" ht="30.75" customHeight="1">
      <c r="A109" s="44"/>
      <c r="B109" s="44"/>
      <c r="C109" s="32" t="s">
        <v>12</v>
      </c>
      <c r="D109" s="32" t="s">
        <v>172</v>
      </c>
      <c r="E109" s="45" t="s">
        <v>173</v>
      </c>
      <c r="F109" s="32" t="s">
        <v>174</v>
      </c>
      <c r="G109" s="32" t="s">
        <v>796</v>
      </c>
      <c r="H109" s="32" t="s">
        <v>797</v>
      </c>
      <c r="I109" s="35">
        <v>6264</v>
      </c>
      <c r="J109" s="32" t="s">
        <v>281</v>
      </c>
      <c r="K109" s="35">
        <f t="shared" si="7"/>
        <v>10</v>
      </c>
      <c r="L109" s="59"/>
      <c r="M109" s="59">
        <v>2</v>
      </c>
      <c r="N109" s="59">
        <v>2</v>
      </c>
      <c r="O109" s="59"/>
      <c r="P109" s="59"/>
      <c r="Q109" s="59"/>
      <c r="R109" s="59">
        <v>5</v>
      </c>
      <c r="S109" s="59">
        <v>1</v>
      </c>
      <c r="T109" s="59"/>
      <c r="U109" s="59"/>
      <c r="V109" s="59"/>
      <c r="W109" s="59"/>
    </row>
    <row r="110" spans="1:23" s="19" customFormat="1" ht="30.75" customHeight="1">
      <c r="A110" s="44"/>
      <c r="B110" s="44" t="s">
        <v>799</v>
      </c>
      <c r="C110" s="32" t="s">
        <v>12</v>
      </c>
      <c r="D110" s="32" t="s">
        <v>800</v>
      </c>
      <c r="E110" s="45" t="s">
        <v>801</v>
      </c>
      <c r="F110" s="32" t="s">
        <v>802</v>
      </c>
      <c r="G110" s="32" t="s">
        <v>803</v>
      </c>
      <c r="H110" s="32" t="s">
        <v>804</v>
      </c>
      <c r="I110" s="40">
        <v>3730</v>
      </c>
      <c r="J110" s="32" t="s">
        <v>281</v>
      </c>
      <c r="K110" s="35">
        <f t="shared" si="7"/>
        <v>20</v>
      </c>
      <c r="L110" s="59"/>
      <c r="M110" s="59">
        <v>1</v>
      </c>
      <c r="N110" s="59">
        <v>4</v>
      </c>
      <c r="O110" s="59"/>
      <c r="P110" s="59"/>
      <c r="Q110" s="59"/>
      <c r="R110" s="59">
        <v>13</v>
      </c>
      <c r="S110" s="59">
        <v>2</v>
      </c>
      <c r="T110" s="59"/>
      <c r="U110" s="59"/>
      <c r="V110" s="59"/>
      <c r="W110" s="59"/>
    </row>
    <row r="111" spans="1:23" s="19" customFormat="1" ht="30.75" customHeight="1">
      <c r="A111" s="44"/>
      <c r="B111" s="44"/>
      <c r="C111" s="32" t="s">
        <v>10</v>
      </c>
      <c r="D111" s="32" t="s">
        <v>175</v>
      </c>
      <c r="E111" s="56" t="s">
        <v>805</v>
      </c>
      <c r="F111" s="32" t="s">
        <v>176</v>
      </c>
      <c r="G111" s="32" t="s">
        <v>177</v>
      </c>
      <c r="H111" s="32" t="s">
        <v>806</v>
      </c>
      <c r="I111" s="40">
        <v>6422</v>
      </c>
      <c r="J111" s="32" t="s">
        <v>281</v>
      </c>
      <c r="K111" s="35">
        <f t="shared" si="7"/>
        <v>7</v>
      </c>
      <c r="L111" s="63">
        <v>1</v>
      </c>
      <c r="M111" s="63"/>
      <c r="N111" s="59"/>
      <c r="O111" s="63">
        <v>5</v>
      </c>
      <c r="P111" s="59"/>
      <c r="Q111" s="59"/>
      <c r="R111" s="59"/>
      <c r="S111" s="63">
        <v>1</v>
      </c>
      <c r="T111" s="59"/>
      <c r="U111" s="59"/>
      <c r="V111" s="59"/>
      <c r="W111" s="59"/>
    </row>
    <row r="112" spans="1:23" s="19" customFormat="1" ht="30.75" customHeight="1">
      <c r="A112" s="44"/>
      <c r="B112" s="44"/>
      <c r="C112" s="32" t="s">
        <v>10</v>
      </c>
      <c r="D112" s="32" t="s">
        <v>178</v>
      </c>
      <c r="E112" s="56" t="s">
        <v>811</v>
      </c>
      <c r="F112" s="32" t="s">
        <v>168</v>
      </c>
      <c r="G112" s="32" t="s">
        <v>179</v>
      </c>
      <c r="H112" s="32" t="s">
        <v>812</v>
      </c>
      <c r="I112" s="40">
        <v>5199</v>
      </c>
      <c r="J112" s="32" t="s">
        <v>281</v>
      </c>
      <c r="K112" s="35">
        <f t="shared" si="7"/>
        <v>5</v>
      </c>
      <c r="L112" s="64">
        <v>1</v>
      </c>
      <c r="M112" s="64"/>
      <c r="N112" s="64"/>
      <c r="O112" s="64">
        <v>3</v>
      </c>
      <c r="P112" s="64"/>
      <c r="Q112" s="64"/>
      <c r="R112" s="64"/>
      <c r="S112" s="64">
        <v>1</v>
      </c>
      <c r="T112" s="64"/>
      <c r="U112" s="64"/>
      <c r="V112" s="64"/>
      <c r="W112" s="64"/>
    </row>
    <row r="113" spans="1:23" s="19" customFormat="1" ht="30.75" customHeight="1">
      <c r="A113" s="44"/>
      <c r="B113" s="44"/>
      <c r="C113" s="32" t="s">
        <v>10</v>
      </c>
      <c r="D113" s="32" t="s">
        <v>180</v>
      </c>
      <c r="E113" s="56" t="s">
        <v>813</v>
      </c>
      <c r="F113" s="32" t="s">
        <v>181</v>
      </c>
      <c r="G113" s="32" t="s">
        <v>182</v>
      </c>
      <c r="H113" s="32" t="s">
        <v>814</v>
      </c>
      <c r="I113" s="40">
        <v>6227</v>
      </c>
      <c r="J113" s="32" t="s">
        <v>281</v>
      </c>
      <c r="K113" s="35">
        <f t="shared" si="7"/>
        <v>6</v>
      </c>
      <c r="L113" s="64"/>
      <c r="M113" s="64"/>
      <c r="N113" s="64"/>
      <c r="O113" s="64">
        <v>5</v>
      </c>
      <c r="P113" s="64"/>
      <c r="Q113" s="64"/>
      <c r="R113" s="64"/>
      <c r="S113" s="64">
        <v>1</v>
      </c>
      <c r="T113" s="64"/>
      <c r="U113" s="64"/>
      <c r="V113" s="64"/>
      <c r="W113" s="64"/>
    </row>
    <row r="114" spans="1:23" s="19" customFormat="1" ht="30.75" customHeight="1">
      <c r="A114" s="44"/>
      <c r="B114" s="44"/>
      <c r="C114" s="32" t="s">
        <v>10</v>
      </c>
      <c r="D114" s="32" t="s">
        <v>183</v>
      </c>
      <c r="E114" s="56" t="s">
        <v>815</v>
      </c>
      <c r="F114" s="32" t="s">
        <v>184</v>
      </c>
      <c r="G114" s="32" t="s">
        <v>185</v>
      </c>
      <c r="H114" s="32" t="s">
        <v>816</v>
      </c>
      <c r="I114" s="40">
        <v>6987</v>
      </c>
      <c r="J114" s="32" t="s">
        <v>281</v>
      </c>
      <c r="K114" s="35">
        <f t="shared" si="7"/>
        <v>5</v>
      </c>
      <c r="L114" s="64"/>
      <c r="M114" s="64"/>
      <c r="N114" s="64"/>
      <c r="O114" s="64">
        <v>4</v>
      </c>
      <c r="P114" s="64"/>
      <c r="Q114" s="64"/>
      <c r="R114" s="64"/>
      <c r="S114" s="64">
        <v>1</v>
      </c>
      <c r="T114" s="64"/>
      <c r="U114" s="64"/>
      <c r="V114" s="64"/>
      <c r="W114" s="64"/>
    </row>
    <row r="115" spans="1:23" s="19" customFormat="1" ht="30.75" customHeight="1">
      <c r="A115" s="44"/>
      <c r="B115" s="44"/>
      <c r="C115" s="32" t="s">
        <v>10</v>
      </c>
      <c r="D115" s="32" t="s">
        <v>186</v>
      </c>
      <c r="E115" s="56" t="s">
        <v>817</v>
      </c>
      <c r="F115" s="32" t="s">
        <v>187</v>
      </c>
      <c r="G115" s="32" t="s">
        <v>188</v>
      </c>
      <c r="H115" s="32" t="s">
        <v>818</v>
      </c>
      <c r="I115" s="40">
        <v>4988</v>
      </c>
      <c r="J115" s="32" t="s">
        <v>281</v>
      </c>
      <c r="K115" s="35">
        <f t="shared" si="7"/>
        <v>9</v>
      </c>
      <c r="L115" s="64"/>
      <c r="M115" s="64"/>
      <c r="N115" s="64"/>
      <c r="O115" s="64">
        <v>6</v>
      </c>
      <c r="P115" s="64"/>
      <c r="Q115" s="64"/>
      <c r="R115" s="64">
        <v>1</v>
      </c>
      <c r="S115" s="64">
        <v>2</v>
      </c>
      <c r="T115" s="64"/>
      <c r="U115" s="64"/>
      <c r="V115" s="64"/>
      <c r="W115" s="64"/>
    </row>
    <row r="116" spans="1:23" s="19" customFormat="1" ht="30.75" customHeight="1">
      <c r="A116" s="44"/>
      <c r="B116" s="44"/>
      <c r="C116" s="32" t="s">
        <v>10</v>
      </c>
      <c r="D116" s="32" t="s">
        <v>189</v>
      </c>
      <c r="E116" s="56" t="s">
        <v>819</v>
      </c>
      <c r="F116" s="32" t="s">
        <v>164</v>
      </c>
      <c r="G116" s="32" t="s">
        <v>190</v>
      </c>
      <c r="H116" s="32" t="s">
        <v>820</v>
      </c>
      <c r="I116" s="40">
        <v>6932</v>
      </c>
      <c r="J116" s="32" t="s">
        <v>281</v>
      </c>
      <c r="K116" s="35">
        <f t="shared" si="7"/>
        <v>8</v>
      </c>
      <c r="L116" s="64"/>
      <c r="M116" s="64"/>
      <c r="N116" s="64"/>
      <c r="O116" s="64">
        <v>5</v>
      </c>
      <c r="P116" s="64"/>
      <c r="Q116" s="64"/>
      <c r="R116" s="64">
        <v>3</v>
      </c>
      <c r="S116" s="64"/>
      <c r="T116" s="64"/>
      <c r="U116" s="64"/>
      <c r="V116" s="64"/>
      <c r="W116" s="64"/>
    </row>
    <row r="117" spans="1:23" s="19" customFormat="1" ht="30.75" customHeight="1">
      <c r="A117" s="44"/>
      <c r="B117" s="44"/>
      <c r="C117" s="32" t="s">
        <v>10</v>
      </c>
      <c r="D117" s="32" t="s">
        <v>191</v>
      </c>
      <c r="E117" s="56" t="s">
        <v>821</v>
      </c>
      <c r="F117" s="32" t="s">
        <v>192</v>
      </c>
      <c r="G117" s="32" t="s">
        <v>188</v>
      </c>
      <c r="H117" s="32" t="s">
        <v>822</v>
      </c>
      <c r="I117" s="40">
        <v>4915</v>
      </c>
      <c r="J117" s="32" t="s">
        <v>281</v>
      </c>
      <c r="K117" s="35">
        <f t="shared" si="7"/>
        <v>5</v>
      </c>
      <c r="L117" s="64"/>
      <c r="M117" s="59"/>
      <c r="N117" s="59">
        <v>1</v>
      </c>
      <c r="O117" s="59">
        <v>3</v>
      </c>
      <c r="P117" s="59"/>
      <c r="Q117" s="59"/>
      <c r="R117" s="59"/>
      <c r="S117" s="59">
        <v>1</v>
      </c>
      <c r="T117" s="59"/>
      <c r="U117" s="59"/>
      <c r="V117" s="59"/>
      <c r="W117" s="59"/>
    </row>
    <row r="118" spans="1:23" s="19" customFormat="1" ht="30.75" customHeight="1">
      <c r="A118" s="44"/>
      <c r="B118" s="44"/>
      <c r="C118" s="32" t="s">
        <v>10</v>
      </c>
      <c r="D118" s="32" t="s">
        <v>193</v>
      </c>
      <c r="E118" s="56" t="s">
        <v>823</v>
      </c>
      <c r="F118" s="32" t="s">
        <v>194</v>
      </c>
      <c r="G118" s="32" t="s">
        <v>195</v>
      </c>
      <c r="H118" s="32" t="s">
        <v>824</v>
      </c>
      <c r="I118" s="40">
        <v>4351</v>
      </c>
      <c r="J118" s="32" t="s">
        <v>281</v>
      </c>
      <c r="K118" s="35">
        <v>7</v>
      </c>
      <c r="L118" s="64"/>
      <c r="M118" s="64"/>
      <c r="N118" s="64"/>
      <c r="O118" s="64">
        <v>4</v>
      </c>
      <c r="P118" s="64"/>
      <c r="Q118" s="64"/>
      <c r="R118" s="64">
        <v>1</v>
      </c>
      <c r="S118" s="64">
        <v>1</v>
      </c>
      <c r="T118" s="64"/>
      <c r="U118" s="64"/>
      <c r="V118" s="64"/>
      <c r="W118" s="64"/>
    </row>
    <row r="119" spans="1:23" s="19" customFormat="1" ht="30.75" customHeight="1">
      <c r="A119" s="44"/>
      <c r="B119" s="44" t="s">
        <v>826</v>
      </c>
      <c r="C119" s="32" t="s">
        <v>10</v>
      </c>
      <c r="D119" s="32" t="s">
        <v>196</v>
      </c>
      <c r="E119" s="56" t="s">
        <v>197</v>
      </c>
      <c r="F119" s="32" t="s">
        <v>827</v>
      </c>
      <c r="G119" s="32" t="s">
        <v>198</v>
      </c>
      <c r="H119" s="32" t="s">
        <v>828</v>
      </c>
      <c r="I119" s="66">
        <v>15139</v>
      </c>
      <c r="J119" s="32" t="s">
        <v>281</v>
      </c>
      <c r="K119" s="35">
        <f t="shared" si="7"/>
        <v>23</v>
      </c>
      <c r="L119" s="65"/>
      <c r="M119" s="65">
        <v>13</v>
      </c>
      <c r="N119" s="65"/>
      <c r="O119" s="65"/>
      <c r="P119" s="65"/>
      <c r="Q119" s="65"/>
      <c r="R119" s="65">
        <v>7</v>
      </c>
      <c r="S119" s="65">
        <v>3</v>
      </c>
      <c r="T119" s="65"/>
      <c r="U119" s="65"/>
      <c r="V119" s="65"/>
      <c r="W119" s="65"/>
    </row>
    <row r="120" spans="1:23" s="19" customFormat="1" ht="30.75" customHeight="1">
      <c r="A120" s="44"/>
      <c r="B120" s="44"/>
      <c r="C120" s="32" t="s">
        <v>10</v>
      </c>
      <c r="D120" s="32" t="s">
        <v>199</v>
      </c>
      <c r="E120" s="57" t="s">
        <v>200</v>
      </c>
      <c r="F120" s="32" t="s">
        <v>829</v>
      </c>
      <c r="G120" s="32" t="s">
        <v>201</v>
      </c>
      <c r="H120" s="32" t="s">
        <v>830</v>
      </c>
      <c r="I120" s="66">
        <v>15068</v>
      </c>
      <c r="J120" s="32" t="s">
        <v>281</v>
      </c>
      <c r="K120" s="35">
        <f t="shared" si="7"/>
        <v>22</v>
      </c>
      <c r="L120" s="59"/>
      <c r="M120" s="59">
        <v>10</v>
      </c>
      <c r="N120" s="59">
        <v>4</v>
      </c>
      <c r="O120" s="59"/>
      <c r="P120" s="59"/>
      <c r="Q120" s="59"/>
      <c r="R120" s="59">
        <v>5</v>
      </c>
      <c r="S120" s="59">
        <v>3</v>
      </c>
      <c r="T120" s="59"/>
      <c r="U120" s="59"/>
      <c r="V120" s="59"/>
      <c r="W120" s="59"/>
    </row>
    <row r="121" spans="1:23" s="19" customFormat="1" ht="30.75" customHeight="1">
      <c r="A121" s="44"/>
      <c r="B121" s="44"/>
      <c r="C121" s="32" t="s">
        <v>10</v>
      </c>
      <c r="D121" s="32" t="s">
        <v>831</v>
      </c>
      <c r="E121" s="57" t="s">
        <v>202</v>
      </c>
      <c r="F121" s="32" t="s">
        <v>832</v>
      </c>
      <c r="G121" s="32" t="s">
        <v>203</v>
      </c>
      <c r="H121" s="32" t="s">
        <v>833</v>
      </c>
      <c r="I121" s="66">
        <v>9566</v>
      </c>
      <c r="J121" s="32" t="s">
        <v>281</v>
      </c>
      <c r="K121" s="35">
        <f t="shared" si="7"/>
        <v>17</v>
      </c>
      <c r="L121" s="65"/>
      <c r="M121" s="65">
        <v>10</v>
      </c>
      <c r="N121" s="65"/>
      <c r="O121" s="65"/>
      <c r="P121" s="65"/>
      <c r="Q121" s="65"/>
      <c r="R121" s="65">
        <v>5</v>
      </c>
      <c r="S121" s="65">
        <v>2</v>
      </c>
      <c r="T121" s="65"/>
      <c r="U121" s="65"/>
      <c r="V121" s="65"/>
      <c r="W121" s="65"/>
    </row>
    <row r="122" spans="1:23" s="19" customFormat="1" ht="30.75" customHeight="1">
      <c r="A122" s="44"/>
      <c r="B122" s="44"/>
      <c r="C122" s="32" t="s">
        <v>10</v>
      </c>
      <c r="D122" s="32" t="s">
        <v>204</v>
      </c>
      <c r="E122" s="57" t="s">
        <v>205</v>
      </c>
      <c r="F122" s="32" t="s">
        <v>206</v>
      </c>
      <c r="G122" s="32" t="s">
        <v>207</v>
      </c>
      <c r="H122" s="32" t="s">
        <v>834</v>
      </c>
      <c r="I122" s="66">
        <v>10110</v>
      </c>
      <c r="J122" s="32" t="s">
        <v>281</v>
      </c>
      <c r="K122" s="35">
        <f t="shared" si="7"/>
        <v>15</v>
      </c>
      <c r="L122" s="65"/>
      <c r="M122" s="65">
        <v>4</v>
      </c>
      <c r="N122" s="65">
        <v>5</v>
      </c>
      <c r="O122" s="65"/>
      <c r="P122" s="65"/>
      <c r="Q122" s="65"/>
      <c r="R122" s="65">
        <v>4</v>
      </c>
      <c r="S122" s="65">
        <v>2</v>
      </c>
      <c r="T122" s="65"/>
      <c r="U122" s="65"/>
      <c r="V122" s="65"/>
      <c r="W122" s="65"/>
    </row>
    <row r="123" spans="1:23" s="19" customFormat="1" ht="30.75" customHeight="1">
      <c r="A123" s="44"/>
      <c r="B123" s="44"/>
      <c r="C123" s="32" t="s">
        <v>10</v>
      </c>
      <c r="D123" s="32" t="s">
        <v>208</v>
      </c>
      <c r="E123" s="57" t="s">
        <v>209</v>
      </c>
      <c r="F123" s="32" t="s">
        <v>210</v>
      </c>
      <c r="G123" s="32" t="s">
        <v>211</v>
      </c>
      <c r="H123" s="32" t="s">
        <v>835</v>
      </c>
      <c r="I123" s="66">
        <v>7995</v>
      </c>
      <c r="J123" s="32" t="s">
        <v>281</v>
      </c>
      <c r="K123" s="35">
        <f t="shared" si="7"/>
        <v>15</v>
      </c>
      <c r="L123" s="65"/>
      <c r="M123" s="65">
        <v>8</v>
      </c>
      <c r="N123" s="65"/>
      <c r="O123" s="65"/>
      <c r="P123" s="65"/>
      <c r="Q123" s="65"/>
      <c r="R123" s="65">
        <v>3</v>
      </c>
      <c r="S123" s="65">
        <v>4</v>
      </c>
      <c r="T123" s="65"/>
      <c r="U123" s="65"/>
      <c r="V123" s="65"/>
      <c r="W123" s="65"/>
    </row>
    <row r="124" spans="1:23" s="19" customFormat="1" ht="30.75" customHeight="1">
      <c r="A124" s="44"/>
      <c r="B124" s="44" t="s">
        <v>837</v>
      </c>
      <c r="C124" s="32" t="s">
        <v>333</v>
      </c>
      <c r="D124" s="32" t="s">
        <v>839</v>
      </c>
      <c r="E124" s="45" t="s">
        <v>840</v>
      </c>
      <c r="F124" s="32" t="s">
        <v>841</v>
      </c>
      <c r="G124" s="32" t="s">
        <v>212</v>
      </c>
      <c r="H124" s="32" t="s">
        <v>842</v>
      </c>
      <c r="I124" s="69">
        <v>0</v>
      </c>
      <c r="J124" s="32" t="s">
        <v>281</v>
      </c>
      <c r="K124" s="35">
        <f t="shared" ref="K124:K143" si="8">SUM(L124:W124)</f>
        <v>21</v>
      </c>
      <c r="L124" s="59"/>
      <c r="M124" s="59">
        <v>10</v>
      </c>
      <c r="N124" s="59"/>
      <c r="O124" s="59"/>
      <c r="P124" s="59"/>
      <c r="Q124" s="59"/>
      <c r="R124" s="59"/>
      <c r="S124" s="59">
        <v>3</v>
      </c>
      <c r="T124" s="59"/>
      <c r="U124" s="59"/>
      <c r="V124" s="59">
        <v>4</v>
      </c>
      <c r="W124" s="59">
        <v>4</v>
      </c>
    </row>
    <row r="125" spans="1:23" s="19" customFormat="1" ht="30.75" customHeight="1">
      <c r="A125" s="44"/>
      <c r="B125" s="44"/>
      <c r="C125" s="32" t="s">
        <v>333</v>
      </c>
      <c r="D125" s="32" t="s">
        <v>844</v>
      </c>
      <c r="E125" s="55" t="s">
        <v>845</v>
      </c>
      <c r="F125" s="32" t="s">
        <v>846</v>
      </c>
      <c r="G125" s="32" t="s">
        <v>213</v>
      </c>
      <c r="H125" s="32" t="s">
        <v>847</v>
      </c>
      <c r="I125" s="69">
        <v>0</v>
      </c>
      <c r="J125" s="32" t="s">
        <v>281</v>
      </c>
      <c r="K125" s="35">
        <f t="shared" si="8"/>
        <v>23</v>
      </c>
      <c r="L125" s="59">
        <v>5</v>
      </c>
      <c r="M125" s="59">
        <v>7</v>
      </c>
      <c r="N125" s="59">
        <v>2</v>
      </c>
      <c r="O125" s="59"/>
      <c r="P125" s="59"/>
      <c r="Q125" s="59"/>
      <c r="R125" s="59">
        <v>2</v>
      </c>
      <c r="S125" s="59"/>
      <c r="T125" s="59"/>
      <c r="U125" s="59"/>
      <c r="V125" s="59">
        <v>7</v>
      </c>
      <c r="W125" s="59"/>
    </row>
    <row r="126" spans="1:23" s="19" customFormat="1" ht="30.75" customHeight="1">
      <c r="A126" s="44"/>
      <c r="B126" s="44"/>
      <c r="C126" s="32" t="s">
        <v>333</v>
      </c>
      <c r="D126" s="32" t="s">
        <v>849</v>
      </c>
      <c r="E126" s="45" t="s">
        <v>850</v>
      </c>
      <c r="F126" s="32" t="s">
        <v>851</v>
      </c>
      <c r="G126" s="32" t="s">
        <v>214</v>
      </c>
      <c r="H126" s="32" t="s">
        <v>852</v>
      </c>
      <c r="I126" s="69">
        <v>0</v>
      </c>
      <c r="J126" s="32" t="s">
        <v>281</v>
      </c>
      <c r="K126" s="35">
        <f t="shared" si="8"/>
        <v>22</v>
      </c>
      <c r="L126" s="59"/>
      <c r="M126" s="59">
        <v>10</v>
      </c>
      <c r="N126" s="59"/>
      <c r="O126" s="59"/>
      <c r="P126" s="59"/>
      <c r="Q126" s="59"/>
      <c r="R126" s="59">
        <v>2</v>
      </c>
      <c r="S126" s="59">
        <v>2</v>
      </c>
      <c r="T126" s="59"/>
      <c r="U126" s="59"/>
      <c r="V126" s="59">
        <v>4</v>
      </c>
      <c r="W126" s="59">
        <v>4</v>
      </c>
    </row>
    <row r="127" spans="1:23" s="19" customFormat="1" ht="30.75" customHeight="1">
      <c r="A127" s="44"/>
      <c r="B127" s="44"/>
      <c r="C127" s="32" t="s">
        <v>333</v>
      </c>
      <c r="D127" s="32" t="s">
        <v>854</v>
      </c>
      <c r="E127" s="45" t="s">
        <v>855</v>
      </c>
      <c r="F127" s="32" t="s">
        <v>856</v>
      </c>
      <c r="G127" s="32" t="s">
        <v>215</v>
      </c>
      <c r="H127" s="32" t="s">
        <v>857</v>
      </c>
      <c r="I127" s="69">
        <v>0</v>
      </c>
      <c r="J127" s="32" t="s">
        <v>281</v>
      </c>
      <c r="K127" s="35">
        <f t="shared" si="8"/>
        <v>9</v>
      </c>
      <c r="L127" s="59">
        <v>3</v>
      </c>
      <c r="M127" s="59">
        <v>3</v>
      </c>
      <c r="N127" s="59">
        <v>1</v>
      </c>
      <c r="O127" s="59"/>
      <c r="P127" s="59"/>
      <c r="Q127" s="59"/>
      <c r="R127" s="59">
        <v>1</v>
      </c>
      <c r="S127" s="59"/>
      <c r="T127" s="59"/>
      <c r="U127" s="59"/>
      <c r="V127" s="59">
        <v>1</v>
      </c>
      <c r="W127" s="59"/>
    </row>
    <row r="128" spans="1:23" s="19" customFormat="1" ht="30.75" customHeight="1">
      <c r="A128" s="44"/>
      <c r="B128" s="44"/>
      <c r="C128" s="32" t="s">
        <v>333</v>
      </c>
      <c r="D128" s="32" t="s">
        <v>859</v>
      </c>
      <c r="E128" s="45" t="s">
        <v>860</v>
      </c>
      <c r="F128" s="32" t="s">
        <v>861</v>
      </c>
      <c r="G128" s="32" t="s">
        <v>216</v>
      </c>
      <c r="H128" s="32" t="s">
        <v>862</v>
      </c>
      <c r="I128" s="69">
        <v>0</v>
      </c>
      <c r="J128" s="32" t="s">
        <v>281</v>
      </c>
      <c r="K128" s="35">
        <f t="shared" si="8"/>
        <v>17</v>
      </c>
      <c r="L128" s="59"/>
      <c r="M128" s="59">
        <v>6</v>
      </c>
      <c r="N128" s="59">
        <v>1</v>
      </c>
      <c r="O128" s="59"/>
      <c r="P128" s="59"/>
      <c r="Q128" s="59"/>
      <c r="R128" s="59">
        <v>1</v>
      </c>
      <c r="S128" s="59">
        <v>2</v>
      </c>
      <c r="T128" s="59"/>
      <c r="U128" s="59"/>
      <c r="V128" s="59">
        <v>4</v>
      </c>
      <c r="W128" s="59">
        <v>3</v>
      </c>
    </row>
    <row r="129" spans="1:23" s="19" customFormat="1" ht="30.75" customHeight="1">
      <c r="A129" s="44"/>
      <c r="B129" s="44"/>
      <c r="C129" s="32" t="s">
        <v>333</v>
      </c>
      <c r="D129" s="32" t="s">
        <v>863</v>
      </c>
      <c r="E129" s="45" t="s">
        <v>864</v>
      </c>
      <c r="F129" s="32" t="s">
        <v>865</v>
      </c>
      <c r="G129" s="32" t="s">
        <v>217</v>
      </c>
      <c r="H129" s="32" t="s">
        <v>866</v>
      </c>
      <c r="I129" s="69">
        <v>0</v>
      </c>
      <c r="J129" s="32" t="s">
        <v>281</v>
      </c>
      <c r="K129" s="35">
        <f t="shared" si="8"/>
        <v>11</v>
      </c>
      <c r="L129" s="59"/>
      <c r="M129" s="59">
        <v>4</v>
      </c>
      <c r="N129" s="59"/>
      <c r="O129" s="59"/>
      <c r="P129" s="59"/>
      <c r="Q129" s="59"/>
      <c r="R129" s="59"/>
      <c r="S129" s="59">
        <v>1</v>
      </c>
      <c r="T129" s="59"/>
      <c r="U129" s="59"/>
      <c r="V129" s="59">
        <v>3</v>
      </c>
      <c r="W129" s="59">
        <v>3</v>
      </c>
    </row>
    <row r="130" spans="1:23" s="19" customFormat="1" ht="30.75" customHeight="1">
      <c r="A130" s="44"/>
      <c r="B130" s="44"/>
      <c r="C130" s="32" t="s">
        <v>333</v>
      </c>
      <c r="D130" s="32" t="s">
        <v>867</v>
      </c>
      <c r="E130" s="45" t="s">
        <v>868</v>
      </c>
      <c r="F130" s="32" t="s">
        <v>869</v>
      </c>
      <c r="G130" s="32" t="s">
        <v>218</v>
      </c>
      <c r="H130" s="32" t="s">
        <v>870</v>
      </c>
      <c r="I130" s="69">
        <v>0</v>
      </c>
      <c r="J130" s="32" t="s">
        <v>281</v>
      </c>
      <c r="K130" s="35">
        <f t="shared" si="8"/>
        <v>7</v>
      </c>
      <c r="L130" s="59"/>
      <c r="M130" s="59">
        <v>5</v>
      </c>
      <c r="N130" s="59"/>
      <c r="O130" s="59"/>
      <c r="P130" s="59"/>
      <c r="Q130" s="59"/>
      <c r="R130" s="59"/>
      <c r="S130" s="59">
        <v>1</v>
      </c>
      <c r="T130" s="59"/>
      <c r="U130" s="59"/>
      <c r="V130" s="59">
        <v>1</v>
      </c>
      <c r="W130" s="59"/>
    </row>
    <row r="131" spans="1:23" s="19" customFormat="1" ht="30.75" customHeight="1">
      <c r="A131" s="44"/>
      <c r="B131" s="44"/>
      <c r="C131" s="32" t="s">
        <v>333</v>
      </c>
      <c r="D131" s="32" t="s">
        <v>871</v>
      </c>
      <c r="E131" s="45" t="s">
        <v>872</v>
      </c>
      <c r="F131" s="32" t="s">
        <v>873</v>
      </c>
      <c r="G131" s="32" t="s">
        <v>219</v>
      </c>
      <c r="H131" s="32" t="s">
        <v>874</v>
      </c>
      <c r="I131" s="69">
        <v>0</v>
      </c>
      <c r="J131" s="32" t="s">
        <v>281</v>
      </c>
      <c r="K131" s="35">
        <f t="shared" si="8"/>
        <v>5</v>
      </c>
      <c r="L131" s="59"/>
      <c r="M131" s="59">
        <v>4</v>
      </c>
      <c r="N131" s="59"/>
      <c r="O131" s="59"/>
      <c r="P131" s="59"/>
      <c r="Q131" s="59"/>
      <c r="R131" s="59"/>
      <c r="S131" s="59">
        <v>1</v>
      </c>
      <c r="T131" s="59"/>
      <c r="U131" s="59"/>
      <c r="V131" s="59"/>
      <c r="W131" s="59"/>
    </row>
    <row r="132" spans="1:23" s="19" customFormat="1" ht="30.75" customHeight="1">
      <c r="A132" s="44"/>
      <c r="B132" s="44"/>
      <c r="C132" s="32" t="s">
        <v>333</v>
      </c>
      <c r="D132" s="32" t="s">
        <v>875</v>
      </c>
      <c r="E132" s="45" t="s">
        <v>876</v>
      </c>
      <c r="F132" s="32" t="s">
        <v>877</v>
      </c>
      <c r="G132" s="32" t="s">
        <v>220</v>
      </c>
      <c r="H132" s="32" t="s">
        <v>878</v>
      </c>
      <c r="I132" s="69">
        <v>0</v>
      </c>
      <c r="J132" s="32" t="s">
        <v>281</v>
      </c>
      <c r="K132" s="35">
        <f t="shared" si="8"/>
        <v>9</v>
      </c>
      <c r="L132" s="59"/>
      <c r="M132" s="59">
        <v>2</v>
      </c>
      <c r="N132" s="59"/>
      <c r="O132" s="59">
        <v>5</v>
      </c>
      <c r="P132" s="59"/>
      <c r="Q132" s="59"/>
      <c r="R132" s="59"/>
      <c r="S132" s="59">
        <v>2</v>
      </c>
      <c r="T132" s="59"/>
      <c r="U132" s="59"/>
      <c r="V132" s="59"/>
      <c r="W132" s="59"/>
    </row>
    <row r="133" spans="1:23" s="18" customFormat="1" ht="30.75" customHeight="1">
      <c r="A133" s="44"/>
      <c r="B133" s="44"/>
      <c r="C133" s="32" t="s">
        <v>333</v>
      </c>
      <c r="D133" s="32" t="s">
        <v>880</v>
      </c>
      <c r="E133" s="45" t="s">
        <v>876</v>
      </c>
      <c r="F133" s="32" t="s">
        <v>882</v>
      </c>
      <c r="G133" s="32" t="s">
        <v>221</v>
      </c>
      <c r="H133" s="32" t="s">
        <v>883</v>
      </c>
      <c r="I133" s="69">
        <v>0</v>
      </c>
      <c r="J133" s="32" t="s">
        <v>281</v>
      </c>
      <c r="K133" s="35">
        <f t="shared" si="8"/>
        <v>5</v>
      </c>
      <c r="L133" s="59"/>
      <c r="M133" s="59">
        <v>2</v>
      </c>
      <c r="N133" s="59"/>
      <c r="O133" s="59"/>
      <c r="P133" s="59"/>
      <c r="Q133" s="59"/>
      <c r="R133" s="59">
        <v>1</v>
      </c>
      <c r="S133" s="59">
        <v>2</v>
      </c>
      <c r="T133" s="59"/>
      <c r="U133" s="59"/>
      <c r="V133" s="59"/>
      <c r="W133" s="59"/>
    </row>
    <row r="134" spans="1:23" s="19" customFormat="1" ht="30.75" customHeight="1">
      <c r="A134" s="44"/>
      <c r="B134" s="44" t="s">
        <v>885</v>
      </c>
      <c r="C134" s="50" t="s">
        <v>10</v>
      </c>
      <c r="D134" s="50" t="s">
        <v>886</v>
      </c>
      <c r="E134" s="53" t="s">
        <v>222</v>
      </c>
      <c r="F134" s="50" t="s">
        <v>887</v>
      </c>
      <c r="G134" s="50" t="s">
        <v>223</v>
      </c>
      <c r="H134" s="50" t="s">
        <v>888</v>
      </c>
      <c r="I134" s="70">
        <v>21924</v>
      </c>
      <c r="J134" s="50" t="s">
        <v>1</v>
      </c>
      <c r="K134" s="34">
        <f t="shared" si="8"/>
        <v>14</v>
      </c>
      <c r="L134" s="60"/>
      <c r="M134" s="60">
        <v>5</v>
      </c>
      <c r="N134" s="60"/>
      <c r="O134" s="60">
        <v>2</v>
      </c>
      <c r="P134" s="60"/>
      <c r="Q134" s="60"/>
      <c r="R134" s="60"/>
      <c r="S134" s="60"/>
      <c r="T134" s="60"/>
      <c r="U134" s="60"/>
      <c r="V134" s="60">
        <v>3</v>
      </c>
      <c r="W134" s="60">
        <v>4</v>
      </c>
    </row>
    <row r="135" spans="1:23" s="19" customFormat="1" ht="30.75" customHeight="1">
      <c r="A135" s="44"/>
      <c r="B135" s="44"/>
      <c r="C135" s="50" t="s">
        <v>10</v>
      </c>
      <c r="D135" s="50" t="s">
        <v>224</v>
      </c>
      <c r="E135" s="53" t="s">
        <v>225</v>
      </c>
      <c r="F135" s="50" t="s">
        <v>889</v>
      </c>
      <c r="G135" s="50" t="s">
        <v>226</v>
      </c>
      <c r="H135" s="50" t="s">
        <v>890</v>
      </c>
      <c r="I135" s="70">
        <v>28148</v>
      </c>
      <c r="J135" s="50" t="s">
        <v>1</v>
      </c>
      <c r="K135" s="34">
        <f t="shared" si="8"/>
        <v>17</v>
      </c>
      <c r="L135" s="60"/>
      <c r="M135" s="60">
        <v>9</v>
      </c>
      <c r="N135" s="60"/>
      <c r="O135" s="60">
        <v>2</v>
      </c>
      <c r="P135" s="60"/>
      <c r="Q135" s="60"/>
      <c r="R135" s="60"/>
      <c r="S135" s="60"/>
      <c r="T135" s="60"/>
      <c r="U135" s="60"/>
      <c r="V135" s="60">
        <v>4</v>
      </c>
      <c r="W135" s="60">
        <v>2</v>
      </c>
    </row>
    <row r="136" spans="1:23" s="19" customFormat="1" ht="30.75" customHeight="1">
      <c r="A136" s="44"/>
      <c r="B136" s="44"/>
      <c r="C136" s="50" t="s">
        <v>10</v>
      </c>
      <c r="D136" s="50" t="s">
        <v>227</v>
      </c>
      <c r="E136" s="53" t="s">
        <v>228</v>
      </c>
      <c r="F136" s="50" t="s">
        <v>229</v>
      </c>
      <c r="G136" s="50" t="s">
        <v>230</v>
      </c>
      <c r="H136" s="50" t="s">
        <v>891</v>
      </c>
      <c r="I136" s="70">
        <v>21075</v>
      </c>
      <c r="J136" s="50" t="s">
        <v>1</v>
      </c>
      <c r="K136" s="34">
        <f t="shared" si="8"/>
        <v>13</v>
      </c>
      <c r="L136" s="60"/>
      <c r="M136" s="60">
        <v>6</v>
      </c>
      <c r="N136" s="60"/>
      <c r="O136" s="60">
        <v>2</v>
      </c>
      <c r="P136" s="60"/>
      <c r="Q136" s="60"/>
      <c r="R136" s="60"/>
      <c r="S136" s="60"/>
      <c r="T136" s="60"/>
      <c r="U136" s="60"/>
      <c r="V136" s="60">
        <v>3</v>
      </c>
      <c r="W136" s="60">
        <v>2</v>
      </c>
    </row>
    <row r="137" spans="1:23" s="19" customFormat="1" ht="30.75" customHeight="1">
      <c r="A137" s="44"/>
      <c r="B137" s="44"/>
      <c r="C137" s="50" t="s">
        <v>10</v>
      </c>
      <c r="D137" s="50" t="s">
        <v>231</v>
      </c>
      <c r="E137" s="53" t="s">
        <v>232</v>
      </c>
      <c r="F137" s="50" t="s">
        <v>892</v>
      </c>
      <c r="G137" s="50" t="s">
        <v>233</v>
      </c>
      <c r="H137" s="50" t="s">
        <v>893</v>
      </c>
      <c r="I137" s="70">
        <v>17822</v>
      </c>
      <c r="J137" s="50" t="s">
        <v>1</v>
      </c>
      <c r="K137" s="34">
        <f t="shared" si="8"/>
        <v>11</v>
      </c>
      <c r="L137" s="60"/>
      <c r="M137" s="60">
        <v>5</v>
      </c>
      <c r="N137" s="60"/>
      <c r="O137" s="60">
        <v>2</v>
      </c>
      <c r="P137" s="60"/>
      <c r="Q137" s="60"/>
      <c r="R137" s="60"/>
      <c r="S137" s="60"/>
      <c r="T137" s="60"/>
      <c r="U137" s="60"/>
      <c r="V137" s="60">
        <v>2</v>
      </c>
      <c r="W137" s="60">
        <v>2</v>
      </c>
    </row>
    <row r="138" spans="1:23" s="19" customFormat="1" ht="30.75" customHeight="1">
      <c r="A138" s="44"/>
      <c r="B138" s="44"/>
      <c r="C138" s="50" t="s">
        <v>10</v>
      </c>
      <c r="D138" s="50" t="s">
        <v>234</v>
      </c>
      <c r="E138" s="53" t="s">
        <v>235</v>
      </c>
      <c r="F138" s="50" t="s">
        <v>236</v>
      </c>
      <c r="G138" s="50" t="s">
        <v>237</v>
      </c>
      <c r="H138" s="50" t="s">
        <v>894</v>
      </c>
      <c r="I138" s="70">
        <v>12730</v>
      </c>
      <c r="J138" s="50" t="s">
        <v>1</v>
      </c>
      <c r="K138" s="34">
        <f t="shared" si="8"/>
        <v>11</v>
      </c>
      <c r="L138" s="60"/>
      <c r="M138" s="60">
        <v>5</v>
      </c>
      <c r="N138" s="60"/>
      <c r="O138" s="60">
        <v>2</v>
      </c>
      <c r="P138" s="60"/>
      <c r="Q138" s="60"/>
      <c r="R138" s="60"/>
      <c r="S138" s="60">
        <v>2</v>
      </c>
      <c r="T138" s="60"/>
      <c r="U138" s="60"/>
      <c r="V138" s="60">
        <v>1</v>
      </c>
      <c r="W138" s="60">
        <v>1</v>
      </c>
    </row>
    <row r="139" spans="1:23" s="19" customFormat="1" ht="30.75" customHeight="1">
      <c r="A139" s="44"/>
      <c r="B139" s="44"/>
      <c r="C139" s="50" t="s">
        <v>10</v>
      </c>
      <c r="D139" s="50" t="s">
        <v>238</v>
      </c>
      <c r="E139" s="53" t="s">
        <v>239</v>
      </c>
      <c r="F139" s="50" t="s">
        <v>895</v>
      </c>
      <c r="G139" s="50" t="s">
        <v>240</v>
      </c>
      <c r="H139" s="50" t="s">
        <v>896</v>
      </c>
      <c r="I139" s="70">
        <v>15983</v>
      </c>
      <c r="J139" s="50" t="s">
        <v>1</v>
      </c>
      <c r="K139" s="34">
        <f t="shared" si="8"/>
        <v>11</v>
      </c>
      <c r="L139" s="60"/>
      <c r="M139" s="60">
        <v>5</v>
      </c>
      <c r="N139" s="60"/>
      <c r="O139" s="60">
        <v>1</v>
      </c>
      <c r="P139" s="60"/>
      <c r="Q139" s="60"/>
      <c r="R139" s="60"/>
      <c r="S139" s="60"/>
      <c r="T139" s="60"/>
      <c r="U139" s="60"/>
      <c r="V139" s="60">
        <v>2</v>
      </c>
      <c r="W139" s="60">
        <v>3</v>
      </c>
    </row>
    <row r="140" spans="1:23" s="19" customFormat="1" ht="30.75" customHeight="1">
      <c r="A140" s="44"/>
      <c r="B140" s="44"/>
      <c r="C140" s="50" t="s">
        <v>10</v>
      </c>
      <c r="D140" s="50" t="s">
        <v>241</v>
      </c>
      <c r="E140" s="53" t="s">
        <v>242</v>
      </c>
      <c r="F140" s="50" t="s">
        <v>243</v>
      </c>
      <c r="G140" s="50" t="s">
        <v>244</v>
      </c>
      <c r="H140" s="50" t="s">
        <v>897</v>
      </c>
      <c r="I140" s="70">
        <v>19095</v>
      </c>
      <c r="J140" s="50" t="s">
        <v>1</v>
      </c>
      <c r="K140" s="34">
        <f t="shared" si="8"/>
        <v>10</v>
      </c>
      <c r="L140" s="60"/>
      <c r="M140" s="60">
        <v>5</v>
      </c>
      <c r="N140" s="60"/>
      <c r="O140" s="60">
        <v>1</v>
      </c>
      <c r="P140" s="60"/>
      <c r="Q140" s="60"/>
      <c r="R140" s="60"/>
      <c r="S140" s="60"/>
      <c r="T140" s="60"/>
      <c r="U140" s="60"/>
      <c r="V140" s="60">
        <v>2</v>
      </c>
      <c r="W140" s="60">
        <v>2</v>
      </c>
    </row>
    <row r="141" spans="1:23" s="19" customFormat="1" ht="30.75" customHeight="1">
      <c r="A141" s="44"/>
      <c r="B141" s="44"/>
      <c r="C141" s="50" t="s">
        <v>10</v>
      </c>
      <c r="D141" s="50" t="s">
        <v>245</v>
      </c>
      <c r="E141" s="53" t="s">
        <v>246</v>
      </c>
      <c r="F141" s="50" t="s">
        <v>247</v>
      </c>
      <c r="G141" s="50" t="s">
        <v>248</v>
      </c>
      <c r="H141" s="50" t="s">
        <v>898</v>
      </c>
      <c r="I141" s="70">
        <v>3776</v>
      </c>
      <c r="J141" s="50" t="s">
        <v>1</v>
      </c>
      <c r="K141" s="34">
        <f t="shared" si="8"/>
        <v>4</v>
      </c>
      <c r="L141" s="60"/>
      <c r="M141" s="60">
        <v>2</v>
      </c>
      <c r="N141" s="60"/>
      <c r="O141" s="60">
        <v>1</v>
      </c>
      <c r="P141" s="60"/>
      <c r="Q141" s="60"/>
      <c r="R141" s="60"/>
      <c r="S141" s="60"/>
      <c r="T141" s="60"/>
      <c r="U141" s="60"/>
      <c r="V141" s="60"/>
      <c r="W141" s="60">
        <v>1</v>
      </c>
    </row>
    <row r="142" spans="1:23" s="19" customFormat="1" ht="30.75" customHeight="1">
      <c r="A142" s="44"/>
      <c r="B142" s="44"/>
      <c r="C142" s="50" t="s">
        <v>10</v>
      </c>
      <c r="D142" s="50" t="s">
        <v>249</v>
      </c>
      <c r="E142" s="53" t="s">
        <v>250</v>
      </c>
      <c r="F142" s="50" t="s">
        <v>251</v>
      </c>
      <c r="G142" s="50" t="s">
        <v>252</v>
      </c>
      <c r="H142" s="50" t="s">
        <v>899</v>
      </c>
      <c r="I142" s="70">
        <v>895</v>
      </c>
      <c r="J142" s="50" t="s">
        <v>1</v>
      </c>
      <c r="K142" s="34">
        <f t="shared" si="8"/>
        <v>7</v>
      </c>
      <c r="L142" s="60"/>
      <c r="M142" s="60">
        <v>4</v>
      </c>
      <c r="N142" s="60"/>
      <c r="O142" s="60">
        <v>1</v>
      </c>
      <c r="P142" s="60"/>
      <c r="Q142" s="60"/>
      <c r="R142" s="60"/>
      <c r="S142" s="60"/>
      <c r="T142" s="60"/>
      <c r="U142" s="60"/>
      <c r="V142" s="60">
        <v>1</v>
      </c>
      <c r="W142" s="60">
        <v>1</v>
      </c>
    </row>
    <row r="143" spans="1:23" s="21" customFormat="1" ht="30.75" customHeight="1">
      <c r="A143" s="44"/>
      <c r="B143" s="44" t="s">
        <v>901</v>
      </c>
      <c r="C143" s="32" t="s">
        <v>11</v>
      </c>
      <c r="D143" s="32" t="s">
        <v>902</v>
      </c>
      <c r="E143" s="52">
        <v>41208</v>
      </c>
      <c r="F143" s="32" t="s">
        <v>903</v>
      </c>
      <c r="G143" s="32" t="s">
        <v>904</v>
      </c>
      <c r="H143" s="32" t="s">
        <v>905</v>
      </c>
      <c r="I143" s="69">
        <v>0</v>
      </c>
      <c r="J143" s="32" t="s">
        <v>281</v>
      </c>
      <c r="K143" s="35">
        <f t="shared" si="8"/>
        <v>3</v>
      </c>
      <c r="L143" s="59">
        <v>2</v>
      </c>
      <c r="M143" s="59"/>
      <c r="N143" s="59">
        <v>1</v>
      </c>
      <c r="O143" s="59"/>
      <c r="P143" s="59"/>
      <c r="Q143" s="59"/>
      <c r="R143" s="59"/>
      <c r="S143" s="59"/>
      <c r="T143" s="59"/>
      <c r="U143" s="59"/>
      <c r="V143" s="59"/>
      <c r="W143" s="59"/>
    </row>
    <row r="144" spans="1:23" s="21" customFormat="1" ht="30.75" customHeight="1">
      <c r="A144" s="44"/>
      <c r="B144" s="44"/>
      <c r="C144" s="32" t="s">
        <v>11</v>
      </c>
      <c r="D144" s="32" t="s">
        <v>906</v>
      </c>
      <c r="E144" s="52">
        <v>40502</v>
      </c>
      <c r="F144" s="32" t="s">
        <v>907</v>
      </c>
      <c r="G144" s="32" t="s">
        <v>908</v>
      </c>
      <c r="H144" s="32" t="s">
        <v>909</v>
      </c>
      <c r="I144" s="69">
        <v>0</v>
      </c>
      <c r="J144" s="32" t="s">
        <v>281</v>
      </c>
      <c r="K144" s="35">
        <f t="shared" ref="K144" si="9">SUM(L144:W144)</f>
        <v>12</v>
      </c>
      <c r="L144" s="59">
        <v>8</v>
      </c>
      <c r="M144" s="59"/>
      <c r="N144" s="59"/>
      <c r="O144" s="59"/>
      <c r="P144" s="59"/>
      <c r="Q144" s="59"/>
      <c r="R144" s="59">
        <v>2</v>
      </c>
      <c r="S144" s="59"/>
      <c r="T144" s="59"/>
      <c r="U144" s="59"/>
      <c r="V144" s="59"/>
      <c r="W144" s="59">
        <v>2</v>
      </c>
    </row>
  </sheetData>
  <autoFilter ref="A4:X144">
    <filterColumn colId="0"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autoFilter>
  <mergeCells count="24">
    <mergeCell ref="H4:H6"/>
    <mergeCell ref="I4:I6"/>
    <mergeCell ref="J4:W4"/>
    <mergeCell ref="A5:A6"/>
    <mergeCell ref="B5:B6"/>
    <mergeCell ref="J5:K6"/>
    <mergeCell ref="L5:L6"/>
    <mergeCell ref="M5:M6"/>
    <mergeCell ref="N5:N6"/>
    <mergeCell ref="O5:O6"/>
    <mergeCell ref="A4:B4"/>
    <mergeCell ref="C4:C6"/>
    <mergeCell ref="D4:D6"/>
    <mergeCell ref="E4:E6"/>
    <mergeCell ref="F4:F6"/>
    <mergeCell ref="G4:G6"/>
    <mergeCell ref="V5:V6"/>
    <mergeCell ref="W5:W6"/>
    <mergeCell ref="P5:P6"/>
    <mergeCell ref="Q5:Q6"/>
    <mergeCell ref="R5:R6"/>
    <mergeCell ref="S5:S6"/>
    <mergeCell ref="T5:T6"/>
    <mergeCell ref="U5:U6"/>
  </mergeCells>
  <phoneticPr fontId="3" type="noConversion"/>
  <dataValidations count="21">
    <dataValidation type="list" allowBlank="1" showInputMessage="1" showErrorMessage="1" promptTitle="대상폐기물" prompt="선택" sqref="WLN5:WLN6 WVJ24:WVJ34 WLN24:WLN34 WBR24:WBR34 VRV24:VRV34 VHZ24:VHZ34 UYD24:UYD34 UOH24:UOH34 UEL24:UEL34 TUP24:TUP34 TKT24:TKT34 TAX24:TAX34 SRB24:SRB34 SHF24:SHF34 RXJ24:RXJ34 RNN24:RNN34 RDR24:RDR34 QTV24:QTV34 QJZ24:QJZ34 QAD24:QAD34 PQH24:PQH34 PGL24:PGL34 OWP24:OWP34 OMT24:OMT34 OCX24:OCX34 NTB24:NTB34 NJF24:NJF34 MZJ24:MZJ34 MPN24:MPN34 MFR24:MFR34 LVV24:LVV34 LLZ24:LLZ34 LCD24:LCD34 KSH24:KSH34 KIL24:KIL34 JYP24:JYP34 JOT24:JOT34 JEX24:JEX34 IVB24:IVB34 ILF24:ILF34 IBJ24:IBJ34 HRN24:HRN34 HHR24:HHR34 GXV24:GXV34 GNZ24:GNZ34 GED24:GED34 FUH24:FUH34 FKL24:FKL34 FAP24:FAP34 EQT24:EQT34 EGX24:EGX34 DXB24:DXB34 DNF24:DNF34 DDJ24:DDJ34 CTN24:CTN34 CJR24:CJR34 BZV24:BZV34 BPZ24:BPZ34 BGD24:BGD34 AWH24:AWH34 AML24:AML34 ACP24:ACP34 ST24:ST34 IX24:IX34 IX53:IX61 ST53:ST61 ACP53:ACP61 AML53:AML61 AWH53:AWH61 BGD53:BGD61 BPZ53:BPZ61 BZV53:BZV61 CJR53:CJR61 CTN53:CTN61 DDJ53:DDJ61 DNF53:DNF61 DXB53:DXB61 EGX53:EGX61 EQT53:EQT61 FAP53:FAP61 FKL53:FKL61 FUH53:FUH61 GED53:GED61 GNZ53:GNZ61 GXV53:GXV61 HHR53:HHR61 HRN53:HRN61 IBJ53:IBJ61 ILF53:ILF61 IVB53:IVB61 JEX53:JEX61 JOT53:JOT61 JYP53:JYP61 KIL53:KIL61 KSH53:KSH61 LCD53:LCD61 LLZ53:LLZ61 LVV53:LVV61 MFR53:MFR61 MPN53:MPN61 MZJ53:MZJ61 NJF53:NJF61 NTB53:NTB61 OCX53:OCX61 OMT53:OMT61 OWP53:OWP61 PGL53:PGL61 PQH53:PQH61 QAD53:QAD61 QJZ53:QJZ61 QTV53:QTV61 RDR53:RDR61 RNN53:RNN61 RXJ53:RXJ61 SHF53:SHF61 SRB53:SRB61 TAX53:TAX61 TKT53:TKT61 TUP53:TUP61 UEL53:UEL61 UOH53:UOH61 UYD53:UYD61 VHZ53:VHZ61 VRV53:VRV61 WBR53:WBR61 WLN53:WLN61 WVJ53:WVJ61 WVJ67:WVJ73 WLN67:WLN73 WBR67:WBR73 VRV67:VRV73 VHZ67:VHZ73 UYD67:UYD73 UOH67:UOH73 UEL67:UEL73 TUP67:TUP73 TKT67:TKT73 TAX67:TAX73 SRB67:SRB73 SHF67:SHF73 RXJ67:RXJ73 RNN67:RNN73 RDR67:RDR73 QTV67:QTV73 QJZ67:QJZ73 QAD67:QAD73 PQH67:PQH73 PGL67:PGL73 OWP67:OWP73 OMT67:OMT73 OCX67:OCX73 NTB67:NTB73 NJF67:NJF73 MZJ67:MZJ73 MPN67:MPN73 MFR67:MFR73 LVV67:LVV73 LLZ67:LLZ73 LCD67:LCD73 KSH67:KSH73 KIL67:KIL73 JYP67:JYP73 JOT67:JOT73 JEX67:JEX73 IVB67:IVB73 ILF67:ILF73 IBJ67:IBJ73 HRN67:HRN73 HHR67:HHR73 GXV67:GXV73 GNZ67:GNZ73 GED67:GED73 FUH67:FUH73 FKL67:FKL73 FAP67:FAP73 EQT67:EQT73 EGX67:EGX73 DXB67:DXB73 DNF67:DNF73 DDJ67:DDJ73 CTN67:CTN73 CJR67:CJR73 BZV67:BZV73 BPZ67:BPZ73 BGD67:BGD73 AWH67:AWH73 AML67:AML73 ACP67:ACP73 ST67:ST73 IX67:IX73 C80:C86 IX93:IX96 ST93:ST96 ACP93:ACP96 AML93:AML96 AWH93:AWH96 BGD93:BGD96 BPZ93:BPZ96 BZV93:BZV96 CJR93:CJR96 CTN93:CTN96 DDJ93:DDJ96 DNF93:DNF96 DXB93:DXB96 EGX93:EGX96 EQT93:EQT96 FAP93:FAP96 FKL93:FKL96 FUH93:FUH96 GED93:GED96 GNZ93:GNZ96 GXV93:GXV96 HHR93:HHR96 HRN93:HRN96 IBJ93:IBJ96 ILF93:ILF96 IVB93:IVB96 JEX93:JEX96 JOT93:JOT96 JYP93:JYP96 KIL93:KIL96 KSH93:KSH96 LCD93:LCD96 LLZ93:LLZ96 LVV93:LVV96 MFR93:MFR96 MPN93:MPN96 MZJ93:MZJ96 NJF93:NJF96 NTB93:NTB96 OCX93:OCX96 OMT93:OMT96 OWP93:OWP96 PGL93:PGL96 PQH93:PQH96 QAD93:QAD96 QJZ93:QJZ96 QTV93:QTV96 RDR93:RDR96 RNN93:RNN96 RXJ93:RXJ96 SHF93:SHF96 SRB93:SRB96 TAX93:TAX96 TKT93:TKT96 TUP93:TUP96 UEL93:UEL96 UOH93:UOH96 UYD93:UYD96 VHZ93:VHZ96 VRV93:VRV96 WBR93:WBR96 WLN93:WLN96 WVJ93:WVJ96 WVJ5:WVJ6 IX5:IX6 ST5:ST6 ACP5:ACP6 AML5:AML6 AWH5:AWH6 BGD5:BGD6 BPZ5:BPZ6 BZV5:BZV6 CJR5:CJR6 CTN5:CTN6 DDJ5:DDJ6 DNF5:DNF6 DXB5:DXB6 EGX5:EGX6 EQT5:EQT6 FAP5:FAP6 FKL5:FKL6 FUH5:FUH6 GED5:GED6 GNZ5:GNZ6 GXV5:GXV6 HHR5:HHR6 HRN5:HRN6 IBJ5:IBJ6 ILF5:ILF6 IVB5:IVB6 JEX5:JEX6 JOT5:JOT6 JYP5:JYP6 KIL5:KIL6 KSH5:KSH6 LCD5:LCD6 LLZ5:LLZ6 LVV5:LVV6 MFR5:MFR6 MPN5:MPN6 MZJ5:MZJ6 NJF5:NJF6 NTB5:NTB6 OCX5:OCX6 OMT5:OMT6 OWP5:OWP6 PGL5:PGL6 PQH5:PQH6 QAD5:QAD6 QJZ5:QJZ6 QTV5:QTV6 RDR5:RDR6 RNN5:RNN6 RXJ5:RXJ6 SHF5:SHF6 SRB5:SRB6 TAX5:TAX6 TKT5:TKT6 TUP5:TUP6 UEL5:UEL6 UOH5:UOH6 UYD5:UYD6 VHZ5:VHZ6 VRV5:VRV6 WBR5:WBR6">
      <formula1>$AK$21:$AK$21</formula1>
    </dataValidation>
    <dataValidation type="list" allowBlank="1" showInputMessage="1" showErrorMessage="1" promptTitle="대상폐기물" prompt="선택" sqref="IX8:IX9 WVJ19 WLN19 WBR19 VRV19 VHZ19 UYD19 UOH19 UEL19 TUP19 TKT19 TAX19 SRB19 SHF19 RXJ19 RNN19 RDR19 QTV19 QJZ19 QAD19 PQH19 PGL19 OWP19 OMT19 OCX19 NTB19 NJF19 MZJ19 MPN19 MFR19 LVV19 LLZ19 LCD19 KSH19 KIL19 JYP19 JOT19 JEX19 IVB19 ILF19 IBJ19 HRN19 HHR19 GXV19 GNZ19 GED19 FUH19 FKL19 FAP19 EQT19 EGX19 DXB19 DNF19 DDJ19 CTN19 CJR19 BZV19 BPZ19 BGD19 AWH19 AML19 ACP19 ST19 IX19 WVJ8:WVJ9 WLN8:WLN9 WBR8:WBR9 VRV8:VRV9 VHZ8:VHZ9 UYD8:UYD9 UOH8:UOH9 UEL8:UEL9 TUP8:TUP9 TKT8:TKT9 TAX8:TAX9 SRB8:SRB9 SHF8:SHF9 RXJ8:RXJ9 RNN8:RNN9 RDR8:RDR9 QTV8:QTV9 QJZ8:QJZ9 QAD8:QAD9 PQH8:PQH9 PGL8:PGL9 OWP8:OWP9 OMT8:OMT9 OCX8:OCX9 NTB8:NTB9 NJF8:NJF9 MZJ8:MZJ9 MPN8:MPN9 MFR8:MFR9 LVV8:LVV9 LLZ8:LLZ9 LCD8:LCD9 KSH8:KSH9 KIL8:KIL9 JYP8:JYP9 JOT8:JOT9 JEX8:JEX9 IVB8:IVB9 ILF8:ILF9 IBJ8:IBJ9 HRN8:HRN9 HHR8:HHR9 GXV8:GXV9 GNZ8:GNZ9 GED8:GED9 FUH8:FUH9 FKL8:FKL9 FAP8:FAP9 EQT8:EQT9 EGX8:EGX9 DXB8:DXB9 DNF8:DNF9 DDJ8:DDJ9 CTN8:CTN9 CJR8:CJR9 BZV8:BZV9 BPZ8:BPZ9 BGD8:BGD9 AWH8:AWH9 AML8:AML9 ACP8:ACP9 ST8:ST9">
      <formula1>$AK$23:$AK$23</formula1>
    </dataValidation>
    <dataValidation type="list" allowBlank="1" showInputMessage="1" showErrorMessage="1" promptTitle="대상폐기물" prompt="선택" sqref="IX20:IX22 WVJ97:WVJ104 WLN97:WLN104 WBR97:WBR104 VRV97:VRV104 VHZ97:VHZ104 UYD97:UYD104 UOH97:UOH104 UEL97:UEL104 TUP97:TUP104 TKT97:TKT104 TAX97:TAX104 SRB97:SRB104 SHF97:SHF104 RXJ97:RXJ104 RNN97:RNN104 RDR97:RDR104 QTV97:QTV104 QJZ97:QJZ104 QAD97:QAD104 PQH97:PQH104 PGL97:PGL104 OWP97:OWP104 OMT97:OMT104 OCX97:OCX104 NTB97:NTB104 NJF97:NJF104 MZJ97:MZJ104 MPN97:MPN104 MFR97:MFR104 LVV97:LVV104 LLZ97:LLZ104 LCD97:LCD104 KSH97:KSH104 KIL97:KIL104 JYP97:JYP104 JOT97:JOT104 JEX97:JEX104 IVB97:IVB104 ILF97:ILF104 IBJ97:IBJ104 HRN97:HRN104 HHR97:HHR104 GXV97:GXV104 GNZ97:GNZ104 GED97:GED104 FUH97:FUH104 FKL97:FKL104 FAP97:FAP104 EQT97:EQT104 EGX97:EGX104 DXB97:DXB104 DNF97:DNF104 DDJ97:DDJ104 CTN97:CTN104 CJR97:CJR104 BZV97:BZV104 BPZ97:BPZ104 BGD97:BGD104 AWH97:AWH104 AML97:AML104 ACP97:ACP104 ST97:ST104 IX97:IX104 WVJ110:WVJ118 WLN110:WLN118 WBR110:WBR118 VRV110:VRV118 VHZ110:VHZ118 UYD110:UYD118 UOH110:UOH118 UEL110:UEL118 TUP110:TUP118 TKT110:TKT118 TAX110:TAX118 SRB110:SRB118 SHF110:SHF118 RXJ110:RXJ118 RNN110:RNN118 RDR110:RDR118 QTV110:QTV118 QJZ110:QJZ118 QAD110:QAD118 PQH110:PQH118 PGL110:PGL118 OWP110:OWP118 OMT110:OMT118 OCX110:OCX118 NTB110:NTB118 NJF110:NJF118 MZJ110:MZJ118 MPN110:MPN118 MFR110:MFR118 LVV110:LVV118 LLZ110:LLZ118 LCD110:LCD118 KSH110:KSH118 KIL110:KIL118 JYP110:JYP118 JOT110:JOT118 JEX110:JEX118 IVB110:IVB118 ILF110:ILF118 IBJ110:IBJ118 HRN110:HRN118 HHR110:HHR118 GXV110:GXV118 GNZ110:GNZ118 GED110:GED118 FUH110:FUH118 FKL110:FKL118 FAP110:FAP118 EQT110:EQT118 EGX110:EGX118 DXB110:DXB118 DNF110:DNF118 DDJ110:DDJ118 CTN110:CTN118 CJR110:CJR118 BZV110:BZV118 BPZ110:BPZ118 BGD110:BGD118 AWH110:AWH118 AML110:AML118 ACP110:ACP118 ST110:ST118 IX110:IX118 C111:C118 WVJ20:WVJ22 WLN20:WLN22 WBR20:WBR22 VRV20:VRV22 VHZ20:VHZ22 UYD20:UYD22 UOH20:UOH22 UEL20:UEL22 TUP20:TUP22 TKT20:TKT22 TAX20:TAX22 SRB20:SRB22 SHF20:SHF22 RXJ20:RXJ22 RNN20:RNN22 RDR20:RDR22 QTV20:QTV22 QJZ20:QJZ22 QAD20:QAD22 PQH20:PQH22 PGL20:PGL22 OWP20:OWP22 OMT20:OMT22 OCX20:OCX22 NTB20:NTB22 NJF20:NJF22 MZJ20:MZJ22 MPN20:MPN22 MFR20:MFR22 LVV20:LVV22 LLZ20:LLZ22 LCD20:LCD22 KSH20:KSH22 KIL20:KIL22 JYP20:JYP22 JOT20:JOT22 JEX20:JEX22 IVB20:IVB22 ILF20:ILF22 IBJ20:IBJ22 HRN20:HRN22 HHR20:HHR22 GXV20:GXV22 GNZ20:GNZ22 GED20:GED22 FUH20:FUH22 FKL20:FKL22 FAP20:FAP22 EQT20:EQT22 EGX20:EGX22 DXB20:DXB22 DNF20:DNF22 DDJ20:DDJ22 CTN20:CTN22 CJR20:CJR22 BZV20:BZV22 BPZ20:BPZ22 BGD20:BGD22 AWH20:AWH22 AML20:AML22 ACP20:ACP22 ST20:ST22">
      <formula1>$AK$25:$AK$25</formula1>
    </dataValidation>
    <dataValidation type="list" allowBlank="1" showInputMessage="1" showErrorMessage="1" promptTitle="대상폐기물" prompt="선택" sqref="IX41:IX48 WVJ41:WVJ48 WLN41:WLN48 WBR41:WBR48 VRV41:VRV48 VHZ41:VHZ48 UYD41:UYD48 UOH41:UOH48 UEL41:UEL48 TUP41:TUP48 TKT41:TKT48 TAX41:TAX48 SRB41:SRB48 SHF41:SHF48 RXJ41:RXJ48 RNN41:RNN48 RDR41:RDR48 QTV41:QTV48 QJZ41:QJZ48 QAD41:QAD48 PQH41:PQH48 PGL41:PGL48 OWP41:OWP48 OMT41:OMT48 OCX41:OCX48 NTB41:NTB48 NJF41:NJF48 MZJ41:MZJ48 MPN41:MPN48 MFR41:MFR48 LVV41:LVV48 LLZ41:LLZ48 LCD41:LCD48 KSH41:KSH48 KIL41:KIL48 JYP41:JYP48 JOT41:JOT48 JEX41:JEX48 IVB41:IVB48 ILF41:ILF48 IBJ41:IBJ48 HRN41:HRN48 HHR41:HHR48 GXV41:GXV48 GNZ41:GNZ48 GED41:GED48 FUH41:FUH48 FKL41:FKL48 FAP41:FAP48 EQT41:EQT48 EGX41:EGX48 DXB41:DXB48 DNF41:DNF48 DDJ41:DDJ48 CTN41:CTN48 CJR41:CJR48 BZV41:BZV48 BPZ41:BPZ48 BGD41:BGD48 AWH41:AWH48 AML41:AML48 ACP41:ACP48 ST41:ST48">
      <formula1>$AK$37:$AK$37</formula1>
    </dataValidation>
    <dataValidation type="list" allowBlank="1" showInputMessage="1" showErrorMessage="1" promptTitle="대상폐기물" prompt="선택" sqref="IX62:IX65 ST62:ST65 ACP62:ACP65 AML62:AML65 AWH62:AWH65 BGD62:BGD65 BPZ62:BPZ65 BZV62:BZV65 CJR62:CJR65 CTN62:CTN65 DDJ62:DDJ65 DNF62:DNF65 DXB62:DXB65 EGX62:EGX65 EQT62:EQT65 FAP62:FAP65 FKL62:FKL65 FUH62:FUH65 GED62:GED65 GNZ62:GNZ65 GXV62:GXV65 HHR62:HHR65 HRN62:HRN65 IBJ62:IBJ65 ILF62:ILF65 IVB62:IVB65 JEX62:JEX65 JOT62:JOT65 JYP62:JYP65 KIL62:KIL65 KSH62:KSH65 LCD62:LCD65 LLZ62:LLZ65 LVV62:LVV65 MFR62:MFR65 MPN62:MPN65 MZJ62:MZJ65 NJF62:NJF65 NTB62:NTB65 OCX62:OCX65 OMT62:OMT65 OWP62:OWP65 PGL62:PGL65 PQH62:PQH65 QAD62:QAD65 QJZ62:QJZ65 QTV62:QTV65 RDR62:RDR65 RNN62:RNN65 RXJ62:RXJ65 SHF62:SHF65 SRB62:SRB65 TAX62:TAX65 TKT62:TKT65 TUP62:TUP65 UEL62:UEL65 UOH62:UOH65 UYD62:UYD65 VHZ62:VHZ65 VRV62:VRV65 WBR62:WBR65 WLN62:WLN65 WVJ62:WVJ65">
      <formula1>$AK$16:$AK$16</formula1>
    </dataValidation>
    <dataValidation type="list" allowBlank="1" showInputMessage="1" showErrorMessage="1" promptTitle="대상폐기물" prompt="선택" sqref="IX119:IX123 WVJ80:WVJ86 WLN80:WLN86 WBR80:WBR86 VRV80:VRV86 VHZ80:VHZ86 UYD80:UYD86 UOH80:UOH86 UEL80:UEL86 TUP80:TUP86 TKT80:TKT86 TAX80:TAX86 SRB80:SRB86 SHF80:SHF86 RXJ80:RXJ86 RNN80:RNN86 RDR80:RDR86 QTV80:QTV86 QJZ80:QJZ86 QAD80:QAD86 PQH80:PQH86 PGL80:PGL86 OWP80:OWP86 OMT80:OMT86 OCX80:OCX86 NTB80:NTB86 NJF80:NJF86 MZJ80:MZJ86 MPN80:MPN86 MFR80:MFR86 LVV80:LVV86 LLZ80:LLZ86 LCD80:LCD86 KSH80:KSH86 KIL80:KIL86 JYP80:JYP86 JOT80:JOT86 JEX80:JEX86 IVB80:IVB86 ILF80:ILF86 IBJ80:IBJ86 HRN80:HRN86 HHR80:HHR86 GXV80:GXV86 GNZ80:GNZ86 GED80:GED86 FUH80:FUH86 FKL80:FKL86 FAP80:FAP86 EQT80:EQT86 EGX80:EGX86 DXB80:DXB86 DNF80:DNF86 DDJ80:DDJ86 CTN80:CTN86 CJR80:CJR86 BZV80:BZV86 BPZ80:BPZ86 BGD80:BGD86 AWH80:AWH86 AML80:AML86 ACP80:ACP86 ST80:ST86 IX80:IX86 WVJ119:WVJ123 WLN119:WLN123 WBR119:WBR123 VRV119:VRV123 VHZ119:VHZ123 UYD119:UYD123 UOH119:UOH123 UEL119:UEL123 TUP119:TUP123 TKT119:TKT123 TAX119:TAX123 SRB119:SRB123 SHF119:SHF123 RXJ119:RXJ123 RNN119:RNN123 RDR119:RDR123 QTV119:QTV123 QJZ119:QJZ123 QAD119:QAD123 PQH119:PQH123 PGL119:PGL123 OWP119:OWP123 OMT119:OMT123 OCX119:OCX123 NTB119:NTB123 NJF119:NJF123 MZJ119:MZJ123 MPN119:MPN123 MFR119:MFR123 LVV119:LVV123 LLZ119:LLZ123 LCD119:LCD123 KSH119:KSH123 KIL119:KIL123 JYP119:JYP123 JOT119:JOT123 JEX119:JEX123 IVB119:IVB123 ILF119:ILF123 IBJ119:IBJ123 HRN119:HRN123 HHR119:HHR123 GXV119:GXV123 GNZ119:GNZ123 GED119:GED123 FUH119:FUH123 FKL119:FKL123 FAP119:FAP123 EQT119:EQT123 EGX119:EGX123 DXB119:DXB123 DNF119:DNF123 DDJ119:DDJ123 CTN119:CTN123 CJR119:CJR123 BZV119:BZV123 BPZ119:BPZ123 BGD119:BGD123 AWH119:AWH123 AML119:AML123 ACP119:ACP123 ST119:ST123">
      <formula1>$AK$24:$AK$24</formula1>
    </dataValidation>
    <dataValidation type="list" allowBlank="1" showInputMessage="1" showErrorMessage="1" promptTitle="대상폐기물" prompt="선택" sqref="WVJ87:WVJ92 IX87:IX92 ST87:ST92 ACP87:ACP92 AML87:AML92 AWH87:AWH92 BGD87:BGD92 BPZ87:BPZ92 BZV87:BZV92 CJR87:CJR92 CTN87:CTN92 DDJ87:DDJ92 DNF87:DNF92 DXB87:DXB92 EGX87:EGX92 EQT87:EQT92 FAP87:FAP92 FKL87:FKL92 FUH87:FUH92 GED87:GED92 GNZ87:GNZ92 GXV87:GXV92 HHR87:HHR92 HRN87:HRN92 IBJ87:IBJ92 ILF87:ILF92 IVB87:IVB92 JEX87:JEX92 JOT87:JOT92 JYP87:JYP92 KIL87:KIL92 KSH87:KSH92 LCD87:LCD92 LLZ87:LLZ92 LVV87:LVV92 MFR87:MFR92 MPN87:MPN92 MZJ87:MZJ92 NJF87:NJF92 NTB87:NTB92 OCX87:OCX92 OMT87:OMT92 OWP87:OWP92 PGL87:PGL92 PQH87:PQH92 QAD87:QAD92 QJZ87:QJZ92 QTV87:QTV92 RDR87:RDR92 RNN87:RNN92 RXJ87:RXJ92 SHF87:SHF92 SRB87:SRB92 TAX87:TAX92 TKT87:TKT92 TUP87:TUP92 UEL87:UEL92 UOH87:UOH92 UYD87:UYD92 VHZ87:VHZ92 VRV87:VRV92 WBR87:WBR92 WLN87:WLN92">
      <formula1>$AK$29:$AK$29</formula1>
    </dataValidation>
    <dataValidation type="list" allowBlank="1" showInputMessage="1" showErrorMessage="1" promptTitle="대상폐기물" prompt="선택" sqref="WVJ134:WVJ135 WLN134:WLN135 WBR134:WBR135 VRV134:VRV135 VHZ134:VHZ135 UYD134:UYD135 UOH134:UOH135 UEL134:UEL135 TUP134:TUP135 TKT134:TKT135 TAX134:TAX135 SRB134:SRB135 SHF134:SHF135 RXJ134:RXJ135 RNN134:RNN135 RDR134:RDR135 QTV134:QTV135 QJZ134:QJZ135 QAD134:QAD135 PQH134:PQH135 PGL134:PGL135 OWP134:OWP135 OMT134:OMT135 OCX134:OCX135 NTB134:NTB135 NJF134:NJF135 MZJ134:MZJ135 MPN134:MPN135 MFR134:MFR135 LVV134:LVV135 LLZ134:LLZ135 LCD134:LCD135 KSH134:KSH135 KIL134:KIL135 JYP134:JYP135 JOT134:JOT135 JEX134:JEX135 IVB134:IVB135 ILF134:ILF135 IBJ134:IBJ135 HRN134:HRN135 HHR134:HHR135 GXV134:GXV135 GNZ134:GNZ135 GED134:GED135 FUH134:FUH135 FKL134:FKL135 FAP134:FAP135 EQT134:EQT135 EGX134:EGX135 DXB134:DXB135 DNF134:DNF135 DDJ134:DDJ135 CTN134:CTN135 CJR134:CJR135 BZV134:BZV135 BPZ134:BPZ135 BGD134:BGD135 AWH134:AWH135 AML134:AML135 ACP134:ACP135 ST134:ST135 IX134:IX135">
      <formula1>$AL$21:$AL$21</formula1>
    </dataValidation>
    <dataValidation type="list" allowBlank="1" showInputMessage="1" showErrorMessage="1" promptTitle="대상폐기물" prompt="선택" sqref="C143:C144 C32 C31 C30 C33 C43 C44 C42 C41 C45:C52 C66:C77 C13:C26 C119:C136 C93:C108">
      <formula1>#REF!</formula1>
    </dataValidation>
    <dataValidation type="list" allowBlank="1" showInputMessage="1" showErrorMessage="1" promptTitle="대상폐기물" prompt="선택" sqref="C110">
      <formula1>#REF!</formula1>
    </dataValidation>
    <dataValidation type="list" allowBlank="1" showInputMessage="1" showErrorMessage="1" promptTitle="대상폐기물" prompt="선택" sqref="C7:C12 C27:C29 C53:C61">
      <formula1>$AK$22:$AK$22</formula1>
    </dataValidation>
    <dataValidation type="list" allowBlank="1" showInputMessage="1" showErrorMessage="1" promptTitle="대상폐기물" prompt="선택" sqref="WVJ14:WVJ18 IX14:IX18 WLN14:WLN18 WBR14:WBR18 VRV14:VRV18 VHZ14:VHZ18 UYD14:UYD18 UOH14:UOH18 UEL14:UEL18 TUP14:TUP18 TKT14:TKT18 TAX14:TAX18 SRB14:SRB18 SHF14:SHF18 RXJ14:RXJ18 RNN14:RNN18 RDR14:RDR18 QTV14:QTV18 QJZ14:QJZ18 QAD14:QAD18 PQH14:PQH18 PGL14:PGL18 OWP14:OWP18 OMT14:OMT18 OCX14:OCX18 NTB14:NTB18 NJF14:NJF18 MZJ14:MZJ18 MPN14:MPN18 MFR14:MFR18 LVV14:LVV18 LLZ14:LLZ18 LCD14:LCD18 KSH14:KSH18 KIL14:KIL18 JYP14:JYP18 JOT14:JOT18 JEX14:JEX18 IVB14:IVB18 ILF14:ILF18 IBJ14:IBJ18 HRN14:HRN18 HHR14:HHR18 GXV14:GXV18 GNZ14:GNZ18 GED14:GED18 FUH14:FUH18 FKL14:FKL18 FAP14:FAP18 EQT14:EQT18 EGX14:EGX18 DXB14:DXB18 DNF14:DNF18 DDJ14:DDJ18 CTN14:CTN18 CJR14:CJR18 BZV14:BZV18 BPZ14:BPZ18 BGD14:BGD18 AWH14:AWH18 AML14:AML18 ACP14:ACP18 ST14:ST18">
      <formula1>$AK$15:$AK$15</formula1>
    </dataValidation>
    <dataValidation type="list" allowBlank="1" showInputMessage="1" showErrorMessage="1" promptTitle="대상폐기물" prompt="선택" sqref="WVJ10:WVJ13 WLN10:WLN13 WBR10:WBR13 VRV10:VRV13 VHZ10:VHZ13 UYD10:UYD13 UOH10:UOH13 UEL10:UEL13 TUP10:TUP13 TKT10:TKT13 TAX10:TAX13 SRB10:SRB13 SHF10:SHF13 RXJ10:RXJ13 RNN10:RNN13 RDR10:RDR13 QTV10:QTV13 QJZ10:QJZ13 QAD10:QAD13 PQH10:PQH13 PGL10:PGL13 OWP10:OWP13 OMT10:OMT13 OCX10:OCX13 NTB10:NTB13 NJF10:NJF13 MZJ10:MZJ13 MPN10:MPN13 MFR10:MFR13 LVV10:LVV13 LLZ10:LLZ13 LCD10:LCD13 KSH10:KSH13 KIL10:KIL13 JYP10:JYP13 JOT10:JOT13 JEX10:JEX13 IVB10:IVB13 ILF10:ILF13 IBJ10:IBJ13 HRN10:HRN13 HHR10:HHR13 GXV10:GXV13 GNZ10:GNZ13 GED10:GED13 FUH10:FUH13 FKL10:FKL13 FAP10:FAP13 EQT10:EQT13 EGX10:EGX13 DXB10:DXB13 DNF10:DNF13 DDJ10:DDJ13 CTN10:CTN13 CJR10:CJR13 BZV10:BZV13 BPZ10:BPZ13 BGD10:BGD13 AWH10:AWH13 AML10:AML13 ACP10:ACP13 ST10:ST13 IX10:IX13">
      <formula1>$AH$23:$AH$23</formula1>
    </dataValidation>
    <dataValidation type="list" allowBlank="1" showInputMessage="1" showErrorMessage="1" promptTitle="대상폐기물" prompt="선택" sqref="C78:C79 C62:C63">
      <formula1>$AK$131:$AK$133</formula1>
    </dataValidation>
    <dataValidation type="list" allowBlank="1" showInputMessage="1" showErrorMessage="1" promptTitle="대상폐기물" prompt="선택" sqref="IX124:IX132 WVJ124:WVJ132 WLN124:WLN132 WBR124:WBR132 VRV124:VRV132 VHZ124:VHZ132 UYD124:UYD132 UOH124:UOH132 UEL124:UEL132 TUP124:TUP132 TKT124:TKT132 TAX124:TAX132 SRB124:SRB132 SHF124:SHF132 RXJ124:RXJ132 RNN124:RNN132 RDR124:RDR132 QTV124:QTV132 QJZ124:QJZ132 QAD124:QAD132 PQH124:PQH132 PGL124:PGL132 OWP124:OWP132 OMT124:OMT132 OCX124:OCX132 NTB124:NTB132 NJF124:NJF132 MZJ124:MZJ132 MPN124:MPN132 MFR124:MFR132 LVV124:LVV132 LLZ124:LLZ132 LCD124:LCD132 KSH124:KSH132 KIL124:KIL132 JYP124:JYP132 JOT124:JOT132 JEX124:JEX132 IVB124:IVB132 ILF124:ILF132 IBJ124:IBJ132 HRN124:HRN132 HHR124:HHR132 GXV124:GXV132 GNZ124:GNZ132 GED124:GED132 FUH124:FUH132 FKL124:FKL132 FAP124:FAP132 EQT124:EQT132 EGX124:EGX132 DXB124:DXB132 DNF124:DNF132 DDJ124:DDJ132 CTN124:CTN132 CJR124:CJR132 BZV124:BZV132 BPZ124:BPZ132 BGD124:BGD132 AWH124:AWH132 AML124:AML132 ACP124:ACP132 ST124:ST132">
      <formula1>$AK$27:$AK$27</formula1>
    </dataValidation>
    <dataValidation type="list" allowBlank="1" showInputMessage="1" showErrorMessage="1" promptTitle="대상폐기물" prompt="선택" sqref="WVJ105:WVJ107 WLN105:WLN107 WBR105:WBR107 VRV105:VRV107 VHZ105:VHZ107 UYD105:UYD107 UOH105:UOH107 UEL105:UEL107 TUP105:TUP107 TKT105:TKT107 TAX105:TAX107 SRB105:SRB107 SHF105:SHF107 RXJ105:RXJ107 RNN105:RNN107 RDR105:RDR107 QTV105:QTV107 QJZ105:QJZ107 QAD105:QAD107 PQH105:PQH107 PGL105:PGL107 OWP105:OWP107 OMT105:OMT107 OCX105:OCX107 NTB105:NTB107 NJF105:NJF107 MZJ105:MZJ107 MPN105:MPN107 MFR105:MFR107 LVV105:LVV107 LLZ105:LLZ107 LCD105:LCD107 KSH105:KSH107 KIL105:KIL107 JYP105:JYP107 JOT105:JOT107 JEX105:JEX107 IVB105:IVB107 ILF105:ILF107 IBJ105:IBJ107 HRN105:HRN107 HHR105:HHR107 GXV105:GXV107 GNZ105:GNZ107 GED105:GED107 FUH105:FUH107 FKL105:FKL107 FAP105:FAP107 EQT105:EQT107 EGX105:EGX107 DXB105:DXB107 DNF105:DNF107 DDJ105:DDJ107 CTN105:CTN107 CJR105:CJR107 BZV105:BZV107 BPZ105:BPZ107 BGD105:BGD107 AWH105:AWH107 AML105:AML107 ACP105:ACP107 ST105:ST107 IX105:IX107">
      <formula1>$AK$27:$AK$28</formula1>
    </dataValidation>
    <dataValidation type="list" allowBlank="1" showInputMessage="1" showErrorMessage="1" promptTitle="대상폐기물" prompt="선택" sqref="C87:C92">
      <formula1>$AK$17:$AK$17</formula1>
    </dataValidation>
    <dataValidation type="list" allowBlank="1" showInputMessage="1" showErrorMessage="1" promptTitle="대상폐기물" prompt="선택" sqref="WLN74:WLN77 WBR74:WBR77 VRV74:VRV77 VHZ74:VHZ77 UYD74:UYD77 UOH74:UOH77 UEL74:UEL77 TUP74:TUP77 TKT74:TKT77 TAX74:TAX77 SRB74:SRB77 SHF74:SHF77 RXJ74:RXJ77 RNN74:RNN77 RDR74:RDR77 QTV74:QTV77 QJZ74:QJZ77 QAD74:QAD77 PQH74:PQH77 PGL74:PGL77 OWP74:OWP77 OMT74:OMT77 OCX74:OCX77 NTB74:NTB77 NJF74:NJF77 MZJ74:MZJ77 MPN74:MPN77 MFR74:MFR77 LVV74:LVV77 LLZ74:LLZ77 LCD74:LCD77 KSH74:KSH77 KIL74:KIL77 JYP74:JYP77 JOT74:JOT77 JEX74:JEX77 IVB74:IVB77 ILF74:ILF77 IBJ74:IBJ77 HRN74:HRN77 HHR74:HHR77 GXV74:GXV77 GNZ74:GNZ77 GED74:GED77 FUH74:FUH77 FKL74:FKL77 FAP74:FAP77 EQT74:EQT77 EGX74:EGX77 DXB74:DXB77 DNF74:DNF77 DDJ74:DDJ77 CTN74:CTN77 CJR74:CJR77 BZV74:BZV77 BPZ74:BPZ77 BGD74:BGD77 AWH74:AWH77 AML74:AML77 ACP74:ACP77 ST74:ST77 IX74:IX77 WVJ74:WVJ77">
      <formula1>$AK$103:$AK$104</formula1>
    </dataValidation>
    <dataValidation type="list" allowBlank="1" showInputMessage="1" showErrorMessage="1" promptTitle="대상폐기물" prompt="선택" sqref="WVJ50:WVJ52 IX50:IX52 ST50:ST52 ACP50:ACP52 AML50:AML52 AWH50:AWH52 BGD50:BGD52 BPZ50:BPZ52 BZV50:BZV52 CJR50:CJR52 CTN50:CTN52 DDJ50:DDJ52 DNF50:DNF52 DXB50:DXB52 EGX50:EGX52 EQT50:EQT52 FAP50:FAP52 FKL50:FKL52 FUH50:FUH52 GED50:GED52 GNZ50:GNZ52 GXV50:GXV52 HHR50:HHR52 HRN50:HRN52 IBJ50:IBJ52 ILF50:ILF52 IVB50:IVB52 JEX50:JEX52 JOT50:JOT52 JYP50:JYP52 KIL50:KIL52 KSH50:KSH52 LCD50:LCD52 LLZ50:LLZ52 LVV50:LVV52 MFR50:MFR52 MPN50:MPN52 MZJ50:MZJ52 NJF50:NJF52 NTB50:NTB52 OCX50:OCX52 OMT50:OMT52 OWP50:OWP52 PGL50:PGL52 PQH50:PQH52 QAD50:QAD52 QJZ50:QJZ52 QTV50:QTV52 RDR50:RDR52 RNN50:RNN52 RXJ50:RXJ52 SHF50:SHF52 SRB50:SRB52 TAX50:TAX52 TKT50:TKT52 TUP50:TUP52 UEL50:UEL52 UOH50:UOH52 UYD50:UYD52 VHZ50:VHZ52 VRV50:VRV52 WBR50:WBR52 WLN50:WLN52">
      <formula1>$AK$26:$AK$26</formula1>
    </dataValidation>
    <dataValidation type="list" allowBlank="1" showInputMessage="1" showErrorMessage="1" promptTitle="대상폐기물" prompt="선택" sqref="WVJ39:WVJ40 IX39:IX40 ST39:ST40 ACP39:ACP40 AML39:AML40 AWH39:AWH40 BGD39:BGD40 BPZ39:BPZ40 BZV39:BZV40 CJR39:CJR40 CTN39:CTN40 DDJ39:DDJ40 DNF39:DNF40 DXB39:DXB40 EGX39:EGX40 EQT39:EQT40 FAP39:FAP40 FKL39:FKL40 FUH39:FUH40 GED39:GED40 GNZ39:GNZ40 GXV39:GXV40 HHR39:HHR40 HRN39:HRN40 IBJ39:IBJ40 ILF39:ILF40 IVB39:IVB40 JEX39:JEX40 JOT39:JOT40 JYP39:JYP40 KIL39:KIL40 KSH39:KSH40 LCD39:LCD40 LLZ39:LLZ40 LVV39:LVV40 MFR39:MFR40 MPN39:MPN40 MZJ39:MZJ40 NJF39:NJF40 NTB39:NTB40 OCX39:OCX40 OMT39:OMT40 OWP39:OWP40 PGL39:PGL40 PQH39:PQH40 QAD39:QAD40 QJZ39:QJZ40 QTV39:QTV40 RDR39:RDR40 RNN39:RNN40 RXJ39:RXJ40 SHF39:SHF40 SRB39:SRB40 TAX39:TAX40 TKT39:TKT40 TUP39:TUP40 UEL39:UEL40 UOH39:UOH40 UYD39:UYD40 VHZ39:VHZ40 VRV39:VRV40 WBR39:WBR40 WLN39:WLN40">
      <formula1>$AK$20:$AK$20</formula1>
    </dataValidation>
    <dataValidation type="list" allowBlank="1" showInputMessage="1" showErrorMessage="1" promptTitle="대상폐기물" prompt="선택" sqref="WVJ35:WVJ38 WLN35:WLN38 WBR35:WBR38 VRV35:VRV38 VHZ35:VHZ38 UYD35:UYD38 UOH35:UOH38 UEL35:UEL38 TUP35:TUP38 TKT35:TKT38 TAX35:TAX38 SRB35:SRB38 SHF35:SHF38 RXJ35:RXJ38 RNN35:RNN38 RDR35:RDR38 QTV35:QTV38 QJZ35:QJZ38 QAD35:QAD38 PQH35:PQH38 PGL35:PGL38 OWP35:OWP38 OMT35:OMT38 OCX35:OCX38 NTB35:NTB38 NJF35:NJF38 MZJ35:MZJ38 MPN35:MPN38 MFR35:MFR38 LVV35:LVV38 LLZ35:LLZ38 LCD35:LCD38 KSH35:KSH38 KIL35:KIL38 JYP35:JYP38 JOT35:JOT38 JEX35:JEX38 IVB35:IVB38 ILF35:ILF38 IBJ35:IBJ38 HRN35:HRN38 HHR35:HHR38 GXV35:GXV38 GNZ35:GNZ38 GED35:GED38 FUH35:FUH38 FKL35:FKL38 FAP35:FAP38 EQT35:EQT38 EGX35:EGX38 DXB35:DXB38 DNF35:DNF38 DDJ35:DDJ38 CTN35:CTN38 CJR35:CJR38 BZV35:BZV38 BPZ35:BPZ38 BGD35:BGD38 AWH35:AWH38 AML35:AML38 ACP35:ACP38 ST35:ST38 IX35:IX38">
      <formula1>$AK$28:$AK$29</formula1>
    </dataValidation>
  </dataValidations>
  <printOptions horizontalCentered="1"/>
  <pageMargins left="0.55097222328186035" right="0.55097222328186035" top="0.78694444894790649" bottom="0.78694444894790649" header="0.31486111879348755" footer="0.31486111879348755"/>
  <pageSetup paperSize="9" scale="39" fitToHeight="0" orientation="landscape" horizontalDpi="4294967293" verticalDpi="300" r:id="rId1"/>
  <headerFooter>
    <oddFooter>&amp;C&amp;"돋움,Regular"- &amp;P+77 -</oddFooter>
  </headerFooter>
  <rowBreaks count="7" manualBreakCount="7">
    <brk id="30" max="16383" man="1"/>
    <brk id="46" max="16383" man="1"/>
    <brk id="63" max="16383" man="1"/>
    <brk id="95" max="16383" man="1"/>
    <brk id="111" max="16383" man="1"/>
    <brk id="128" max="16383" man="1"/>
    <brk id="142"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1"/>
  <sheetViews>
    <sheetView topLeftCell="A94" workbookViewId="0">
      <selection activeCell="P121" sqref="P121"/>
    </sheetView>
  </sheetViews>
  <sheetFormatPr defaultRowHeight="16.5"/>
  <sheetData>
    <row r="1" spans="1:13">
      <c r="A1" t="s">
        <v>1108</v>
      </c>
      <c r="B1" t="s">
        <v>1107</v>
      </c>
      <c r="C1" t="s">
        <v>1109</v>
      </c>
      <c r="D1" t="s">
        <v>1110</v>
      </c>
      <c r="E1" t="s">
        <v>1111</v>
      </c>
      <c r="F1" t="s">
        <v>1112</v>
      </c>
      <c r="G1" t="s">
        <v>1113</v>
      </c>
      <c r="H1" t="s">
        <v>1114</v>
      </c>
      <c r="I1" t="s">
        <v>1115</v>
      </c>
      <c r="J1" t="s">
        <v>1116</v>
      </c>
      <c r="K1" t="s">
        <v>1106</v>
      </c>
      <c r="L1" t="s">
        <v>1105</v>
      </c>
    </row>
    <row r="2" spans="1:13">
      <c r="A2" s="60"/>
      <c r="B2" s="60"/>
      <c r="C2" s="60"/>
      <c r="D2" s="60"/>
      <c r="E2" s="60"/>
      <c r="F2" s="60"/>
      <c r="G2" s="60"/>
      <c r="H2" s="60"/>
      <c r="I2" s="60"/>
      <c r="J2" s="60">
        <v>9</v>
      </c>
      <c r="K2" s="60"/>
      <c r="L2" s="34">
        <v>17</v>
      </c>
      <c r="M2">
        <f>L2/248</f>
        <v>6.8548387096774188E-2</v>
      </c>
    </row>
    <row r="3" spans="1:13">
      <c r="A3" s="59"/>
      <c r="B3" s="59"/>
      <c r="C3" s="59"/>
      <c r="D3" s="59"/>
      <c r="E3" s="59"/>
      <c r="F3" s="59">
        <v>1</v>
      </c>
      <c r="G3" s="59">
        <v>1</v>
      </c>
      <c r="H3" s="59"/>
      <c r="I3" s="59"/>
      <c r="J3" s="59"/>
      <c r="K3" s="59"/>
      <c r="L3" s="40">
        <v>20</v>
      </c>
      <c r="M3">
        <f t="shared" ref="M3:M66" si="0">L3/248</f>
        <v>8.0645161290322578E-2</v>
      </c>
    </row>
    <row r="4" spans="1:13">
      <c r="A4" s="60"/>
      <c r="B4" s="60"/>
      <c r="C4" s="60"/>
      <c r="D4" s="60"/>
      <c r="E4" s="60"/>
      <c r="F4" s="60"/>
      <c r="G4" s="60">
        <v>1</v>
      </c>
      <c r="H4" s="60"/>
      <c r="I4" s="60"/>
      <c r="J4" s="60">
        <v>7</v>
      </c>
      <c r="K4" s="60"/>
      <c r="L4" s="34">
        <v>132</v>
      </c>
      <c r="M4">
        <f t="shared" si="0"/>
        <v>0.532258064516129</v>
      </c>
    </row>
    <row r="5" spans="1:13">
      <c r="A5" s="59">
        <v>1</v>
      </c>
      <c r="B5" s="59"/>
      <c r="C5" s="59"/>
      <c r="D5" s="59"/>
      <c r="E5" s="59"/>
      <c r="F5" s="59"/>
      <c r="G5" s="59"/>
      <c r="H5" s="59"/>
      <c r="I5" s="59"/>
      <c r="J5" s="59">
        <v>1</v>
      </c>
      <c r="K5" s="59"/>
      <c r="L5" s="67">
        <v>187.74</v>
      </c>
      <c r="M5">
        <f t="shared" si="0"/>
        <v>0.75701612903225812</v>
      </c>
    </row>
    <row r="6" spans="1:13">
      <c r="A6" s="61"/>
      <c r="B6" s="61"/>
      <c r="C6" s="61"/>
      <c r="D6" s="61"/>
      <c r="E6" s="61"/>
      <c r="F6" s="61">
        <v>7</v>
      </c>
      <c r="G6" s="61">
        <v>1</v>
      </c>
      <c r="H6" s="61"/>
      <c r="I6" s="61"/>
      <c r="J6" s="61"/>
      <c r="K6" s="62"/>
      <c r="L6" s="33">
        <v>221</v>
      </c>
      <c r="M6">
        <f t="shared" si="0"/>
        <v>0.8911290322580645</v>
      </c>
    </row>
    <row r="7" spans="1:13">
      <c r="A7" s="59"/>
      <c r="B7" s="59">
        <v>3</v>
      </c>
      <c r="C7" s="59"/>
      <c r="D7" s="59"/>
      <c r="E7" s="59"/>
      <c r="F7" s="59"/>
      <c r="G7" s="59">
        <v>1</v>
      </c>
      <c r="H7" s="59"/>
      <c r="I7" s="59">
        <v>1</v>
      </c>
      <c r="J7" s="59"/>
      <c r="K7" s="59">
        <v>3</v>
      </c>
      <c r="L7" s="35">
        <v>286</v>
      </c>
      <c r="M7">
        <f t="shared" si="0"/>
        <v>1.153225806451613</v>
      </c>
    </row>
    <row r="8" spans="1:13">
      <c r="A8" s="59"/>
      <c r="B8" s="59"/>
      <c r="C8" s="59">
        <v>1</v>
      </c>
      <c r="D8" s="59"/>
      <c r="E8" s="59"/>
      <c r="F8" s="59"/>
      <c r="G8" s="59">
        <v>1</v>
      </c>
      <c r="H8" s="59"/>
      <c r="I8" s="59"/>
      <c r="J8" s="59"/>
      <c r="K8" s="59"/>
      <c r="L8" s="40">
        <v>589</v>
      </c>
      <c r="M8">
        <f t="shared" si="0"/>
        <v>2.375</v>
      </c>
    </row>
    <row r="9" spans="1:13">
      <c r="A9" s="59"/>
      <c r="B9" s="59"/>
      <c r="C9" s="59"/>
      <c r="D9" s="59"/>
      <c r="E9" s="59"/>
      <c r="F9" s="59"/>
      <c r="G9" s="59"/>
      <c r="H9" s="59">
        <v>7</v>
      </c>
      <c r="I9" s="59"/>
      <c r="J9" s="59"/>
      <c r="K9" s="59"/>
      <c r="L9" s="35">
        <v>762.702</v>
      </c>
      <c r="M9">
        <f t="shared" si="0"/>
        <v>3.0754112903225805</v>
      </c>
    </row>
    <row r="10" spans="1:13">
      <c r="A10" s="60"/>
      <c r="B10" s="60">
        <v>4</v>
      </c>
      <c r="C10" s="60"/>
      <c r="D10" s="60">
        <v>1</v>
      </c>
      <c r="E10" s="60"/>
      <c r="F10" s="60"/>
      <c r="G10" s="60"/>
      <c r="H10" s="60"/>
      <c r="I10" s="60"/>
      <c r="J10" s="60">
        <v>1</v>
      </c>
      <c r="K10" s="60">
        <v>1</v>
      </c>
      <c r="L10" s="70">
        <v>895</v>
      </c>
      <c r="M10">
        <f t="shared" si="0"/>
        <v>3.6088709677419355</v>
      </c>
    </row>
    <row r="11" spans="1:13">
      <c r="A11" s="59"/>
      <c r="B11" s="59"/>
      <c r="C11" s="59"/>
      <c r="D11" s="59"/>
      <c r="E11" s="59">
        <v>1</v>
      </c>
      <c r="F11" s="59"/>
      <c r="G11" s="59"/>
      <c r="H11" s="59">
        <v>4</v>
      </c>
      <c r="I11" s="59"/>
      <c r="J11" s="59"/>
      <c r="K11" s="59"/>
      <c r="L11" s="35">
        <v>965</v>
      </c>
      <c r="M11">
        <f t="shared" si="0"/>
        <v>3.8911290322580645</v>
      </c>
    </row>
    <row r="12" spans="1:13">
      <c r="A12" s="59"/>
      <c r="B12" s="59"/>
      <c r="C12" s="59"/>
      <c r="D12" s="59"/>
      <c r="E12" s="59"/>
      <c r="F12" s="59"/>
      <c r="G12" s="59"/>
      <c r="H12" s="59">
        <v>2</v>
      </c>
      <c r="I12" s="59"/>
      <c r="J12" s="59"/>
      <c r="K12" s="59">
        <v>4</v>
      </c>
      <c r="L12" s="35">
        <v>1147.92</v>
      </c>
      <c r="M12">
        <f t="shared" si="0"/>
        <v>4.628709677419355</v>
      </c>
    </row>
    <row r="13" spans="1:13">
      <c r="A13" s="59"/>
      <c r="B13" s="59"/>
      <c r="C13" s="59"/>
      <c r="D13" s="59"/>
      <c r="E13" s="59"/>
      <c r="F13" s="59"/>
      <c r="G13" s="59"/>
      <c r="H13" s="59"/>
      <c r="I13" s="59"/>
      <c r="J13" s="59"/>
      <c r="K13" s="59">
        <v>4</v>
      </c>
      <c r="L13" s="35">
        <v>1798</v>
      </c>
      <c r="M13">
        <f t="shared" si="0"/>
        <v>7.25</v>
      </c>
    </row>
    <row r="14" spans="1:13">
      <c r="A14" s="60"/>
      <c r="B14" s="60"/>
      <c r="C14" s="60"/>
      <c r="D14" s="60"/>
      <c r="E14" s="60"/>
      <c r="F14" s="60">
        <v>3</v>
      </c>
      <c r="G14" s="60"/>
      <c r="H14" s="60"/>
      <c r="I14" s="60"/>
      <c r="J14" s="60">
        <v>4</v>
      </c>
      <c r="K14" s="60"/>
      <c r="L14" s="34">
        <v>2825</v>
      </c>
      <c r="M14">
        <f t="shared" si="0"/>
        <v>11.391129032258064</v>
      </c>
    </row>
    <row r="15" spans="1:13">
      <c r="A15" s="59"/>
      <c r="B15" s="59"/>
      <c r="C15" s="59"/>
      <c r="D15" s="59"/>
      <c r="E15" s="59"/>
      <c r="F15" s="59">
        <v>5</v>
      </c>
      <c r="G15" s="59">
        <v>2</v>
      </c>
      <c r="H15" s="59"/>
      <c r="I15" s="59"/>
      <c r="J15" s="59"/>
      <c r="K15" s="59">
        <v>1</v>
      </c>
      <c r="L15" s="35">
        <v>3042</v>
      </c>
      <c r="M15">
        <f t="shared" si="0"/>
        <v>12.266129032258064</v>
      </c>
    </row>
    <row r="16" spans="1:13">
      <c r="A16" s="59"/>
      <c r="B16" s="59">
        <v>3</v>
      </c>
      <c r="C16" s="59"/>
      <c r="D16" s="59"/>
      <c r="E16" s="59"/>
      <c r="F16" s="59">
        <v>1</v>
      </c>
      <c r="G16" s="59">
        <v>2</v>
      </c>
      <c r="H16" s="59"/>
      <c r="I16" s="59"/>
      <c r="J16" s="59"/>
      <c r="K16" s="59"/>
      <c r="L16" s="35">
        <v>3139</v>
      </c>
      <c r="M16">
        <f t="shared" si="0"/>
        <v>12.65725806451613</v>
      </c>
    </row>
    <row r="17" spans="1:13">
      <c r="A17" s="59"/>
      <c r="B17" s="59">
        <v>3</v>
      </c>
      <c r="C17" s="59"/>
      <c r="D17" s="59"/>
      <c r="E17" s="59"/>
      <c r="F17" s="59">
        <v>1</v>
      </c>
      <c r="G17" s="59">
        <v>1</v>
      </c>
      <c r="H17" s="59"/>
      <c r="I17" s="59"/>
      <c r="J17" s="59"/>
      <c r="K17" s="59"/>
      <c r="L17" s="34">
        <v>3297</v>
      </c>
      <c r="M17">
        <f t="shared" si="0"/>
        <v>13.294354838709678</v>
      </c>
    </row>
    <row r="18" spans="1:13">
      <c r="A18" s="59"/>
      <c r="B18" s="59">
        <v>5</v>
      </c>
      <c r="C18" s="59"/>
      <c r="D18" s="59"/>
      <c r="E18" s="59"/>
      <c r="F18" s="59"/>
      <c r="G18" s="59">
        <v>1</v>
      </c>
      <c r="H18" s="59"/>
      <c r="I18" s="59"/>
      <c r="J18" s="59"/>
      <c r="K18" s="59"/>
      <c r="L18" s="66">
        <v>3666</v>
      </c>
      <c r="M18">
        <f t="shared" si="0"/>
        <v>14.78225806451613</v>
      </c>
    </row>
    <row r="19" spans="1:13">
      <c r="A19" s="60"/>
      <c r="B19" s="60"/>
      <c r="C19" s="60"/>
      <c r="D19" s="60"/>
      <c r="E19" s="60"/>
      <c r="F19" s="60"/>
      <c r="G19" s="60"/>
      <c r="H19" s="60"/>
      <c r="I19" s="60"/>
      <c r="J19" s="60">
        <v>6</v>
      </c>
      <c r="K19" s="60"/>
      <c r="L19" s="34">
        <v>3678</v>
      </c>
      <c r="M19">
        <f t="shared" si="0"/>
        <v>14.830645161290322</v>
      </c>
    </row>
    <row r="20" spans="1:13">
      <c r="A20" s="59"/>
      <c r="B20" s="59">
        <v>1</v>
      </c>
      <c r="C20" s="59">
        <v>4</v>
      </c>
      <c r="D20" s="59"/>
      <c r="E20" s="59"/>
      <c r="F20" s="59">
        <v>13</v>
      </c>
      <c r="G20" s="59">
        <v>2</v>
      </c>
      <c r="H20" s="59"/>
      <c r="I20" s="59"/>
      <c r="J20" s="59"/>
      <c r="K20" s="59"/>
      <c r="L20" s="40">
        <v>3730</v>
      </c>
      <c r="M20">
        <f t="shared" si="0"/>
        <v>15.040322580645162</v>
      </c>
    </row>
    <row r="21" spans="1:13">
      <c r="A21" s="60"/>
      <c r="B21" s="60">
        <v>2</v>
      </c>
      <c r="C21" s="60"/>
      <c r="D21" s="60">
        <v>1</v>
      </c>
      <c r="E21" s="60"/>
      <c r="F21" s="60"/>
      <c r="G21" s="60"/>
      <c r="H21" s="60"/>
      <c r="I21" s="60"/>
      <c r="J21" s="60"/>
      <c r="K21" s="60">
        <v>1</v>
      </c>
      <c r="L21" s="70">
        <v>3776</v>
      </c>
      <c r="M21">
        <f t="shared" si="0"/>
        <v>15.225806451612904</v>
      </c>
    </row>
    <row r="22" spans="1:13">
      <c r="A22" s="59"/>
      <c r="B22" s="59">
        <v>3</v>
      </c>
      <c r="C22" s="59"/>
      <c r="D22" s="59"/>
      <c r="E22" s="59"/>
      <c r="F22" s="59">
        <v>3</v>
      </c>
      <c r="G22" s="59">
        <v>1</v>
      </c>
      <c r="H22" s="59"/>
      <c r="I22" s="59"/>
      <c r="J22" s="59"/>
      <c r="K22" s="59">
        <v>1</v>
      </c>
      <c r="L22" s="66">
        <v>4057</v>
      </c>
      <c r="M22">
        <f t="shared" si="0"/>
        <v>16.358870967741936</v>
      </c>
    </row>
    <row r="23" spans="1:13">
      <c r="A23" s="59"/>
      <c r="B23" s="59">
        <v>3</v>
      </c>
      <c r="C23" s="59"/>
      <c r="D23" s="59"/>
      <c r="E23" s="59"/>
      <c r="F23" s="59">
        <v>3</v>
      </c>
      <c r="G23" s="59">
        <v>2</v>
      </c>
      <c r="H23" s="59"/>
      <c r="I23" s="59"/>
      <c r="J23" s="59"/>
      <c r="K23" s="59"/>
      <c r="L23" s="35">
        <v>4272</v>
      </c>
      <c r="M23">
        <f t="shared" si="0"/>
        <v>17.225806451612904</v>
      </c>
    </row>
    <row r="24" spans="1:13">
      <c r="A24" s="64"/>
      <c r="B24" s="64"/>
      <c r="C24" s="64"/>
      <c r="D24" s="64">
        <v>4</v>
      </c>
      <c r="E24" s="64"/>
      <c r="F24" s="64">
        <v>1</v>
      </c>
      <c r="G24" s="64">
        <v>1</v>
      </c>
      <c r="H24" s="64"/>
      <c r="I24" s="64"/>
      <c r="J24" s="64"/>
      <c r="K24" s="64"/>
      <c r="L24" s="40">
        <v>4351</v>
      </c>
      <c r="M24">
        <f t="shared" si="0"/>
        <v>17.544354838709676</v>
      </c>
    </row>
    <row r="25" spans="1:13">
      <c r="A25" s="59"/>
      <c r="B25" s="59">
        <v>4</v>
      </c>
      <c r="C25" s="59"/>
      <c r="D25" s="59"/>
      <c r="E25" s="59"/>
      <c r="F25" s="59">
        <v>4</v>
      </c>
      <c r="G25" s="59">
        <v>1</v>
      </c>
      <c r="H25" s="59"/>
      <c r="I25" s="59"/>
      <c r="J25" s="59"/>
      <c r="K25" s="59"/>
      <c r="L25" s="66">
        <v>4829</v>
      </c>
      <c r="M25">
        <f t="shared" si="0"/>
        <v>19.471774193548388</v>
      </c>
    </row>
    <row r="26" spans="1:13">
      <c r="A26" s="64"/>
      <c r="B26" s="59"/>
      <c r="C26" s="59">
        <v>1</v>
      </c>
      <c r="D26" s="59">
        <v>3</v>
      </c>
      <c r="E26" s="59"/>
      <c r="F26" s="59"/>
      <c r="G26" s="59">
        <v>1</v>
      </c>
      <c r="H26" s="59"/>
      <c r="I26" s="59"/>
      <c r="J26" s="59"/>
      <c r="K26" s="59"/>
      <c r="L26" s="40">
        <v>4915</v>
      </c>
      <c r="M26">
        <f t="shared" si="0"/>
        <v>19.818548387096776</v>
      </c>
    </row>
    <row r="27" spans="1:13">
      <c r="A27" s="64"/>
      <c r="B27" s="64"/>
      <c r="C27" s="64"/>
      <c r="D27" s="64">
        <v>6</v>
      </c>
      <c r="E27" s="64"/>
      <c r="F27" s="64">
        <v>1</v>
      </c>
      <c r="G27" s="64">
        <v>2</v>
      </c>
      <c r="H27" s="64"/>
      <c r="I27" s="64"/>
      <c r="J27" s="64"/>
      <c r="K27" s="64"/>
      <c r="L27" s="40">
        <v>4988</v>
      </c>
      <c r="M27">
        <f t="shared" si="0"/>
        <v>20.112903225806452</v>
      </c>
    </row>
    <row r="28" spans="1:13">
      <c r="A28" s="59"/>
      <c r="B28" s="59">
        <v>2</v>
      </c>
      <c r="C28" s="59"/>
      <c r="D28" s="59"/>
      <c r="E28" s="59"/>
      <c r="F28" s="59">
        <v>1</v>
      </c>
      <c r="G28" s="59">
        <v>2</v>
      </c>
      <c r="H28" s="59"/>
      <c r="I28" s="59"/>
      <c r="J28" s="59"/>
      <c r="K28" s="59"/>
      <c r="L28" s="35">
        <v>5150</v>
      </c>
      <c r="M28">
        <f t="shared" si="0"/>
        <v>20.766129032258064</v>
      </c>
    </row>
    <row r="29" spans="1:13">
      <c r="A29" s="64">
        <v>1</v>
      </c>
      <c r="B29" s="64"/>
      <c r="C29" s="64"/>
      <c r="D29" s="64">
        <v>3</v>
      </c>
      <c r="E29" s="64"/>
      <c r="F29" s="64"/>
      <c r="G29" s="64">
        <v>1</v>
      </c>
      <c r="H29" s="64"/>
      <c r="I29" s="64"/>
      <c r="J29" s="64"/>
      <c r="K29" s="64"/>
      <c r="L29" s="40">
        <v>5199</v>
      </c>
      <c r="M29">
        <f t="shared" si="0"/>
        <v>20.963709677419356</v>
      </c>
    </row>
    <row r="30" spans="1:13">
      <c r="A30" s="60"/>
      <c r="B30" s="60"/>
      <c r="C30" s="60"/>
      <c r="D30" s="60"/>
      <c r="E30" s="60"/>
      <c r="F30" s="60"/>
      <c r="G30" s="60">
        <v>1</v>
      </c>
      <c r="H30" s="60"/>
      <c r="I30" s="60"/>
      <c r="J30" s="60">
        <v>8</v>
      </c>
      <c r="K30" s="60"/>
      <c r="L30" s="34">
        <v>5326</v>
      </c>
      <c r="M30">
        <f t="shared" si="0"/>
        <v>21.475806451612904</v>
      </c>
    </row>
    <row r="31" spans="1:13">
      <c r="A31" s="60"/>
      <c r="B31" s="60"/>
      <c r="C31" s="60"/>
      <c r="D31" s="60"/>
      <c r="E31" s="60"/>
      <c r="F31" s="60">
        <v>5</v>
      </c>
      <c r="G31" s="60"/>
      <c r="H31" s="60"/>
      <c r="I31" s="60"/>
      <c r="J31" s="60"/>
      <c r="K31" s="60"/>
      <c r="L31" s="34">
        <v>5408</v>
      </c>
      <c r="M31">
        <f t="shared" si="0"/>
        <v>21.806451612903224</v>
      </c>
    </row>
    <row r="32" spans="1:13">
      <c r="A32" s="59"/>
      <c r="B32" s="59">
        <v>4</v>
      </c>
      <c r="C32" s="59">
        <v>5</v>
      </c>
      <c r="D32" s="59">
        <v>1</v>
      </c>
      <c r="E32" s="59"/>
      <c r="F32" s="59"/>
      <c r="G32" s="59">
        <v>1</v>
      </c>
      <c r="H32" s="59"/>
      <c r="I32" s="59"/>
      <c r="J32" s="59">
        <v>2</v>
      </c>
      <c r="K32" s="59"/>
      <c r="L32" s="35">
        <v>5429</v>
      </c>
      <c r="M32">
        <f t="shared" si="0"/>
        <v>21.891129032258064</v>
      </c>
    </row>
    <row r="33" spans="1:13">
      <c r="A33" s="59"/>
      <c r="B33" s="59">
        <v>7</v>
      </c>
      <c r="C33" s="59"/>
      <c r="D33" s="59"/>
      <c r="E33" s="59"/>
      <c r="F33" s="59">
        <v>2</v>
      </c>
      <c r="G33" s="59">
        <v>1</v>
      </c>
      <c r="H33" s="59"/>
      <c r="I33" s="59"/>
      <c r="J33" s="59"/>
      <c r="K33" s="59"/>
      <c r="L33" s="66">
        <v>5794</v>
      </c>
      <c r="M33">
        <f t="shared" si="0"/>
        <v>23.362903225806452</v>
      </c>
    </row>
    <row r="34" spans="1:13">
      <c r="A34" s="59"/>
      <c r="B34" s="59">
        <v>2</v>
      </c>
      <c r="C34" s="59">
        <v>2</v>
      </c>
      <c r="D34" s="59"/>
      <c r="E34" s="59"/>
      <c r="F34" s="59">
        <v>4</v>
      </c>
      <c r="G34" s="59">
        <v>1</v>
      </c>
      <c r="H34" s="59"/>
      <c r="I34" s="59"/>
      <c r="J34" s="59"/>
      <c r="K34" s="59"/>
      <c r="L34" s="35">
        <v>5810</v>
      </c>
      <c r="M34">
        <f t="shared" si="0"/>
        <v>23.427419354838708</v>
      </c>
    </row>
    <row r="35" spans="1:13">
      <c r="A35" s="59"/>
      <c r="B35" s="59">
        <v>2</v>
      </c>
      <c r="C35" s="59">
        <v>2</v>
      </c>
      <c r="D35" s="59"/>
      <c r="E35" s="59"/>
      <c r="F35" s="59">
        <v>4</v>
      </c>
      <c r="G35" s="59">
        <v>1</v>
      </c>
      <c r="H35" s="59"/>
      <c r="I35" s="59"/>
      <c r="J35" s="59"/>
      <c r="K35" s="59"/>
      <c r="L35" s="35">
        <v>5865</v>
      </c>
      <c r="M35">
        <f t="shared" si="0"/>
        <v>23.649193548387096</v>
      </c>
    </row>
    <row r="36" spans="1:13">
      <c r="A36" s="59"/>
      <c r="B36" s="59">
        <v>2</v>
      </c>
      <c r="C36" s="59">
        <v>2</v>
      </c>
      <c r="D36" s="59"/>
      <c r="E36" s="59"/>
      <c r="F36" s="59">
        <v>4</v>
      </c>
      <c r="G36" s="59">
        <v>1</v>
      </c>
      <c r="H36" s="59"/>
      <c r="I36" s="59"/>
      <c r="J36" s="59"/>
      <c r="K36" s="59"/>
      <c r="L36" s="35">
        <v>6062</v>
      </c>
      <c r="M36">
        <f t="shared" si="0"/>
        <v>24.443548387096776</v>
      </c>
    </row>
    <row r="37" spans="1:13">
      <c r="A37" s="59"/>
      <c r="B37" s="59">
        <v>6</v>
      </c>
      <c r="C37" s="59"/>
      <c r="D37" s="59"/>
      <c r="E37" s="59"/>
      <c r="F37" s="59">
        <v>3</v>
      </c>
      <c r="G37" s="59">
        <v>1</v>
      </c>
      <c r="H37" s="59"/>
      <c r="I37" s="59"/>
      <c r="J37" s="59"/>
      <c r="K37" s="59"/>
      <c r="L37" s="66">
        <v>6168</v>
      </c>
      <c r="M37">
        <f t="shared" si="0"/>
        <v>24.870967741935484</v>
      </c>
    </row>
    <row r="38" spans="1:13">
      <c r="A38" s="64"/>
      <c r="B38" s="64"/>
      <c r="C38" s="64"/>
      <c r="D38" s="64">
        <v>5</v>
      </c>
      <c r="E38" s="64"/>
      <c r="F38" s="64"/>
      <c r="G38" s="64">
        <v>1</v>
      </c>
      <c r="H38" s="64"/>
      <c r="I38" s="64"/>
      <c r="J38" s="64"/>
      <c r="K38" s="64"/>
      <c r="L38" s="40">
        <v>6227</v>
      </c>
      <c r="M38">
        <f t="shared" si="0"/>
        <v>25.108870967741936</v>
      </c>
    </row>
    <row r="39" spans="1:13">
      <c r="A39" s="60">
        <v>3</v>
      </c>
      <c r="B39" s="60">
        <v>3</v>
      </c>
      <c r="C39" s="60"/>
      <c r="D39" s="60">
        <v>7</v>
      </c>
      <c r="E39" s="60"/>
      <c r="F39" s="60"/>
      <c r="G39" s="60">
        <v>1</v>
      </c>
      <c r="H39" s="60"/>
      <c r="I39" s="60"/>
      <c r="J39" s="60">
        <v>1</v>
      </c>
      <c r="K39" s="60"/>
      <c r="L39" s="34">
        <v>6258</v>
      </c>
      <c r="M39">
        <f t="shared" si="0"/>
        <v>25.233870967741936</v>
      </c>
    </row>
    <row r="40" spans="1:13">
      <c r="A40" s="59"/>
      <c r="B40" s="59">
        <v>2</v>
      </c>
      <c r="C40" s="59">
        <v>2</v>
      </c>
      <c r="D40" s="59"/>
      <c r="E40" s="59"/>
      <c r="F40" s="59">
        <v>5</v>
      </c>
      <c r="G40" s="59">
        <v>1</v>
      </c>
      <c r="H40" s="59"/>
      <c r="I40" s="59"/>
      <c r="J40" s="59"/>
      <c r="K40" s="59"/>
      <c r="L40" s="35">
        <v>6264</v>
      </c>
      <c r="M40">
        <f t="shared" si="0"/>
        <v>25.258064516129032</v>
      </c>
    </row>
    <row r="41" spans="1:13">
      <c r="A41" s="60">
        <v>2</v>
      </c>
      <c r="B41" s="60">
        <v>4</v>
      </c>
      <c r="C41" s="60"/>
      <c r="D41" s="60">
        <v>1</v>
      </c>
      <c r="E41" s="60"/>
      <c r="F41" s="60"/>
      <c r="G41" s="60">
        <v>1</v>
      </c>
      <c r="H41" s="60"/>
      <c r="I41" s="60"/>
      <c r="J41" s="60">
        <v>7</v>
      </c>
      <c r="K41" s="60"/>
      <c r="L41" s="34">
        <v>6319</v>
      </c>
      <c r="M41">
        <f t="shared" si="0"/>
        <v>25.47983870967742</v>
      </c>
    </row>
    <row r="42" spans="1:13">
      <c r="A42" s="59"/>
      <c r="B42" s="59">
        <v>3</v>
      </c>
      <c r="C42" s="59">
        <v>2</v>
      </c>
      <c r="D42" s="59"/>
      <c r="E42" s="59"/>
      <c r="F42" s="59">
        <v>4</v>
      </c>
      <c r="G42" s="59">
        <v>1</v>
      </c>
      <c r="H42" s="59"/>
      <c r="I42" s="59"/>
      <c r="J42" s="59"/>
      <c r="K42" s="59">
        <v>1</v>
      </c>
      <c r="L42" s="35">
        <v>6345</v>
      </c>
      <c r="M42">
        <f t="shared" si="0"/>
        <v>25.58467741935484</v>
      </c>
    </row>
    <row r="43" spans="1:13">
      <c r="A43" s="59"/>
      <c r="B43" s="59">
        <v>7</v>
      </c>
      <c r="C43" s="59"/>
      <c r="D43" s="59"/>
      <c r="E43" s="59"/>
      <c r="F43" s="59">
        <v>2</v>
      </c>
      <c r="G43" s="59">
        <v>1</v>
      </c>
      <c r="H43" s="59"/>
      <c r="I43" s="59"/>
      <c r="J43" s="59"/>
      <c r="K43" s="59"/>
      <c r="L43" s="66">
        <v>6399</v>
      </c>
      <c r="M43">
        <f t="shared" si="0"/>
        <v>25.802419354838708</v>
      </c>
    </row>
    <row r="44" spans="1:13">
      <c r="A44" s="63">
        <v>1</v>
      </c>
      <c r="B44" s="63"/>
      <c r="C44" s="59"/>
      <c r="D44" s="63">
        <v>5</v>
      </c>
      <c r="E44" s="59"/>
      <c r="F44" s="59"/>
      <c r="G44" s="63">
        <v>1</v>
      </c>
      <c r="H44" s="59"/>
      <c r="I44" s="59"/>
      <c r="J44" s="59"/>
      <c r="K44" s="59"/>
      <c r="L44" s="40">
        <v>6422</v>
      </c>
      <c r="M44">
        <f t="shared" si="0"/>
        <v>25.89516129032258</v>
      </c>
    </row>
    <row r="45" spans="1:13">
      <c r="A45" s="59"/>
      <c r="B45" s="59">
        <v>7</v>
      </c>
      <c r="C45" s="59"/>
      <c r="D45" s="59"/>
      <c r="E45" s="59"/>
      <c r="F45" s="59">
        <v>2</v>
      </c>
      <c r="G45" s="59">
        <v>2</v>
      </c>
      <c r="H45" s="59"/>
      <c r="I45" s="59"/>
      <c r="J45" s="59"/>
      <c r="K45" s="59"/>
      <c r="L45" s="66">
        <v>6578</v>
      </c>
      <c r="M45">
        <f t="shared" si="0"/>
        <v>26.524193548387096</v>
      </c>
    </row>
    <row r="46" spans="1:13">
      <c r="A46" s="61"/>
      <c r="B46" s="61">
        <v>11</v>
      </c>
      <c r="C46" s="61">
        <v>1</v>
      </c>
      <c r="D46" s="61"/>
      <c r="E46" s="61"/>
      <c r="F46" s="61"/>
      <c r="G46" s="61">
        <v>2</v>
      </c>
      <c r="H46" s="61"/>
      <c r="I46" s="61"/>
      <c r="J46" s="61"/>
      <c r="K46" s="62"/>
      <c r="L46" s="33">
        <v>6890</v>
      </c>
      <c r="M46">
        <f t="shared" si="0"/>
        <v>27.782258064516128</v>
      </c>
    </row>
    <row r="47" spans="1:13">
      <c r="A47" s="64"/>
      <c r="B47" s="64"/>
      <c r="C47" s="64"/>
      <c r="D47" s="64">
        <v>5</v>
      </c>
      <c r="E47" s="64"/>
      <c r="F47" s="64">
        <v>3</v>
      </c>
      <c r="G47" s="64"/>
      <c r="H47" s="64"/>
      <c r="I47" s="64"/>
      <c r="J47" s="64"/>
      <c r="K47" s="64"/>
      <c r="L47" s="40">
        <v>6932</v>
      </c>
      <c r="M47">
        <f t="shared" si="0"/>
        <v>27.951612903225808</v>
      </c>
    </row>
    <row r="48" spans="1:13">
      <c r="A48" s="64"/>
      <c r="B48" s="64"/>
      <c r="C48" s="64"/>
      <c r="D48" s="64">
        <v>4</v>
      </c>
      <c r="E48" s="64"/>
      <c r="F48" s="64"/>
      <c r="G48" s="64">
        <v>1</v>
      </c>
      <c r="H48" s="64"/>
      <c r="I48" s="64"/>
      <c r="J48" s="64"/>
      <c r="K48" s="64"/>
      <c r="L48" s="40">
        <v>6987</v>
      </c>
      <c r="M48">
        <f t="shared" si="0"/>
        <v>28.173387096774192</v>
      </c>
    </row>
    <row r="49" spans="1:13">
      <c r="A49" s="60"/>
      <c r="B49" s="60"/>
      <c r="C49" s="60"/>
      <c r="D49" s="60"/>
      <c r="E49" s="60">
        <v>1</v>
      </c>
      <c r="F49" s="60"/>
      <c r="G49" s="60"/>
      <c r="H49" s="60"/>
      <c r="I49" s="60"/>
      <c r="J49" s="60">
        <v>6</v>
      </c>
      <c r="K49" s="60"/>
      <c r="L49" s="34">
        <v>7136</v>
      </c>
      <c r="M49">
        <f t="shared" si="0"/>
        <v>28.774193548387096</v>
      </c>
    </row>
    <row r="50" spans="1:13">
      <c r="A50" s="59"/>
      <c r="B50" s="59">
        <v>5</v>
      </c>
      <c r="C50" s="59">
        <v>4</v>
      </c>
      <c r="D50" s="59"/>
      <c r="E50" s="59"/>
      <c r="F50" s="59"/>
      <c r="G50" s="59">
        <v>1</v>
      </c>
      <c r="H50" s="59"/>
      <c r="I50" s="59"/>
      <c r="J50" s="59"/>
      <c r="K50" s="59"/>
      <c r="L50" s="35">
        <v>7172</v>
      </c>
      <c r="M50">
        <f t="shared" si="0"/>
        <v>28.919354838709676</v>
      </c>
    </row>
    <row r="51" spans="1:13">
      <c r="A51" s="59"/>
      <c r="B51" s="59">
        <v>1</v>
      </c>
      <c r="C51" s="59"/>
      <c r="D51" s="59"/>
      <c r="E51" s="59"/>
      <c r="F51" s="59"/>
      <c r="G51" s="59">
        <v>2</v>
      </c>
      <c r="H51" s="59"/>
      <c r="I51" s="59"/>
      <c r="J51" s="59"/>
      <c r="K51" s="59"/>
      <c r="L51" s="35">
        <v>7225</v>
      </c>
      <c r="M51">
        <f t="shared" si="0"/>
        <v>29.133064516129032</v>
      </c>
    </row>
    <row r="52" spans="1:13">
      <c r="A52" s="59"/>
      <c r="B52" s="59">
        <v>4</v>
      </c>
      <c r="C52" s="59"/>
      <c r="D52" s="59"/>
      <c r="E52" s="59"/>
      <c r="F52" s="59">
        <v>1</v>
      </c>
      <c r="G52" s="59">
        <v>1</v>
      </c>
      <c r="H52" s="59"/>
      <c r="I52" s="59"/>
      <c r="J52" s="59"/>
      <c r="K52" s="59">
        <v>1</v>
      </c>
      <c r="L52" s="66">
        <v>7387</v>
      </c>
      <c r="M52">
        <f t="shared" si="0"/>
        <v>29.786290322580644</v>
      </c>
    </row>
    <row r="53" spans="1:13">
      <c r="A53" s="61"/>
      <c r="B53" s="61">
        <v>9</v>
      </c>
      <c r="C53" s="61">
        <v>1</v>
      </c>
      <c r="D53" s="61"/>
      <c r="E53" s="61"/>
      <c r="F53" s="61"/>
      <c r="G53" s="61">
        <v>2</v>
      </c>
      <c r="H53" s="61"/>
      <c r="I53" s="61"/>
      <c r="J53" s="61"/>
      <c r="K53" s="62">
        <v>2</v>
      </c>
      <c r="L53" s="33">
        <v>7466</v>
      </c>
      <c r="M53">
        <f t="shared" si="0"/>
        <v>30.10483870967742</v>
      </c>
    </row>
    <row r="54" spans="1:13">
      <c r="A54" s="59"/>
      <c r="B54" s="59">
        <v>4</v>
      </c>
      <c r="C54" s="59"/>
      <c r="D54" s="59"/>
      <c r="E54" s="59"/>
      <c r="F54" s="59"/>
      <c r="G54" s="59">
        <v>2</v>
      </c>
      <c r="H54" s="59"/>
      <c r="I54" s="59"/>
      <c r="J54" s="59">
        <v>2</v>
      </c>
      <c r="K54" s="59">
        <v>3</v>
      </c>
      <c r="L54" s="35">
        <v>7888</v>
      </c>
      <c r="M54">
        <f t="shared" si="0"/>
        <v>31.806451612903224</v>
      </c>
    </row>
    <row r="55" spans="1:13">
      <c r="A55" s="59"/>
      <c r="B55" s="59">
        <v>5</v>
      </c>
      <c r="C55" s="59"/>
      <c r="D55" s="59"/>
      <c r="E55" s="59"/>
      <c r="F55" s="59"/>
      <c r="G55" s="59">
        <v>5</v>
      </c>
      <c r="H55" s="59"/>
      <c r="I55" s="59"/>
      <c r="J55" s="59"/>
      <c r="K55" s="59">
        <v>1</v>
      </c>
      <c r="L55" s="35">
        <v>7925.68</v>
      </c>
      <c r="M55">
        <f t="shared" si="0"/>
        <v>31.958387096774196</v>
      </c>
    </row>
    <row r="56" spans="1:13">
      <c r="A56" s="59"/>
      <c r="B56" s="59">
        <v>3</v>
      </c>
      <c r="C56" s="59"/>
      <c r="D56" s="59"/>
      <c r="E56" s="59"/>
      <c r="F56" s="59">
        <v>2</v>
      </c>
      <c r="G56" s="59">
        <v>2</v>
      </c>
      <c r="H56" s="59">
        <v>1</v>
      </c>
      <c r="I56" s="59"/>
      <c r="J56" s="59">
        <v>1</v>
      </c>
      <c r="K56" s="59"/>
      <c r="L56" s="35">
        <v>7961</v>
      </c>
      <c r="M56">
        <f t="shared" si="0"/>
        <v>32.100806451612904</v>
      </c>
    </row>
    <row r="57" spans="1:13">
      <c r="A57" s="65"/>
      <c r="B57" s="65">
        <v>8</v>
      </c>
      <c r="C57" s="65"/>
      <c r="D57" s="65"/>
      <c r="E57" s="65"/>
      <c r="F57" s="65">
        <v>3</v>
      </c>
      <c r="G57" s="65">
        <v>4</v>
      </c>
      <c r="H57" s="65"/>
      <c r="I57" s="65"/>
      <c r="J57" s="65"/>
      <c r="K57" s="65"/>
      <c r="L57" s="66">
        <v>7995</v>
      </c>
      <c r="M57">
        <f t="shared" si="0"/>
        <v>32.237903225806448</v>
      </c>
    </row>
    <row r="58" spans="1:13">
      <c r="A58" s="60">
        <v>4</v>
      </c>
      <c r="B58" s="60">
        <v>3</v>
      </c>
      <c r="C58" s="60"/>
      <c r="D58" s="60">
        <v>3</v>
      </c>
      <c r="E58" s="60"/>
      <c r="F58" s="60">
        <v>4</v>
      </c>
      <c r="G58" s="60">
        <v>3</v>
      </c>
      <c r="H58" s="60"/>
      <c r="I58" s="60"/>
      <c r="J58" s="60">
        <v>1</v>
      </c>
      <c r="K58" s="60"/>
      <c r="L58" s="34">
        <v>8138</v>
      </c>
      <c r="M58">
        <f t="shared" si="0"/>
        <v>32.814516129032256</v>
      </c>
    </row>
    <row r="59" spans="1:13">
      <c r="A59" s="59"/>
      <c r="B59" s="59"/>
      <c r="C59" s="59"/>
      <c r="D59" s="59"/>
      <c r="E59" s="59"/>
      <c r="F59" s="59">
        <v>1</v>
      </c>
      <c r="G59" s="59"/>
      <c r="H59" s="59"/>
      <c r="I59" s="59"/>
      <c r="J59" s="59"/>
      <c r="K59" s="59"/>
      <c r="L59" s="35">
        <v>8216</v>
      </c>
      <c r="M59">
        <f t="shared" si="0"/>
        <v>33.12903225806452</v>
      </c>
    </row>
    <row r="60" spans="1:13">
      <c r="A60" s="61"/>
      <c r="B60" s="61">
        <v>8</v>
      </c>
      <c r="C60" s="61">
        <v>1</v>
      </c>
      <c r="D60" s="61"/>
      <c r="E60" s="61"/>
      <c r="F60" s="61"/>
      <c r="G60" s="61">
        <v>2</v>
      </c>
      <c r="H60" s="61"/>
      <c r="I60" s="61"/>
      <c r="J60" s="61"/>
      <c r="K60" s="62">
        <v>1</v>
      </c>
      <c r="L60" s="33">
        <v>8407</v>
      </c>
      <c r="M60">
        <f t="shared" si="0"/>
        <v>33.899193548387096</v>
      </c>
    </row>
    <row r="61" spans="1:13">
      <c r="A61" s="59">
        <v>1</v>
      </c>
      <c r="B61" s="59">
        <v>3</v>
      </c>
      <c r="C61" s="59"/>
      <c r="D61" s="59">
        <v>3</v>
      </c>
      <c r="E61" s="59"/>
      <c r="F61" s="59"/>
      <c r="G61" s="59">
        <v>3</v>
      </c>
      <c r="H61" s="59"/>
      <c r="I61" s="59"/>
      <c r="J61" s="59"/>
      <c r="K61" s="59"/>
      <c r="L61" s="35">
        <v>8412.5400000000009</v>
      </c>
      <c r="M61">
        <f t="shared" si="0"/>
        <v>33.921532258064516</v>
      </c>
    </row>
    <row r="62" spans="1:13">
      <c r="A62" s="59"/>
      <c r="B62" s="59">
        <v>3</v>
      </c>
      <c r="C62" s="59"/>
      <c r="D62" s="59">
        <v>4</v>
      </c>
      <c r="E62" s="59"/>
      <c r="F62" s="59">
        <v>1</v>
      </c>
      <c r="G62" s="59">
        <v>4</v>
      </c>
      <c r="H62" s="59"/>
      <c r="I62" s="59"/>
      <c r="J62" s="59"/>
      <c r="K62" s="59"/>
      <c r="L62" s="66">
        <v>8495</v>
      </c>
      <c r="M62">
        <f t="shared" si="0"/>
        <v>34.25403225806452</v>
      </c>
    </row>
    <row r="63" spans="1:13">
      <c r="A63" s="59"/>
      <c r="B63" s="59">
        <v>5</v>
      </c>
      <c r="C63" s="59"/>
      <c r="D63" s="59"/>
      <c r="E63" s="59"/>
      <c r="F63" s="59">
        <v>2</v>
      </c>
      <c r="G63" s="59">
        <v>1</v>
      </c>
      <c r="H63" s="59">
        <v>1</v>
      </c>
      <c r="I63" s="59"/>
      <c r="J63" s="59">
        <v>1</v>
      </c>
      <c r="K63" s="59"/>
      <c r="L63" s="35">
        <v>8811</v>
      </c>
      <c r="M63">
        <f t="shared" si="0"/>
        <v>35.528225806451616</v>
      </c>
    </row>
    <row r="64" spans="1:13">
      <c r="A64" s="59"/>
      <c r="B64" s="59">
        <v>3</v>
      </c>
      <c r="C64" s="59">
        <v>4</v>
      </c>
      <c r="D64" s="59"/>
      <c r="E64" s="59"/>
      <c r="F64" s="59">
        <v>4</v>
      </c>
      <c r="G64" s="59">
        <v>2</v>
      </c>
      <c r="H64" s="59"/>
      <c r="I64" s="59"/>
      <c r="J64" s="59"/>
      <c r="K64" s="59"/>
      <c r="L64" s="35">
        <v>8953</v>
      </c>
      <c r="M64">
        <f t="shared" si="0"/>
        <v>36.100806451612904</v>
      </c>
    </row>
    <row r="65" spans="1:13">
      <c r="A65" s="59"/>
      <c r="B65" s="59">
        <v>6</v>
      </c>
      <c r="C65" s="59"/>
      <c r="D65" s="59">
        <v>1</v>
      </c>
      <c r="E65" s="59"/>
      <c r="F65" s="59">
        <v>1</v>
      </c>
      <c r="G65" s="59"/>
      <c r="H65" s="59"/>
      <c r="I65" s="59"/>
      <c r="J65" s="59">
        <v>4</v>
      </c>
      <c r="K65" s="59">
        <v>3</v>
      </c>
      <c r="L65" s="66">
        <v>8979</v>
      </c>
      <c r="M65">
        <f t="shared" si="0"/>
        <v>36.20564516129032</v>
      </c>
    </row>
    <row r="66" spans="1:13">
      <c r="A66" s="61"/>
      <c r="B66" s="61">
        <v>10</v>
      </c>
      <c r="C66" s="61">
        <v>1</v>
      </c>
      <c r="D66" s="61"/>
      <c r="E66" s="61"/>
      <c r="F66" s="61"/>
      <c r="G66" s="61">
        <v>2</v>
      </c>
      <c r="H66" s="61"/>
      <c r="I66" s="61"/>
      <c r="J66" s="61"/>
      <c r="K66" s="62">
        <v>2</v>
      </c>
      <c r="L66" s="33">
        <v>9008</v>
      </c>
      <c r="M66">
        <f t="shared" si="0"/>
        <v>36.322580645161288</v>
      </c>
    </row>
    <row r="67" spans="1:13">
      <c r="A67" s="59"/>
      <c r="B67" s="59">
        <v>2</v>
      </c>
      <c r="C67" s="59"/>
      <c r="D67" s="59"/>
      <c r="E67" s="59"/>
      <c r="F67" s="59"/>
      <c r="G67" s="59">
        <v>2</v>
      </c>
      <c r="H67" s="59"/>
      <c r="I67" s="59"/>
      <c r="J67" s="59">
        <v>2</v>
      </c>
      <c r="K67" s="59">
        <v>1</v>
      </c>
      <c r="L67" s="35">
        <v>9088</v>
      </c>
      <c r="M67">
        <f t="shared" ref="M67:M121" si="1">L67/248</f>
        <v>36.645161290322584</v>
      </c>
    </row>
    <row r="68" spans="1:13">
      <c r="A68" s="59"/>
      <c r="B68" s="59">
        <v>6</v>
      </c>
      <c r="C68" s="59"/>
      <c r="D68" s="59"/>
      <c r="E68" s="59"/>
      <c r="F68" s="59">
        <v>5</v>
      </c>
      <c r="G68" s="59">
        <v>2</v>
      </c>
      <c r="H68" s="59"/>
      <c r="I68" s="59"/>
      <c r="J68" s="59"/>
      <c r="K68" s="59"/>
      <c r="L68" s="35">
        <v>9160</v>
      </c>
      <c r="M68">
        <f t="shared" si="1"/>
        <v>36.935483870967744</v>
      </c>
    </row>
    <row r="69" spans="1:13">
      <c r="A69" s="59"/>
      <c r="B69" s="59">
        <v>4</v>
      </c>
      <c r="C69" s="59"/>
      <c r="D69" s="59"/>
      <c r="E69" s="59"/>
      <c r="F69" s="59"/>
      <c r="G69" s="59">
        <v>6</v>
      </c>
      <c r="H69" s="59"/>
      <c r="I69" s="59"/>
      <c r="J69" s="59"/>
      <c r="K69" s="59"/>
      <c r="L69" s="35">
        <v>9417.9599999999991</v>
      </c>
      <c r="M69">
        <f t="shared" si="1"/>
        <v>37.975645161290316</v>
      </c>
    </row>
    <row r="70" spans="1:13">
      <c r="A70" s="65"/>
      <c r="B70" s="65">
        <v>10</v>
      </c>
      <c r="C70" s="65"/>
      <c r="D70" s="65"/>
      <c r="E70" s="65"/>
      <c r="F70" s="65">
        <v>5</v>
      </c>
      <c r="G70" s="65">
        <v>2</v>
      </c>
      <c r="H70" s="65"/>
      <c r="I70" s="65"/>
      <c r="J70" s="65"/>
      <c r="K70" s="65"/>
      <c r="L70" s="66">
        <v>9566</v>
      </c>
      <c r="M70">
        <f t="shared" si="1"/>
        <v>38.572580645161288</v>
      </c>
    </row>
    <row r="71" spans="1:13">
      <c r="A71" s="59"/>
      <c r="B71" s="59">
        <v>4</v>
      </c>
      <c r="C71" s="59"/>
      <c r="D71" s="59"/>
      <c r="E71" s="59"/>
      <c r="F71" s="59">
        <v>6</v>
      </c>
      <c r="G71" s="59">
        <v>2</v>
      </c>
      <c r="H71" s="59"/>
      <c r="I71" s="59"/>
      <c r="J71" s="59"/>
      <c r="K71" s="59"/>
      <c r="L71" s="35">
        <v>9650</v>
      </c>
      <c r="M71">
        <f t="shared" si="1"/>
        <v>38.911290322580648</v>
      </c>
    </row>
    <row r="72" spans="1:13">
      <c r="A72" s="59"/>
      <c r="B72" s="59">
        <v>4</v>
      </c>
      <c r="C72" s="59"/>
      <c r="D72" s="59"/>
      <c r="E72" s="59"/>
      <c r="F72" s="59"/>
      <c r="G72" s="59">
        <v>5</v>
      </c>
      <c r="H72" s="59"/>
      <c r="I72" s="59"/>
      <c r="J72" s="59"/>
      <c r="K72" s="59">
        <v>1</v>
      </c>
      <c r="L72" s="35">
        <v>9671.2000000000007</v>
      </c>
      <c r="M72">
        <f t="shared" si="1"/>
        <v>38.99677419354839</v>
      </c>
    </row>
    <row r="73" spans="1:13">
      <c r="A73" s="60"/>
      <c r="B73" s="60"/>
      <c r="C73" s="60"/>
      <c r="D73" s="60"/>
      <c r="E73" s="60"/>
      <c r="F73" s="60">
        <v>2</v>
      </c>
      <c r="G73" s="60">
        <v>6</v>
      </c>
      <c r="H73" s="60"/>
      <c r="I73" s="60"/>
      <c r="J73" s="60">
        <v>2</v>
      </c>
      <c r="K73" s="60"/>
      <c r="L73" s="34">
        <v>9995</v>
      </c>
      <c r="M73">
        <f t="shared" si="1"/>
        <v>40.302419354838712</v>
      </c>
    </row>
    <row r="74" spans="1:13">
      <c r="A74" s="65"/>
      <c r="B74" s="65">
        <v>4</v>
      </c>
      <c r="C74" s="65">
        <v>5</v>
      </c>
      <c r="D74" s="65"/>
      <c r="E74" s="65"/>
      <c r="F74" s="65">
        <v>4</v>
      </c>
      <c r="G74" s="65">
        <v>2</v>
      </c>
      <c r="H74" s="65"/>
      <c r="I74" s="65"/>
      <c r="J74" s="65"/>
      <c r="K74" s="65"/>
      <c r="L74" s="66">
        <v>10110</v>
      </c>
      <c r="M74">
        <f t="shared" si="1"/>
        <v>40.766129032258064</v>
      </c>
    </row>
    <row r="75" spans="1:13">
      <c r="A75" s="59"/>
      <c r="B75" s="59">
        <v>5</v>
      </c>
      <c r="C75" s="59"/>
      <c r="D75" s="59"/>
      <c r="E75" s="59"/>
      <c r="F75" s="59"/>
      <c r="G75" s="59">
        <v>1</v>
      </c>
      <c r="H75" s="59">
        <v>1</v>
      </c>
      <c r="I75" s="59"/>
      <c r="J75" s="59">
        <v>1</v>
      </c>
      <c r="K75" s="59">
        <v>1</v>
      </c>
      <c r="L75" s="35">
        <v>10441</v>
      </c>
      <c r="M75">
        <f t="shared" si="1"/>
        <v>42.100806451612904</v>
      </c>
    </row>
    <row r="76" spans="1:13">
      <c r="A76" s="59"/>
      <c r="B76" s="59"/>
      <c r="C76" s="59"/>
      <c r="D76" s="59"/>
      <c r="E76" s="59"/>
      <c r="F76" s="59">
        <v>3</v>
      </c>
      <c r="G76" s="59">
        <v>4</v>
      </c>
      <c r="H76" s="59"/>
      <c r="I76" s="59"/>
      <c r="J76" s="59">
        <v>1</v>
      </c>
      <c r="K76" s="59">
        <v>2</v>
      </c>
      <c r="L76" s="66">
        <v>10899</v>
      </c>
      <c r="M76">
        <f t="shared" si="1"/>
        <v>43.947580645161288</v>
      </c>
    </row>
    <row r="77" spans="1:13">
      <c r="A77" s="59"/>
      <c r="B77" s="59">
        <v>4</v>
      </c>
      <c r="C77" s="59"/>
      <c r="D77" s="59">
        <v>2</v>
      </c>
      <c r="E77" s="59"/>
      <c r="F77" s="59"/>
      <c r="G77" s="59">
        <v>1</v>
      </c>
      <c r="H77" s="59"/>
      <c r="I77" s="59"/>
      <c r="J77" s="59">
        <v>6</v>
      </c>
      <c r="K77" s="59">
        <v>5</v>
      </c>
      <c r="L77" s="66">
        <v>10943</v>
      </c>
      <c r="M77">
        <f t="shared" si="1"/>
        <v>44.125</v>
      </c>
    </row>
    <row r="78" spans="1:13">
      <c r="A78" s="59"/>
      <c r="B78" s="59">
        <v>6</v>
      </c>
      <c r="C78" s="59"/>
      <c r="D78" s="59">
        <v>1</v>
      </c>
      <c r="E78" s="59"/>
      <c r="F78" s="59"/>
      <c r="G78" s="59">
        <v>1</v>
      </c>
      <c r="H78" s="59"/>
      <c r="I78" s="59"/>
      <c r="J78" s="59">
        <v>3</v>
      </c>
      <c r="K78" s="59">
        <v>3</v>
      </c>
      <c r="L78" s="66">
        <v>11025</v>
      </c>
      <c r="M78">
        <f t="shared" si="1"/>
        <v>44.45564516129032</v>
      </c>
    </row>
    <row r="79" spans="1:13">
      <c r="A79" s="59"/>
      <c r="B79" s="59">
        <v>4</v>
      </c>
      <c r="C79" s="59"/>
      <c r="D79" s="59"/>
      <c r="E79" s="59"/>
      <c r="F79" s="59">
        <v>7</v>
      </c>
      <c r="G79" s="59">
        <v>3</v>
      </c>
      <c r="H79" s="59"/>
      <c r="I79" s="59"/>
      <c r="J79" s="59"/>
      <c r="K79" s="59"/>
      <c r="L79" s="35">
        <v>11818</v>
      </c>
      <c r="M79">
        <f t="shared" si="1"/>
        <v>47.653225806451616</v>
      </c>
    </row>
    <row r="80" spans="1:13">
      <c r="A80" s="59"/>
      <c r="B80" s="59">
        <v>11</v>
      </c>
      <c r="C80" s="59">
        <v>1</v>
      </c>
      <c r="D80" s="59"/>
      <c r="E80" s="59"/>
      <c r="F80" s="59">
        <v>1</v>
      </c>
      <c r="G80" s="59">
        <v>3</v>
      </c>
      <c r="H80" s="59"/>
      <c r="I80" s="59"/>
      <c r="J80" s="59">
        <v>2</v>
      </c>
      <c r="K80" s="59"/>
      <c r="L80" s="68">
        <v>11985</v>
      </c>
      <c r="M80">
        <f t="shared" si="1"/>
        <v>48.326612903225808</v>
      </c>
    </row>
    <row r="81" spans="1:13">
      <c r="A81" s="59"/>
      <c r="B81" s="59">
        <v>11</v>
      </c>
      <c r="C81" s="59">
        <v>1</v>
      </c>
      <c r="D81" s="59"/>
      <c r="E81" s="59"/>
      <c r="F81" s="59">
        <v>1</v>
      </c>
      <c r="G81" s="59">
        <v>2</v>
      </c>
      <c r="H81" s="59"/>
      <c r="I81" s="59"/>
      <c r="J81" s="59">
        <v>1</v>
      </c>
      <c r="K81" s="59"/>
      <c r="L81" s="68">
        <v>12058</v>
      </c>
      <c r="M81">
        <f t="shared" si="1"/>
        <v>48.62096774193548</v>
      </c>
    </row>
    <row r="82" spans="1:13">
      <c r="A82" s="59"/>
      <c r="B82" s="59">
        <v>5</v>
      </c>
      <c r="C82" s="59"/>
      <c r="D82" s="59"/>
      <c r="E82" s="59"/>
      <c r="F82" s="59"/>
      <c r="G82" s="59">
        <v>1</v>
      </c>
      <c r="H82" s="59"/>
      <c r="I82" s="59"/>
      <c r="J82" s="59">
        <v>4</v>
      </c>
      <c r="K82" s="59">
        <v>3</v>
      </c>
      <c r="L82" s="66">
        <v>12228</v>
      </c>
      <c r="M82">
        <f t="shared" si="1"/>
        <v>49.306451612903224</v>
      </c>
    </row>
    <row r="83" spans="1:13">
      <c r="A83" s="59"/>
      <c r="B83" s="59">
        <v>4</v>
      </c>
      <c r="C83" s="59"/>
      <c r="D83" s="59"/>
      <c r="E83" s="59"/>
      <c r="F83" s="59">
        <v>12</v>
      </c>
      <c r="G83" s="59">
        <v>1</v>
      </c>
      <c r="H83" s="59"/>
      <c r="I83" s="59"/>
      <c r="J83" s="59"/>
      <c r="K83" s="59">
        <v>1</v>
      </c>
      <c r="L83" s="35">
        <v>12258</v>
      </c>
      <c r="M83">
        <f t="shared" si="1"/>
        <v>49.427419354838712</v>
      </c>
    </row>
    <row r="84" spans="1:13">
      <c r="A84" s="59"/>
      <c r="B84" s="59">
        <v>6</v>
      </c>
      <c r="C84" s="59"/>
      <c r="D84" s="59"/>
      <c r="E84" s="59"/>
      <c r="F84" s="59">
        <v>5</v>
      </c>
      <c r="G84" s="59">
        <v>1</v>
      </c>
      <c r="H84" s="59">
        <v>1</v>
      </c>
      <c r="I84" s="59"/>
      <c r="J84" s="59"/>
      <c r="K84" s="59">
        <v>9</v>
      </c>
      <c r="L84" s="35">
        <v>12311</v>
      </c>
      <c r="M84">
        <f t="shared" si="1"/>
        <v>49.641129032258064</v>
      </c>
    </row>
    <row r="85" spans="1:13">
      <c r="A85" s="59"/>
      <c r="B85" s="59">
        <v>7</v>
      </c>
      <c r="C85" s="59">
        <v>1</v>
      </c>
      <c r="D85" s="59">
        <v>4</v>
      </c>
      <c r="E85" s="59"/>
      <c r="F85" s="59"/>
      <c r="G85" s="59">
        <v>2</v>
      </c>
      <c r="H85" s="59"/>
      <c r="I85" s="59"/>
      <c r="J85" s="59">
        <v>3</v>
      </c>
      <c r="K85" s="59"/>
      <c r="L85" s="35">
        <v>12567</v>
      </c>
      <c r="M85">
        <f t="shared" si="1"/>
        <v>50.673387096774192</v>
      </c>
    </row>
    <row r="86" spans="1:13">
      <c r="A86" s="60"/>
      <c r="B86" s="60">
        <v>5</v>
      </c>
      <c r="C86" s="60"/>
      <c r="D86" s="60">
        <v>2</v>
      </c>
      <c r="E86" s="60"/>
      <c r="F86" s="60"/>
      <c r="G86" s="60">
        <v>2</v>
      </c>
      <c r="H86" s="60"/>
      <c r="I86" s="60"/>
      <c r="J86" s="60">
        <v>1</v>
      </c>
      <c r="K86" s="60">
        <v>1</v>
      </c>
      <c r="L86" s="70">
        <v>12730</v>
      </c>
      <c r="M86">
        <f t="shared" si="1"/>
        <v>51.33064516129032</v>
      </c>
    </row>
    <row r="87" spans="1:13">
      <c r="A87" s="59"/>
      <c r="B87" s="59">
        <v>9</v>
      </c>
      <c r="C87" s="59"/>
      <c r="D87" s="59"/>
      <c r="E87" s="59"/>
      <c r="F87" s="59"/>
      <c r="G87" s="59">
        <v>5</v>
      </c>
      <c r="H87" s="59"/>
      <c r="I87" s="59"/>
      <c r="J87" s="59">
        <v>2</v>
      </c>
      <c r="K87" s="59">
        <v>6</v>
      </c>
      <c r="L87" s="35">
        <v>13427</v>
      </c>
      <c r="M87">
        <f t="shared" si="1"/>
        <v>54.141129032258064</v>
      </c>
    </row>
    <row r="88" spans="1:13">
      <c r="A88" s="59"/>
      <c r="B88" s="59"/>
      <c r="C88" s="59">
        <v>9</v>
      </c>
      <c r="D88" s="59">
        <v>14</v>
      </c>
      <c r="E88" s="59"/>
      <c r="F88" s="59">
        <v>1</v>
      </c>
      <c r="G88" s="59">
        <v>6</v>
      </c>
      <c r="H88" s="59"/>
      <c r="I88" s="59"/>
      <c r="J88" s="59"/>
      <c r="K88" s="59"/>
      <c r="L88" s="35">
        <v>14009</v>
      </c>
      <c r="M88">
        <f t="shared" si="1"/>
        <v>56.487903225806448</v>
      </c>
    </row>
    <row r="89" spans="1:13">
      <c r="A89" s="59">
        <v>4</v>
      </c>
      <c r="B89" s="59"/>
      <c r="C89" s="59"/>
      <c r="D89" s="59"/>
      <c r="E89" s="59">
        <v>3</v>
      </c>
      <c r="F89" s="59">
        <v>2</v>
      </c>
      <c r="G89" s="59"/>
      <c r="H89" s="59"/>
      <c r="I89" s="59"/>
      <c r="J89" s="59"/>
      <c r="K89" s="59"/>
      <c r="L89" s="35">
        <v>14146</v>
      </c>
      <c r="M89">
        <f t="shared" si="1"/>
        <v>57.04032258064516</v>
      </c>
    </row>
    <row r="90" spans="1:13">
      <c r="A90" s="59"/>
      <c r="B90" s="59"/>
      <c r="C90" s="59">
        <v>6</v>
      </c>
      <c r="D90" s="59">
        <v>18</v>
      </c>
      <c r="E90" s="59"/>
      <c r="F90" s="59">
        <v>1</v>
      </c>
      <c r="G90" s="59">
        <v>5</v>
      </c>
      <c r="H90" s="59"/>
      <c r="I90" s="59"/>
      <c r="J90" s="59">
        <v>3</v>
      </c>
      <c r="K90" s="59"/>
      <c r="L90" s="35">
        <v>14148</v>
      </c>
      <c r="M90">
        <f t="shared" si="1"/>
        <v>57.048387096774192</v>
      </c>
    </row>
    <row r="91" spans="1:13">
      <c r="A91" s="59"/>
      <c r="B91" s="59"/>
      <c r="C91" s="59"/>
      <c r="D91" s="59"/>
      <c r="E91" s="59"/>
      <c r="F91" s="59"/>
      <c r="G91" s="59"/>
      <c r="H91" s="59"/>
      <c r="I91" s="59"/>
      <c r="J91" s="59"/>
      <c r="K91" s="59">
        <v>9</v>
      </c>
      <c r="L91" s="35">
        <v>14200</v>
      </c>
      <c r="M91">
        <f t="shared" si="1"/>
        <v>57.258064516129032</v>
      </c>
    </row>
    <row r="92" spans="1:13">
      <c r="A92" s="59">
        <v>5</v>
      </c>
      <c r="B92" s="59"/>
      <c r="C92" s="59"/>
      <c r="D92" s="59"/>
      <c r="E92" s="59">
        <v>1</v>
      </c>
      <c r="F92" s="59">
        <v>2</v>
      </c>
      <c r="G92" s="59"/>
      <c r="H92" s="59"/>
      <c r="I92" s="59">
        <v>2</v>
      </c>
      <c r="J92" s="59"/>
      <c r="K92" s="59"/>
      <c r="L92" s="35">
        <v>14755</v>
      </c>
      <c r="M92">
        <f t="shared" si="1"/>
        <v>59.49596774193548</v>
      </c>
    </row>
    <row r="93" spans="1:13">
      <c r="A93" s="59"/>
      <c r="B93" s="59">
        <v>10</v>
      </c>
      <c r="C93" s="59">
        <v>4</v>
      </c>
      <c r="D93" s="59"/>
      <c r="E93" s="59"/>
      <c r="F93" s="59">
        <v>5</v>
      </c>
      <c r="G93" s="59">
        <v>3</v>
      </c>
      <c r="H93" s="59"/>
      <c r="I93" s="59"/>
      <c r="J93" s="59"/>
      <c r="K93" s="59"/>
      <c r="L93" s="66">
        <v>15068</v>
      </c>
      <c r="M93">
        <f t="shared" si="1"/>
        <v>60.758064516129032</v>
      </c>
    </row>
    <row r="94" spans="1:13">
      <c r="A94" s="59"/>
      <c r="B94" s="59">
        <v>5</v>
      </c>
      <c r="C94" s="59"/>
      <c r="D94" s="59"/>
      <c r="E94" s="59"/>
      <c r="F94" s="59">
        <v>1</v>
      </c>
      <c r="G94" s="59">
        <v>1</v>
      </c>
      <c r="H94" s="59">
        <v>1</v>
      </c>
      <c r="I94" s="59"/>
      <c r="J94" s="59">
        <v>2</v>
      </c>
      <c r="K94" s="59">
        <v>3</v>
      </c>
      <c r="L94" s="35">
        <v>15101</v>
      </c>
      <c r="M94">
        <f t="shared" si="1"/>
        <v>60.891129032258064</v>
      </c>
    </row>
    <row r="95" spans="1:13">
      <c r="A95" s="65"/>
      <c r="B95" s="65">
        <v>13</v>
      </c>
      <c r="C95" s="65"/>
      <c r="D95" s="65"/>
      <c r="E95" s="65"/>
      <c r="F95" s="65">
        <v>7</v>
      </c>
      <c r="G95" s="65">
        <v>3</v>
      </c>
      <c r="H95" s="65"/>
      <c r="I95" s="65"/>
      <c r="J95" s="65"/>
      <c r="K95" s="65"/>
      <c r="L95" s="66">
        <v>15139</v>
      </c>
      <c r="M95">
        <f t="shared" si="1"/>
        <v>61.04435483870968</v>
      </c>
    </row>
    <row r="96" spans="1:13">
      <c r="A96" s="59">
        <v>8</v>
      </c>
      <c r="B96" s="59"/>
      <c r="C96" s="59"/>
      <c r="D96" s="59"/>
      <c r="E96" s="59">
        <v>2</v>
      </c>
      <c r="F96" s="59">
        <v>1</v>
      </c>
      <c r="G96" s="59"/>
      <c r="H96" s="59"/>
      <c r="I96" s="59">
        <v>2</v>
      </c>
      <c r="J96" s="59"/>
      <c r="K96" s="59"/>
      <c r="L96" s="35">
        <v>15160</v>
      </c>
      <c r="M96">
        <f t="shared" si="1"/>
        <v>61.12903225806452</v>
      </c>
    </row>
    <row r="97" spans="1:13">
      <c r="A97" s="59">
        <v>8</v>
      </c>
      <c r="B97" s="59"/>
      <c r="C97" s="59"/>
      <c r="D97" s="59"/>
      <c r="E97" s="59">
        <v>1</v>
      </c>
      <c r="F97" s="59">
        <v>4</v>
      </c>
      <c r="G97" s="59"/>
      <c r="H97" s="59"/>
      <c r="I97" s="59"/>
      <c r="J97" s="59"/>
      <c r="K97" s="59"/>
      <c r="L97" s="35">
        <v>15542</v>
      </c>
      <c r="M97">
        <f t="shared" si="1"/>
        <v>62.66935483870968</v>
      </c>
    </row>
    <row r="98" spans="1:13">
      <c r="A98" s="60"/>
      <c r="B98" s="60">
        <v>5</v>
      </c>
      <c r="C98" s="60"/>
      <c r="D98" s="60">
        <v>1</v>
      </c>
      <c r="E98" s="60"/>
      <c r="F98" s="60"/>
      <c r="G98" s="60"/>
      <c r="H98" s="60"/>
      <c r="I98" s="60"/>
      <c r="J98" s="60">
        <v>2</v>
      </c>
      <c r="K98" s="60">
        <v>3</v>
      </c>
      <c r="L98" s="70">
        <v>15983</v>
      </c>
      <c r="M98">
        <f t="shared" si="1"/>
        <v>64.447580645161295</v>
      </c>
    </row>
    <row r="99" spans="1:13">
      <c r="A99" s="59"/>
      <c r="B99" s="59">
        <v>3</v>
      </c>
      <c r="C99" s="59">
        <v>1</v>
      </c>
      <c r="D99" s="59"/>
      <c r="E99" s="59"/>
      <c r="F99" s="59">
        <v>1</v>
      </c>
      <c r="G99" s="59">
        <v>4</v>
      </c>
      <c r="H99" s="59"/>
      <c r="I99" s="59"/>
      <c r="J99" s="59"/>
      <c r="K99" s="59"/>
      <c r="L99" s="66">
        <v>16312</v>
      </c>
      <c r="M99">
        <f t="shared" si="1"/>
        <v>65.774193548387103</v>
      </c>
    </row>
    <row r="100" spans="1:13">
      <c r="A100" s="59"/>
      <c r="B100" s="59">
        <v>14</v>
      </c>
      <c r="C100" s="59">
        <v>1</v>
      </c>
      <c r="D100" s="59"/>
      <c r="E100" s="59"/>
      <c r="F100" s="59">
        <v>6</v>
      </c>
      <c r="G100" s="59">
        <v>3</v>
      </c>
      <c r="H100" s="59"/>
      <c r="I100" s="59"/>
      <c r="J100" s="59"/>
      <c r="K100" s="59"/>
      <c r="L100" s="68">
        <v>16472</v>
      </c>
      <c r="M100">
        <f t="shared" si="1"/>
        <v>66.41935483870968</v>
      </c>
    </row>
    <row r="101" spans="1:13">
      <c r="A101" s="59"/>
      <c r="B101" s="59">
        <v>3</v>
      </c>
      <c r="C101" s="59">
        <v>1</v>
      </c>
      <c r="D101" s="59">
        <v>2</v>
      </c>
      <c r="E101" s="59"/>
      <c r="F101" s="59"/>
      <c r="G101" s="59">
        <v>2</v>
      </c>
      <c r="H101" s="59"/>
      <c r="I101" s="59"/>
      <c r="J101" s="59">
        <v>2</v>
      </c>
      <c r="K101" s="59">
        <v>1</v>
      </c>
      <c r="L101" s="66">
        <v>16517</v>
      </c>
      <c r="M101">
        <f t="shared" si="1"/>
        <v>66.600806451612897</v>
      </c>
    </row>
    <row r="102" spans="1:13">
      <c r="A102" s="59"/>
      <c r="B102" s="59">
        <v>5</v>
      </c>
      <c r="C102" s="59"/>
      <c r="D102" s="59"/>
      <c r="E102" s="59"/>
      <c r="F102" s="59">
        <v>5</v>
      </c>
      <c r="G102" s="59">
        <v>1</v>
      </c>
      <c r="H102" s="59">
        <v>1</v>
      </c>
      <c r="I102" s="59"/>
      <c r="J102" s="59">
        <v>3</v>
      </c>
      <c r="K102" s="59"/>
      <c r="L102" s="35">
        <v>17251</v>
      </c>
      <c r="M102">
        <f t="shared" si="1"/>
        <v>69.560483870967744</v>
      </c>
    </row>
    <row r="103" spans="1:13">
      <c r="A103" s="60"/>
      <c r="B103" s="60">
        <v>5</v>
      </c>
      <c r="C103" s="60"/>
      <c r="D103" s="60">
        <v>2</v>
      </c>
      <c r="E103" s="60"/>
      <c r="F103" s="60"/>
      <c r="G103" s="60"/>
      <c r="H103" s="60"/>
      <c r="I103" s="60"/>
      <c r="J103" s="60">
        <v>2</v>
      </c>
      <c r="K103" s="60">
        <v>2</v>
      </c>
      <c r="L103" s="70">
        <v>17822</v>
      </c>
      <c r="M103">
        <f t="shared" si="1"/>
        <v>71.862903225806448</v>
      </c>
    </row>
    <row r="104" spans="1:13">
      <c r="A104" s="59"/>
      <c r="B104" s="59">
        <v>7</v>
      </c>
      <c r="C104" s="59">
        <v>4</v>
      </c>
      <c r="D104" s="59">
        <v>3</v>
      </c>
      <c r="E104" s="59"/>
      <c r="F104" s="59">
        <v>9</v>
      </c>
      <c r="G104" s="59">
        <v>1</v>
      </c>
      <c r="H104" s="59"/>
      <c r="I104" s="59"/>
      <c r="J104" s="59">
        <v>2</v>
      </c>
      <c r="K104" s="59"/>
      <c r="L104" s="35">
        <v>17890</v>
      </c>
      <c r="M104">
        <f t="shared" si="1"/>
        <v>72.137096774193552</v>
      </c>
    </row>
    <row r="105" spans="1:13">
      <c r="A105" s="60"/>
      <c r="B105" s="60">
        <v>5</v>
      </c>
      <c r="C105" s="60"/>
      <c r="D105" s="60">
        <v>1</v>
      </c>
      <c r="E105" s="60"/>
      <c r="F105" s="60"/>
      <c r="G105" s="60"/>
      <c r="H105" s="60"/>
      <c r="I105" s="60"/>
      <c r="J105" s="60">
        <v>2</v>
      </c>
      <c r="K105" s="60">
        <v>2</v>
      </c>
      <c r="L105" s="70">
        <v>19095</v>
      </c>
      <c r="M105">
        <f t="shared" si="1"/>
        <v>76.995967741935488</v>
      </c>
    </row>
    <row r="106" spans="1:13">
      <c r="A106" s="59">
        <v>2</v>
      </c>
      <c r="B106" s="59">
        <v>3</v>
      </c>
      <c r="C106" s="59">
        <v>3</v>
      </c>
      <c r="D106" s="59"/>
      <c r="E106" s="59"/>
      <c r="F106" s="59"/>
      <c r="G106" s="59">
        <v>7</v>
      </c>
      <c r="H106" s="59"/>
      <c r="I106" s="59"/>
      <c r="J106" s="59"/>
      <c r="K106" s="59"/>
      <c r="L106" s="66">
        <v>20594</v>
      </c>
      <c r="M106">
        <f t="shared" si="1"/>
        <v>83.040322580645167</v>
      </c>
    </row>
    <row r="107" spans="1:13">
      <c r="A107" s="60"/>
      <c r="B107" s="60">
        <v>6</v>
      </c>
      <c r="C107" s="60"/>
      <c r="D107" s="60">
        <v>2</v>
      </c>
      <c r="E107" s="60"/>
      <c r="F107" s="60"/>
      <c r="G107" s="60"/>
      <c r="H107" s="60"/>
      <c r="I107" s="60"/>
      <c r="J107" s="60">
        <v>3</v>
      </c>
      <c r="K107" s="60">
        <v>2</v>
      </c>
      <c r="L107" s="70">
        <v>21075</v>
      </c>
      <c r="M107">
        <f t="shared" si="1"/>
        <v>84.979838709677423</v>
      </c>
    </row>
    <row r="108" spans="1:13">
      <c r="A108" s="59"/>
      <c r="B108" s="59">
        <v>6</v>
      </c>
      <c r="C108" s="59">
        <v>1</v>
      </c>
      <c r="D108" s="59"/>
      <c r="E108" s="59"/>
      <c r="F108" s="59"/>
      <c r="G108" s="59">
        <v>2</v>
      </c>
      <c r="H108" s="59"/>
      <c r="I108" s="59"/>
      <c r="J108" s="59">
        <v>1</v>
      </c>
      <c r="K108" s="59">
        <v>3</v>
      </c>
      <c r="L108" s="66">
        <v>21322</v>
      </c>
      <c r="M108">
        <f t="shared" si="1"/>
        <v>85.975806451612897</v>
      </c>
    </row>
    <row r="109" spans="1:13">
      <c r="A109" s="60">
        <v>2</v>
      </c>
      <c r="B109" s="60">
        <v>3</v>
      </c>
      <c r="C109" s="60"/>
      <c r="D109" s="60"/>
      <c r="E109" s="60"/>
      <c r="F109" s="60">
        <v>7</v>
      </c>
      <c r="G109" s="60"/>
      <c r="H109" s="60"/>
      <c r="I109" s="60"/>
      <c r="J109" s="60"/>
      <c r="K109" s="60"/>
      <c r="L109" s="34">
        <v>21761</v>
      </c>
      <c r="M109">
        <f t="shared" si="1"/>
        <v>87.745967741935488</v>
      </c>
    </row>
    <row r="110" spans="1:13">
      <c r="A110" s="60"/>
      <c r="B110" s="60">
        <v>5</v>
      </c>
      <c r="C110" s="60"/>
      <c r="D110" s="60">
        <v>2</v>
      </c>
      <c r="E110" s="60"/>
      <c r="F110" s="60"/>
      <c r="G110" s="60"/>
      <c r="H110" s="60"/>
      <c r="I110" s="60"/>
      <c r="J110" s="60">
        <v>3</v>
      </c>
      <c r="K110" s="60">
        <v>4</v>
      </c>
      <c r="L110" s="70">
        <v>21924</v>
      </c>
      <c r="M110">
        <f t="shared" si="1"/>
        <v>88.403225806451616</v>
      </c>
    </row>
    <row r="111" spans="1:13">
      <c r="A111" s="60"/>
      <c r="B111" s="60"/>
      <c r="C111" s="60"/>
      <c r="D111" s="60"/>
      <c r="E111" s="60"/>
      <c r="F111" s="60">
        <v>2</v>
      </c>
      <c r="G111" s="60"/>
      <c r="H111" s="60"/>
      <c r="I111" s="60"/>
      <c r="J111" s="60">
        <v>5</v>
      </c>
      <c r="K111" s="60"/>
      <c r="L111" s="34">
        <v>22826</v>
      </c>
      <c r="M111">
        <f t="shared" si="1"/>
        <v>92.040322580645167</v>
      </c>
    </row>
    <row r="112" spans="1:13">
      <c r="A112" s="59"/>
      <c r="B112" s="59"/>
      <c r="C112" s="59"/>
      <c r="D112" s="59"/>
      <c r="E112" s="59"/>
      <c r="F112" s="59"/>
      <c r="G112" s="59"/>
      <c r="H112" s="59">
        <v>4</v>
      </c>
      <c r="I112" s="59"/>
      <c r="J112" s="59"/>
      <c r="K112" s="59"/>
      <c r="L112" s="35">
        <v>25278</v>
      </c>
      <c r="M112">
        <f t="shared" si="1"/>
        <v>101.9274193548387</v>
      </c>
    </row>
    <row r="113" spans="1:13">
      <c r="A113" s="59"/>
      <c r="B113" s="59">
        <v>6</v>
      </c>
      <c r="C113" s="59">
        <v>4</v>
      </c>
      <c r="D113" s="59">
        <v>4</v>
      </c>
      <c r="E113" s="59"/>
      <c r="F113" s="59">
        <v>9</v>
      </c>
      <c r="G113" s="59">
        <v>3</v>
      </c>
      <c r="H113" s="59"/>
      <c r="I113" s="59"/>
      <c r="J113" s="59">
        <v>2</v>
      </c>
      <c r="K113" s="59"/>
      <c r="L113" s="35">
        <v>25620</v>
      </c>
      <c r="M113">
        <f t="shared" si="1"/>
        <v>103.30645161290323</v>
      </c>
    </row>
    <row r="114" spans="1:13">
      <c r="A114" s="60">
        <v>2</v>
      </c>
      <c r="B114" s="60">
        <v>3</v>
      </c>
      <c r="C114" s="60"/>
      <c r="D114" s="60"/>
      <c r="E114" s="60"/>
      <c r="F114" s="60">
        <v>9</v>
      </c>
      <c r="G114" s="60"/>
      <c r="H114" s="60"/>
      <c r="I114" s="60"/>
      <c r="J114" s="60"/>
      <c r="K114" s="60"/>
      <c r="L114" s="34">
        <v>25864</v>
      </c>
      <c r="M114">
        <f t="shared" si="1"/>
        <v>104.29032258064517</v>
      </c>
    </row>
    <row r="115" spans="1:13">
      <c r="A115" s="60"/>
      <c r="B115" s="60">
        <v>9</v>
      </c>
      <c r="C115" s="60"/>
      <c r="D115" s="60">
        <v>2</v>
      </c>
      <c r="E115" s="60"/>
      <c r="F115" s="60"/>
      <c r="G115" s="60"/>
      <c r="H115" s="60"/>
      <c r="I115" s="60"/>
      <c r="J115" s="60">
        <v>4</v>
      </c>
      <c r="K115" s="60">
        <v>2</v>
      </c>
      <c r="L115" s="70">
        <v>28148</v>
      </c>
      <c r="M115">
        <f t="shared" si="1"/>
        <v>113.5</v>
      </c>
    </row>
    <row r="116" spans="1:13">
      <c r="A116" s="60">
        <v>3</v>
      </c>
      <c r="B116" s="60">
        <v>7</v>
      </c>
      <c r="C116" s="60"/>
      <c r="D116" s="60"/>
      <c r="E116" s="60"/>
      <c r="F116" s="60">
        <v>10</v>
      </c>
      <c r="G116" s="60"/>
      <c r="H116" s="60"/>
      <c r="I116" s="60"/>
      <c r="J116" s="60"/>
      <c r="K116" s="60"/>
      <c r="L116" s="34">
        <v>29477</v>
      </c>
      <c r="M116">
        <f t="shared" si="1"/>
        <v>118.85887096774194</v>
      </c>
    </row>
    <row r="117" spans="1:13">
      <c r="A117" s="59"/>
      <c r="B117" s="59">
        <v>6</v>
      </c>
      <c r="C117" s="59">
        <v>4</v>
      </c>
      <c r="D117" s="59">
        <v>6</v>
      </c>
      <c r="E117" s="59"/>
      <c r="F117" s="59">
        <v>12</v>
      </c>
      <c r="G117" s="59">
        <v>3</v>
      </c>
      <c r="H117" s="59"/>
      <c r="I117" s="59"/>
      <c r="J117" s="59">
        <v>1</v>
      </c>
      <c r="K117" s="59"/>
      <c r="L117" s="35">
        <v>31657</v>
      </c>
      <c r="M117">
        <f t="shared" si="1"/>
        <v>127.6491935483871</v>
      </c>
    </row>
    <row r="118" spans="1:13">
      <c r="A118" s="59"/>
      <c r="B118" s="59"/>
      <c r="C118" s="59"/>
      <c r="D118" s="59"/>
      <c r="E118" s="59"/>
      <c r="F118" s="59"/>
      <c r="G118" s="59">
        <v>10</v>
      </c>
      <c r="H118" s="59"/>
      <c r="I118" s="59"/>
      <c r="J118" s="59"/>
      <c r="K118" s="59"/>
      <c r="L118" s="35">
        <v>49746</v>
      </c>
      <c r="M118">
        <f t="shared" si="1"/>
        <v>200.58870967741936</v>
      </c>
    </row>
    <row r="119" spans="1:13">
      <c r="A119" s="60"/>
      <c r="B119" s="60"/>
      <c r="C119" s="60"/>
      <c r="D119" s="60"/>
      <c r="E119" s="60"/>
      <c r="F119" s="60"/>
      <c r="G119" s="60"/>
      <c r="H119" s="60"/>
      <c r="I119" s="60"/>
      <c r="J119" s="60">
        <v>5</v>
      </c>
      <c r="K119" s="60"/>
      <c r="L119" s="34">
        <v>60722</v>
      </c>
      <c r="M119">
        <f t="shared" si="1"/>
        <v>244.84677419354838</v>
      </c>
    </row>
    <row r="120" spans="1:13">
      <c r="A120" s="59"/>
      <c r="B120" s="59"/>
      <c r="C120" s="59"/>
      <c r="D120" s="59"/>
      <c r="E120" s="59"/>
      <c r="F120" s="59">
        <v>7</v>
      </c>
      <c r="G120" s="59">
        <v>5</v>
      </c>
      <c r="H120" s="59"/>
      <c r="I120" s="59"/>
      <c r="J120" s="59"/>
      <c r="K120" s="59"/>
      <c r="L120" s="40">
        <v>70263</v>
      </c>
      <c r="M120">
        <f t="shared" si="1"/>
        <v>283.31854838709677</v>
      </c>
    </row>
    <row r="121" spans="1:13">
      <c r="A121" s="61">
        <v>1</v>
      </c>
      <c r="B121" s="61">
        <v>2</v>
      </c>
      <c r="C121" s="61"/>
      <c r="D121" s="61"/>
      <c r="E121" s="61">
        <v>2</v>
      </c>
      <c r="F121" s="61">
        <v>96</v>
      </c>
      <c r="G121" s="61">
        <v>55</v>
      </c>
      <c r="H121" s="61"/>
      <c r="I121" s="61"/>
      <c r="J121" s="61">
        <v>55</v>
      </c>
      <c r="K121" s="62"/>
      <c r="L121" s="33">
        <v>98268</v>
      </c>
      <c r="M121">
        <f t="shared" si="1"/>
        <v>396.24193548387098</v>
      </c>
    </row>
  </sheetData>
  <sortState ref="A2:L140">
    <sortCondition ref="L1"/>
  </sortState>
  <phoneticPr fontId="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2</vt:i4>
      </vt:variant>
    </vt:vector>
  </HeadingPairs>
  <TitlesOfParts>
    <vt:vector size="6" baseType="lpstr">
      <vt:lpstr>개발용</vt:lpstr>
      <vt:lpstr>원본</vt:lpstr>
      <vt:lpstr>정리</vt:lpstr>
      <vt:lpstr>Sheet3</vt:lpstr>
      <vt:lpstr>원본!Print_Area</vt:lpstr>
      <vt:lpstr>정리!Print_Area</vt:lpstr>
    </vt:vector>
  </TitlesOfParts>
  <Company>Customer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envico</dc:creator>
  <cp:lastModifiedBy>Ted Yoo</cp:lastModifiedBy>
  <cp:lastPrinted>2016-12-28T06:45:29Z</cp:lastPrinted>
  <dcterms:created xsi:type="dcterms:W3CDTF">2012-12-11T00:01:36Z</dcterms:created>
  <dcterms:modified xsi:type="dcterms:W3CDTF">2017-10-01T11:06:28Z</dcterms:modified>
</cp:coreProperties>
</file>