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 activeTab="1"/>
  </bookViews>
  <sheets>
    <sheet name="special dragons" sheetId="10" r:id="rId1"/>
    <sheet name="Sheet1" sheetId="1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1" l="1"/>
  <c r="O15" i="11" s="1"/>
  <c r="N14" i="11"/>
  <c r="O14" i="11" s="1"/>
  <c r="N13" i="11"/>
  <c r="O13" i="11" s="1"/>
  <c r="N12" i="11"/>
  <c r="O12" i="11" s="1"/>
  <c r="M15" i="11"/>
  <c r="M14" i="11"/>
  <c r="M13" i="11"/>
  <c r="M12" i="11"/>
  <c r="X7" i="11"/>
  <c r="S7" i="11"/>
  <c r="N7" i="11"/>
  <c r="J13" i="11"/>
  <c r="F32" i="10" l="1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<sst xmlns="http://schemas.openxmlformats.org/spreadsheetml/2006/main" count="236" uniqueCount="147">
  <si>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</si>
  <si>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</si>
  <si>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</si>
  <si>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</si>
  <si>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</si>
  <si>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</si>
  <si>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</si>
  <si>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</si>
  <si>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</si>
  <si>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</si>
  <si>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</si>
  <si>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</si>
  <si>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</si>
  <si>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</si>
  <si>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ENERGY</t>
  </si>
  <si>
    <t>SIZE</t>
  </si>
  <si>
    <t>HEALTH</t>
  </si>
  <si>
    <t>CAMERA</t>
  </si>
  <si>
    <t>tier_4</t>
  </si>
  <si>
    <t>tier_3</t>
  </si>
  <si>
    <t>tier_2</t>
  </si>
  <si>
    <t>PF_DragonFatMenu</t>
  </si>
  <si>
    <t>PF_DragonFat</t>
  </si>
  <si>
    <t>tier_1</t>
  </si>
  <si>
    <t>PF_DragonReptileResults</t>
  </si>
  <si>
    <t>PF_DragonReptileMenu</t>
  </si>
  <si>
    <t>PF_DragonReptile</t>
  </si>
  <si>
    <t>PF_DragonCrocodileMenu</t>
  </si>
  <si>
    <t>PF_DragonCrocodile</t>
  </si>
  <si>
    <t>PF_DragonBabyMenu</t>
  </si>
  <si>
    <t>PF_DragonBaby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</si>
  <si>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</si>
  <si>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</si>
  <si>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</si>
  <si>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</si>
  <si>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</si>
  <si>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</si>
  <si>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</si>
  <si>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</si>
  <si>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</si>
  <si>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</si>
  <si>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</si>
  <si>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</si>
  <si>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</si>
  <si>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</si>
  <si>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</si>
  <si>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</si>
  <si>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</si>
  <si>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</si>
  <si>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</si>
  <si>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</si>
  <si>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</si>
  <si>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</si>
  <si>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</si>
  <si>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</si>
  <si>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</si>
  <si>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</si>
  <si>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</si>
  <si>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</si>
  <si>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</si>
  <si>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</si>
  <si>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</si>
  <si>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</si>
  <si>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</si>
  <si>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</si>
  <si>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</si>
  <si>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</si>
  <si>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</si>
  <si>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</si>
  <si>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</si>
  <si>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</si>
  <si>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</si>
  <si>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</si>
  <si>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</si>
  <si>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</si>
  <si>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</si>
  <si>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</si>
  <si>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</si>
  <si>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</si>
  <si>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</si>
  <si>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</si>
  <si>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</si>
  <si>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</si>
  <si>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</si>
  <si>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</si>
  <si>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</si>
  <si>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</si>
  <si>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</si>
  <si>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</si>
  <si>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</si>
  <si>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</si>
  <si>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</si>
  <si>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</si>
  <si>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</si>
  <si>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</si>
  <si>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</si>
  <si>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</si>
  <si>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</si>
  <si>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</si>
  <si>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</si>
  <si>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</si>
  <si>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</si>
  <si>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</si>
  <si>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</si>
  <si>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</si>
  <si>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</si>
  <si>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</si>
  <si>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</si>
  <si>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</si>
  <si>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</si>
  <si>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</si>
  <si>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</si>
  <si>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</si>
  <si>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</si>
  <si>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</si>
  <si>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</si>
  <si>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</si>
  <si>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</si>
  <si>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</si>
  <si>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</si>
  <si>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</si>
  <si>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</si>
  <si>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</si>
  <si>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HP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</si>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</sst>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3" borderId="14" xfId="0" applyFont="1" applyFill="1" applyBorder="1" applyAlignment="1"/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13" borderId="12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1" borderId="5" xfId="0" applyFill="1" applyBorder="1" applyAlignment="1">
      <alignment horizontal="center"/>
    </xf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</cellXfs>
  <cellStyles count="1">
    <cellStyle name="Normal" xfId="0" builtinId="0"/>
  </cellStyles>
  <dxfs count="9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Sheet1!$M$12:$M$15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Sheet1!$O$12:$O$15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16</xdr:row>
      <xdr:rowOff>9525</xdr:rowOff>
    </xdr:from>
    <xdr:to>
      <xdr:col>15</xdr:col>
      <xdr:colOff>4762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6" totalsRowBorderDxfId="95">
  <autoFilter ref="B12:BB24"/>
  <tableColumns count="53">
    <tableColumn id="1" name="{specialDragonTierDefinitions}" dataDxfId="94"/>
    <tableColumn id="2" name="[sku]" dataDxfId="93"/>
    <tableColumn id="3" name="[tier]" dataDxfId="92"/>
    <tableColumn id="4" name="[specialDragon]" dataDxfId="91"/>
    <tableColumn id="5" name="[mainProgressionRestriction]" dataDxfId="90"/>
    <tableColumn id="7" name="[upgradeLevelToUnlock]" dataDxfId="89"/>
    <tableColumn id="8" name="[defaultSize]" dataDxfId="88"/>
    <tableColumn id="9" name="[cameraFrameWidthModifier]" dataDxfId="87"/>
    <tableColumn id="10" name="[health]" dataDxfId="86"/>
    <tableColumn id="11" name="[healthDrain]" dataDxfId="85"/>
    <tableColumn id="12" name="[healthDrainSpacePlus]" dataDxfId="84"/>
    <tableColumn id="13" name="[healthDrainAmpPerSecond]" dataDxfId="83"/>
    <tableColumn id="14" name="[sessionStartHealthDrainTime]" dataDxfId="82"/>
    <tableColumn id="15" name="[sessionStartHealthDrainModifier]" dataDxfId="81"/>
    <tableColumn id="16" name="[scale]" dataDxfId="80"/>
    <tableColumn id="17" name="[boostMultiplier]" dataDxfId="79"/>
    <tableColumn id="18" name="[energyBase]" dataDxfId="78"/>
    <tableColumn id="19" name="[energyDrain]" dataDxfId="77"/>
    <tableColumn id="20" name="[energyRefillRate]" dataDxfId="76"/>
    <tableColumn id="21" name="[furyBaseLength]" dataDxfId="75"/>
    <tableColumn id="22" name="[furyScoreMultiplier]" dataDxfId="74"/>
    <tableColumn id="23" name="[furyBaseDuration]" dataDxfId="73"/>
    <tableColumn id="24" name="[furyMax]" dataDxfId="72"/>
    <tableColumn id="25" name="[scoreTextThresholdMultiplier]" dataDxfId="71"/>
    <tableColumn id="26" name="[eatSpeedFactor]" dataDxfId="70"/>
    <tableColumn id="27" name="[maxAlcohol]" dataDxfId="69"/>
    <tableColumn id="28" name="[alcoholDrain]" dataDxfId="68"/>
    <tableColumn id="29" name="[gamePrefab]" dataDxfId="67"/>
    <tableColumn id="30" name="[menuPrefab]" dataDxfId="66"/>
    <tableColumn id="31" name="[resultsPrefab]" dataDxfId="65"/>
    <tableColumn id="32" name="[shadowFromDragon]" dataDxfId="64"/>
    <tableColumn id="33" name="[revealFromDragon]" dataDxfId="63"/>
    <tableColumn id="34" name="[sizeUpMultiplier]" dataDxfId="62"/>
    <tableColumn id="35" name="[speedUpMultiplier]" dataDxfId="61"/>
    <tableColumn id="36" name="[biteUpMultiplier]" dataDxfId="60"/>
    <tableColumn id="37" name="[invincible]" dataDxfId="59"/>
    <tableColumn id="38" name="[infiniteBoost]" dataDxfId="58"/>
    <tableColumn id="39" name="[eatEverything]" dataDxfId="57"/>
    <tableColumn id="40" name="[modeDuration]" dataDxfId="56"/>
    <tableColumn id="41" name="[petScale]" dataDxfId="55"/>
    <tableColumn id="42" name="[tidName]" dataDxfId="54"/>
    <tableColumn id="43" name="[tidDesc]" dataDxfId="53"/>
    <tableColumn id="44" name="[statsBarRatio]" dataDxfId="52"/>
    <tableColumn id="45" name="[furyBarRatio]" dataDxfId="51"/>
    <tableColumn id="46" name="[force]" dataDxfId="50"/>
    <tableColumn id="47" name="[mass]" dataDxfId="49"/>
    <tableColumn id="48" name="[friction]" dataDxfId="48"/>
    <tableColumn id="49" name="[gravityModifier]" dataDxfId="47"/>
    <tableColumn id="50" name="[airGravityModifier]" dataDxfId="46"/>
    <tableColumn id="51" name="[waterGravityModifier]" dataDxfId="45"/>
    <tableColumn id="52" name="[damageAnimationThreshold]" dataDxfId="44"/>
    <tableColumn id="53" name="[dotAnimationThreshold]" dataDxfId="43"/>
    <tableColumn id="54" name="[trackingSku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41" dataDxfId="39" headerRowBorderDxfId="40" tableBorderDxfId="38">
  <autoFilter ref="B3:T6"/>
  <tableColumns count="19">
    <tableColumn id="1" name="{specialDragonDefinitions}" dataDxfId="37"/>
    <tableColumn id="2" name="[sku]"/>
    <tableColumn id="3" name="[type]"/>
    <tableColumn id="5" name="[order]" dataDxfId="36"/>
    <tableColumn id="7" name="[unlockPriceGoldenFragments]" dataDxfId="35"/>
    <tableColumn id="8" name="[unlockPricePC]" dataDxfId="34"/>
    <tableColumn id="66" name="[hpBonusSteps]" dataDxfId="33"/>
    <tableColumn id="69" name="[hpBonusMin]" dataDxfId="32"/>
    <tableColumn id="70" name="[hpBonusMax]" dataDxfId="31"/>
    <tableColumn id="72" name="[speedBonusSteps]" dataDxfId="30"/>
    <tableColumn id="73" name="[speedBonusMin]" dataDxfId="29"/>
    <tableColumn id="74" name="[speedBonusMax]" dataDxfId="28"/>
    <tableColumn id="71" name="[boostBonusSteps]" dataDxfId="27"/>
    <tableColumn id="68" name="[boostBonusMin]" dataDxfId="26"/>
    <tableColumn id="67" name="[boostBonusMax]" dataDxfId="25"/>
    <tableColumn id="76" name="[stepPrice]" dataDxfId="24"/>
    <tableColumn id="77" name="[priceCoefA]" dataDxfId="23"/>
    <tableColumn id="75" name="[priceCoefB]" dataDxfId="22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21" tableBorderDxfId="20" totalsRowBorderDxfId="19">
  <autoFilter ref="B30:F39"/>
  <tableColumns count="5">
    <tableColumn id="1" name="{specialDragonPowerDefinitions}" dataDxfId="18"/>
    <tableColumn id="2" name="[sku]" dataDxfId="17"/>
    <tableColumn id="3" name="[specialDragon]" dataDxfId="16"/>
    <tableColumn id="6" name="[upgradeLevelToUnlock]" dataDxfId="15"/>
    <tableColumn id="5" name="[icon]" dataDxfId="14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workbookViewId="0">
      <selection activeCell="J17" sqref="J1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72</v>
      </c>
      <c r="C3" s="7" t="s">
        <v>0</v>
      </c>
      <c r="D3" s="7" t="s">
        <v>121</v>
      </c>
      <c r="E3" s="60" t="s">
        <v>8</v>
      </c>
      <c r="F3" s="61" t="s">
        <v>83</v>
      </c>
      <c r="G3" s="61" t="s">
        <v>71</v>
      </c>
      <c r="H3" s="83" t="s">
        <v>84</v>
      </c>
      <c r="I3" s="83" t="s">
        <v>85</v>
      </c>
      <c r="J3" s="83" t="s">
        <v>86</v>
      </c>
      <c r="K3" s="80" t="s">
        <v>87</v>
      </c>
      <c r="L3" s="80" t="s">
        <v>88</v>
      </c>
      <c r="M3" s="80" t="s">
        <v>89</v>
      </c>
      <c r="N3" s="82" t="s">
        <v>90</v>
      </c>
      <c r="O3" s="82" t="s">
        <v>91</v>
      </c>
      <c r="P3" s="82" t="s">
        <v>92</v>
      </c>
      <c r="Q3" s="81" t="s">
        <v>93</v>
      </c>
      <c r="R3" s="81" t="s">
        <v>94</v>
      </c>
      <c r="S3" s="81" t="s">
        <v>95</v>
      </c>
      <c r="T3" s="71" t="s">
        <v>1</v>
      </c>
    </row>
    <row r="4" spans="1:54" x14ac:dyDescent="0.25">
      <c r="B4" s="62" t="s">
        <v>2</v>
      </c>
      <c r="C4" s="63" t="s">
        <v>81</v>
      </c>
      <c r="D4" s="63" t="s">
        <v>122</v>
      </c>
      <c r="E4" s="64">
        <v>0</v>
      </c>
      <c r="F4" s="65">
        <v>200</v>
      </c>
      <c r="G4" s="66">
        <v>400</v>
      </c>
      <c r="H4" s="78"/>
      <c r="I4" s="78"/>
      <c r="J4" s="78"/>
      <c r="K4" s="76"/>
      <c r="L4" s="76"/>
      <c r="M4" s="76"/>
      <c r="N4" s="84"/>
      <c r="O4" s="84"/>
      <c r="P4" s="84"/>
      <c r="Q4" s="74"/>
      <c r="R4" s="74"/>
      <c r="S4" s="74"/>
      <c r="T4" s="72" t="s">
        <v>4</v>
      </c>
    </row>
    <row r="5" spans="1:54" x14ac:dyDescent="0.25">
      <c r="B5" s="62" t="s">
        <v>2</v>
      </c>
      <c r="C5" s="63" t="s">
        <v>79</v>
      </c>
      <c r="D5" s="63" t="s">
        <v>122</v>
      </c>
      <c r="E5" s="64">
        <v>1</v>
      </c>
      <c r="F5" s="65">
        <v>200</v>
      </c>
      <c r="G5" s="66">
        <v>400</v>
      </c>
      <c r="H5" s="78">
        <v>30</v>
      </c>
      <c r="I5" s="78">
        <v>0</v>
      </c>
      <c r="J5" s="78">
        <v>100</v>
      </c>
      <c r="K5" s="76">
        <v>30</v>
      </c>
      <c r="L5" s="76">
        <v>0</v>
      </c>
      <c r="M5" s="76">
        <v>100</v>
      </c>
      <c r="N5" s="84">
        <v>30</v>
      </c>
      <c r="O5" s="84">
        <v>0</v>
      </c>
      <c r="P5" s="84">
        <v>100</v>
      </c>
      <c r="Q5" s="74">
        <v>1</v>
      </c>
      <c r="R5" s="74">
        <v>1</v>
      </c>
      <c r="S5" s="74">
        <v>1</v>
      </c>
      <c r="T5" s="72" t="s">
        <v>5</v>
      </c>
    </row>
    <row r="6" spans="1:54" x14ac:dyDescent="0.25">
      <c r="B6" s="67" t="s">
        <v>2</v>
      </c>
      <c r="C6" s="68" t="s">
        <v>80</v>
      </c>
      <c r="D6" s="68" t="s">
        <v>122</v>
      </c>
      <c r="E6" s="64">
        <v>2</v>
      </c>
      <c r="F6" s="69">
        <v>200</v>
      </c>
      <c r="G6" s="70">
        <v>400</v>
      </c>
      <c r="H6" s="79"/>
      <c r="I6" s="79"/>
      <c r="J6" s="79"/>
      <c r="K6" s="77"/>
      <c r="L6" s="77"/>
      <c r="M6" s="77"/>
      <c r="N6" s="85"/>
      <c r="O6" s="85"/>
      <c r="P6" s="85"/>
      <c r="Q6" s="75"/>
      <c r="R6" s="75"/>
      <c r="S6" s="75"/>
      <c r="T6" s="73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78</v>
      </c>
      <c r="C12" s="6" t="s">
        <v>0</v>
      </c>
      <c r="D12" s="7" t="s">
        <v>12</v>
      </c>
      <c r="E12" s="13" t="s">
        <v>108</v>
      </c>
      <c r="F12" s="14" t="s">
        <v>73</v>
      </c>
      <c r="G12" s="15" t="s">
        <v>119</v>
      </c>
      <c r="H12" s="16" t="s">
        <v>70</v>
      </c>
      <c r="I12" s="10" t="s">
        <v>69</v>
      </c>
      <c r="J12" s="8" t="s">
        <v>74</v>
      </c>
      <c r="K12" s="10" t="s">
        <v>68</v>
      </c>
      <c r="L12" s="17" t="s">
        <v>67</v>
      </c>
      <c r="M12" s="17" t="s">
        <v>66</v>
      </c>
      <c r="N12" s="17" t="s">
        <v>65</v>
      </c>
      <c r="O12" s="18" t="s">
        <v>64</v>
      </c>
      <c r="P12" s="16" t="s">
        <v>75</v>
      </c>
      <c r="Q12" s="8" t="s">
        <v>63</v>
      </c>
      <c r="R12" s="11" t="s">
        <v>62</v>
      </c>
      <c r="S12" s="11" t="s">
        <v>61</v>
      </c>
      <c r="T12" s="19" t="s">
        <v>60</v>
      </c>
      <c r="U12" s="9" t="s">
        <v>59</v>
      </c>
      <c r="V12" s="10" t="s">
        <v>58</v>
      </c>
      <c r="W12" s="10" t="s">
        <v>57</v>
      </c>
      <c r="X12" s="19" t="s">
        <v>56</v>
      </c>
      <c r="Y12" s="9" t="s">
        <v>55</v>
      </c>
      <c r="Z12" s="8" t="s">
        <v>54</v>
      </c>
      <c r="AA12" s="8" t="s">
        <v>53</v>
      </c>
      <c r="AB12" s="28" t="s">
        <v>52</v>
      </c>
      <c r="AC12" s="24" t="s">
        <v>10</v>
      </c>
      <c r="AD12" s="23" t="s">
        <v>11</v>
      </c>
      <c r="AE12" s="23" t="s">
        <v>51</v>
      </c>
      <c r="AF12" s="23" t="s">
        <v>50</v>
      </c>
      <c r="AG12" s="23" t="s">
        <v>49</v>
      </c>
      <c r="AH12" s="23" t="s">
        <v>48</v>
      </c>
      <c r="AI12" s="23" t="s">
        <v>47</v>
      </c>
      <c r="AJ12" s="23" t="s">
        <v>46</v>
      </c>
      <c r="AK12" s="23" t="s">
        <v>45</v>
      </c>
      <c r="AL12" s="23" t="s">
        <v>44</v>
      </c>
      <c r="AM12" s="23" t="s">
        <v>43</v>
      </c>
      <c r="AN12" s="23" t="s">
        <v>42</v>
      </c>
      <c r="AO12" s="27" t="s">
        <v>41</v>
      </c>
      <c r="AP12" s="29" t="s">
        <v>3</v>
      </c>
      <c r="AQ12" s="31" t="s">
        <v>9</v>
      </c>
      <c r="AR12" s="30" t="s">
        <v>40</v>
      </c>
      <c r="AS12" s="32" t="s">
        <v>39</v>
      </c>
      <c r="AT12" s="26" t="s">
        <v>38</v>
      </c>
      <c r="AU12" s="25" t="s">
        <v>37</v>
      </c>
      <c r="AV12" s="25" t="s">
        <v>36</v>
      </c>
      <c r="AW12" s="25" t="s">
        <v>35</v>
      </c>
      <c r="AX12" s="25" t="s">
        <v>34</v>
      </c>
      <c r="AY12" s="25" t="s">
        <v>33</v>
      </c>
      <c r="AZ12" s="22" t="s">
        <v>32</v>
      </c>
      <c r="BA12" s="22" t="s">
        <v>31</v>
      </c>
      <c r="BB12" s="25" t="s">
        <v>1</v>
      </c>
    </row>
    <row r="13" spans="1:54" x14ac:dyDescent="0.25">
      <c r="B13" s="34" t="s">
        <v>2</v>
      </c>
      <c r="C13" s="35" t="s">
        <v>109</v>
      </c>
      <c r="D13" s="36" t="s">
        <v>23</v>
      </c>
      <c r="E13" s="37" t="s">
        <v>81</v>
      </c>
      <c r="F13" s="38" t="s">
        <v>23</v>
      </c>
      <c r="G13" s="39">
        <v>0</v>
      </c>
      <c r="H13" s="40"/>
      <c r="I13" s="41"/>
      <c r="J13" s="42"/>
      <c r="K13" s="43"/>
      <c r="L13" s="43"/>
      <c r="M13" s="43"/>
      <c r="N13" s="44"/>
      <c r="O13" s="44"/>
      <c r="P13" s="45"/>
      <c r="Q13" s="41"/>
      <c r="R13" s="43"/>
      <c r="S13" s="43"/>
      <c r="T13" s="46"/>
      <c r="U13" s="47"/>
      <c r="V13" s="43"/>
      <c r="W13" s="44"/>
      <c r="X13" s="46"/>
      <c r="Y13" s="48"/>
      <c r="Z13" s="45"/>
      <c r="AA13" s="49"/>
      <c r="AB13" s="50"/>
      <c r="AC13" s="51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3"/>
      <c r="AP13" s="54"/>
      <c r="AQ13" s="55"/>
      <c r="AR13" s="56"/>
      <c r="AS13" s="57"/>
      <c r="AT13" s="58"/>
      <c r="AU13" s="33"/>
      <c r="AV13" s="33"/>
      <c r="AW13" s="33"/>
      <c r="AX13" s="59"/>
      <c r="AY13" s="59"/>
      <c r="AZ13" s="59"/>
      <c r="BA13" s="59"/>
      <c r="BB13" s="33"/>
    </row>
    <row r="14" spans="1:54" x14ac:dyDescent="0.25">
      <c r="B14" s="34" t="s">
        <v>2</v>
      </c>
      <c r="C14" s="35" t="s">
        <v>110</v>
      </c>
      <c r="D14" s="36" t="s">
        <v>20</v>
      </c>
      <c r="E14" s="37" t="s">
        <v>81</v>
      </c>
      <c r="F14" s="38" t="s">
        <v>20</v>
      </c>
      <c r="G14" s="39">
        <v>10</v>
      </c>
      <c r="H14" s="40"/>
      <c r="I14" s="41"/>
      <c r="J14" s="42"/>
      <c r="K14" s="43"/>
      <c r="L14" s="43"/>
      <c r="M14" s="43"/>
      <c r="N14" s="44"/>
      <c r="O14" s="44"/>
      <c r="P14" s="45"/>
      <c r="Q14" s="41"/>
      <c r="R14" s="43"/>
      <c r="S14" s="43"/>
      <c r="T14" s="46"/>
      <c r="U14" s="47"/>
      <c r="V14" s="43"/>
      <c r="W14" s="44"/>
      <c r="X14" s="46"/>
      <c r="Y14" s="48"/>
      <c r="Z14" s="45"/>
      <c r="AA14" s="49"/>
      <c r="AB14" s="50"/>
      <c r="AC14" s="51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3"/>
      <c r="AP14" s="54"/>
      <c r="AQ14" s="55"/>
      <c r="AR14" s="56"/>
      <c r="AS14" s="57"/>
      <c r="AT14" s="58"/>
      <c r="AU14" s="33"/>
      <c r="AV14" s="33"/>
      <c r="AW14" s="33"/>
      <c r="AX14" s="59"/>
      <c r="AY14" s="59"/>
      <c r="AZ14" s="59"/>
      <c r="BA14" s="59"/>
      <c r="BB14" s="33"/>
    </row>
    <row r="15" spans="1:54" x14ac:dyDescent="0.25">
      <c r="B15" s="34" t="s">
        <v>2</v>
      </c>
      <c r="C15" s="35" t="s">
        <v>111</v>
      </c>
      <c r="D15" s="36" t="s">
        <v>19</v>
      </c>
      <c r="E15" s="37" t="s">
        <v>81</v>
      </c>
      <c r="F15" s="38" t="s">
        <v>19</v>
      </c>
      <c r="G15" s="39">
        <v>20</v>
      </c>
      <c r="H15" s="40"/>
      <c r="I15" s="41"/>
      <c r="J15" s="42"/>
      <c r="K15" s="43"/>
      <c r="L15" s="43"/>
      <c r="M15" s="43"/>
      <c r="N15" s="44"/>
      <c r="O15" s="44"/>
      <c r="P15" s="45"/>
      <c r="Q15" s="41"/>
      <c r="R15" s="43"/>
      <c r="S15" s="43"/>
      <c r="T15" s="46"/>
      <c r="U15" s="47"/>
      <c r="V15" s="43"/>
      <c r="W15" s="44"/>
      <c r="X15" s="46"/>
      <c r="Y15" s="48"/>
      <c r="Z15" s="45"/>
      <c r="AA15" s="49"/>
      <c r="AB15" s="50"/>
      <c r="AC15" s="51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3"/>
      <c r="AP15" s="54"/>
      <c r="AQ15" s="55"/>
      <c r="AR15" s="56"/>
      <c r="AS15" s="57"/>
      <c r="AT15" s="58"/>
      <c r="AU15" s="33"/>
      <c r="AV15" s="33"/>
      <c r="AW15" s="33"/>
      <c r="AX15" s="59"/>
      <c r="AY15" s="59"/>
      <c r="AZ15" s="59"/>
      <c r="BA15" s="59"/>
      <c r="BB15" s="33"/>
    </row>
    <row r="16" spans="1:54" x14ac:dyDescent="0.25">
      <c r="A16" s="4"/>
      <c r="B16" s="34" t="s">
        <v>2</v>
      </c>
      <c r="C16" s="35" t="s">
        <v>112</v>
      </c>
      <c r="D16" s="36" t="s">
        <v>18</v>
      </c>
      <c r="E16" s="37" t="s">
        <v>81</v>
      </c>
      <c r="F16" s="38" t="s">
        <v>18</v>
      </c>
      <c r="G16" s="39">
        <v>30</v>
      </c>
      <c r="H16" s="40"/>
      <c r="I16" s="41"/>
      <c r="J16" s="42"/>
      <c r="K16" s="43"/>
      <c r="L16" s="43"/>
      <c r="M16" s="43"/>
      <c r="N16" s="44"/>
      <c r="O16" s="44"/>
      <c r="P16" s="45"/>
      <c r="Q16" s="41"/>
      <c r="R16" s="43"/>
      <c r="S16" s="43"/>
      <c r="T16" s="46"/>
      <c r="U16" s="47"/>
      <c r="V16" s="43"/>
      <c r="W16" s="44"/>
      <c r="X16" s="46"/>
      <c r="Y16" s="48"/>
      <c r="Z16" s="45"/>
      <c r="AA16" s="49"/>
      <c r="AB16" s="50"/>
      <c r="AC16" s="51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3"/>
      <c r="AP16" s="54"/>
      <c r="AQ16" s="55"/>
      <c r="AR16" s="56"/>
      <c r="AS16" s="57"/>
      <c r="AT16" s="58"/>
      <c r="AU16" s="33"/>
      <c r="AV16" s="33"/>
      <c r="AW16" s="33"/>
      <c r="AX16" s="59"/>
      <c r="AY16" s="59"/>
      <c r="AZ16" s="59"/>
      <c r="BA16" s="59"/>
      <c r="BB16" s="33"/>
    </row>
    <row r="17" spans="1:54" x14ac:dyDescent="0.25">
      <c r="B17" s="34" t="s">
        <v>2</v>
      </c>
      <c r="C17" s="35" t="s">
        <v>76</v>
      </c>
      <c r="D17" s="36" t="s">
        <v>23</v>
      </c>
      <c r="E17" s="37" t="s">
        <v>79</v>
      </c>
      <c r="F17" s="38" t="s">
        <v>23</v>
      </c>
      <c r="G17" s="39">
        <v>0</v>
      </c>
      <c r="H17" s="40">
        <v>5</v>
      </c>
      <c r="I17" s="41">
        <v>-2</v>
      </c>
      <c r="J17" s="42">
        <v>170</v>
      </c>
      <c r="K17" s="43">
        <v>1.5</v>
      </c>
      <c r="L17" s="43">
        <v>0</v>
      </c>
      <c r="M17" s="43">
        <v>8.9999999999999993E-3</v>
      </c>
      <c r="N17" s="44">
        <v>30</v>
      </c>
      <c r="O17" s="44">
        <v>0.5</v>
      </c>
      <c r="P17" s="45">
        <v>1</v>
      </c>
      <c r="Q17" s="41">
        <v>1</v>
      </c>
      <c r="R17" s="43">
        <v>100</v>
      </c>
      <c r="S17" s="43">
        <v>40</v>
      </c>
      <c r="T17" s="46">
        <v>28</v>
      </c>
      <c r="U17" s="47">
        <v>9</v>
      </c>
      <c r="V17" s="43">
        <v>3</v>
      </c>
      <c r="W17" s="44">
        <v>9</v>
      </c>
      <c r="X17" s="46">
        <v>8000</v>
      </c>
      <c r="Y17" s="48">
        <v>2</v>
      </c>
      <c r="Z17" s="45">
        <v>0.13</v>
      </c>
      <c r="AA17" s="49">
        <v>0</v>
      </c>
      <c r="AB17" s="50">
        <v>6</v>
      </c>
      <c r="AC17" s="51" t="s">
        <v>30</v>
      </c>
      <c r="AD17" s="52" t="s">
        <v>29</v>
      </c>
      <c r="AE17" s="52" t="s">
        <v>29</v>
      </c>
      <c r="AF17" s="52"/>
      <c r="AG17" s="52"/>
      <c r="AH17" s="52">
        <v>4.0999999999999996</v>
      </c>
      <c r="AI17" s="52">
        <v>2</v>
      </c>
      <c r="AJ17" s="52">
        <v>2</v>
      </c>
      <c r="AK17" s="52" t="b">
        <v>1</v>
      </c>
      <c r="AL17" s="52" t="b">
        <v>1</v>
      </c>
      <c r="AM17" s="52" t="b">
        <v>1</v>
      </c>
      <c r="AN17" s="52">
        <v>10</v>
      </c>
      <c r="AO17" s="53">
        <v>0.55999999999999994</v>
      </c>
      <c r="AP17" s="54"/>
      <c r="AQ17" s="55"/>
      <c r="AR17" s="56">
        <v>2E-3</v>
      </c>
      <c r="AS17" s="57">
        <v>5.0000000000000001E-3</v>
      </c>
      <c r="AT17" s="58">
        <v>260</v>
      </c>
      <c r="AU17" s="33">
        <v>2.2000000000000002</v>
      </c>
      <c r="AV17" s="33">
        <v>5</v>
      </c>
      <c r="AW17" s="33">
        <v>1.7</v>
      </c>
      <c r="AX17" s="59">
        <v>1.1000000000000001</v>
      </c>
      <c r="AY17" s="59">
        <v>2.25</v>
      </c>
      <c r="AZ17" s="59">
        <v>0</v>
      </c>
      <c r="BA17" s="59">
        <v>8</v>
      </c>
      <c r="BB17" s="33" t="s">
        <v>4</v>
      </c>
    </row>
    <row r="18" spans="1:54" x14ac:dyDescent="0.25">
      <c r="B18" s="34" t="s">
        <v>2</v>
      </c>
      <c r="C18" s="35" t="s">
        <v>113</v>
      </c>
      <c r="D18" s="36" t="s">
        <v>20</v>
      </c>
      <c r="E18" s="37" t="s">
        <v>79</v>
      </c>
      <c r="F18" s="38" t="s">
        <v>20</v>
      </c>
      <c r="G18" s="39">
        <v>10</v>
      </c>
      <c r="H18" s="40">
        <v>10</v>
      </c>
      <c r="I18" s="41">
        <v>0</v>
      </c>
      <c r="J18" s="42">
        <v>280</v>
      </c>
      <c r="K18" s="43">
        <v>1.9</v>
      </c>
      <c r="L18" s="43">
        <v>0</v>
      </c>
      <c r="M18" s="43">
        <v>1.2E-2</v>
      </c>
      <c r="N18" s="44">
        <v>30</v>
      </c>
      <c r="O18" s="44">
        <v>0.6</v>
      </c>
      <c r="P18" s="45">
        <v>1.1499999999999999</v>
      </c>
      <c r="Q18" s="41">
        <v>1</v>
      </c>
      <c r="R18" s="43">
        <v>125</v>
      </c>
      <c r="S18" s="43">
        <v>40</v>
      </c>
      <c r="T18" s="46">
        <v>28</v>
      </c>
      <c r="U18" s="47">
        <v>11</v>
      </c>
      <c r="V18" s="43">
        <v>4</v>
      </c>
      <c r="W18" s="44">
        <v>10</v>
      </c>
      <c r="X18" s="46">
        <v>10000</v>
      </c>
      <c r="Y18" s="48">
        <v>3</v>
      </c>
      <c r="Z18" s="45">
        <v>0.08</v>
      </c>
      <c r="AA18" s="49">
        <v>0</v>
      </c>
      <c r="AB18" s="50">
        <v>6</v>
      </c>
      <c r="AC18" s="51" t="s">
        <v>28</v>
      </c>
      <c r="AD18" s="52" t="s">
        <v>27</v>
      </c>
      <c r="AE18" s="52" t="s">
        <v>27</v>
      </c>
      <c r="AF18" s="52"/>
      <c r="AG18" s="52"/>
      <c r="AH18" s="52">
        <v>2.2999999999999998</v>
      </c>
      <c r="AI18" s="52">
        <v>2</v>
      </c>
      <c r="AJ18" s="52">
        <v>2</v>
      </c>
      <c r="AK18" s="52" t="b">
        <v>1</v>
      </c>
      <c r="AL18" s="52" t="b">
        <v>1</v>
      </c>
      <c r="AM18" s="52" t="b">
        <v>1</v>
      </c>
      <c r="AN18" s="52">
        <v>10</v>
      </c>
      <c r="AO18" s="53">
        <v>0.7</v>
      </c>
      <c r="AP18" s="54"/>
      <c r="AQ18" s="55"/>
      <c r="AR18" s="56">
        <v>1.8E-3</v>
      </c>
      <c r="AS18" s="57">
        <v>5.0000000000000001E-3</v>
      </c>
      <c r="AT18" s="58">
        <v>333</v>
      </c>
      <c r="AU18" s="33">
        <v>2.5</v>
      </c>
      <c r="AV18" s="33">
        <v>5</v>
      </c>
      <c r="AW18" s="33">
        <v>1.7</v>
      </c>
      <c r="AX18" s="59">
        <v>1.1000000000000001</v>
      </c>
      <c r="AY18" s="59">
        <v>2.25</v>
      </c>
      <c r="AZ18" s="59">
        <v>9</v>
      </c>
      <c r="BA18" s="59">
        <v>8</v>
      </c>
      <c r="BB18" s="33" t="s">
        <v>5</v>
      </c>
    </row>
    <row r="19" spans="1:54" x14ac:dyDescent="0.25">
      <c r="B19" s="34" t="s">
        <v>2</v>
      </c>
      <c r="C19" s="35" t="s">
        <v>114</v>
      </c>
      <c r="D19" s="36" t="s">
        <v>19</v>
      </c>
      <c r="E19" s="37" t="s">
        <v>79</v>
      </c>
      <c r="F19" s="38" t="s">
        <v>19</v>
      </c>
      <c r="G19" s="39">
        <v>20</v>
      </c>
      <c r="H19" s="40">
        <v>15</v>
      </c>
      <c r="I19" s="41">
        <v>0</v>
      </c>
      <c r="J19" s="42">
        <v>400</v>
      </c>
      <c r="K19" s="43">
        <v>2.2999999999999998</v>
      </c>
      <c r="L19" s="43">
        <v>0</v>
      </c>
      <c r="M19" s="43">
        <v>1.4E-2</v>
      </c>
      <c r="N19" s="44">
        <v>25</v>
      </c>
      <c r="O19" s="44">
        <v>0.7</v>
      </c>
      <c r="P19" s="45">
        <v>1.75</v>
      </c>
      <c r="Q19" s="41">
        <v>1</v>
      </c>
      <c r="R19" s="43">
        <v>150</v>
      </c>
      <c r="S19" s="43">
        <v>40</v>
      </c>
      <c r="T19" s="46">
        <v>28</v>
      </c>
      <c r="U19" s="47">
        <v>11.5</v>
      </c>
      <c r="V19" s="43">
        <v>5</v>
      </c>
      <c r="W19" s="44">
        <v>10</v>
      </c>
      <c r="X19" s="46">
        <v>20000</v>
      </c>
      <c r="Y19" s="48">
        <v>4</v>
      </c>
      <c r="Z19" s="45">
        <v>0.05</v>
      </c>
      <c r="AA19" s="49">
        <v>0</v>
      </c>
      <c r="AB19" s="50">
        <v>6</v>
      </c>
      <c r="AC19" s="51" t="s">
        <v>26</v>
      </c>
      <c r="AD19" s="52" t="s">
        <v>25</v>
      </c>
      <c r="AE19" s="52" t="s">
        <v>24</v>
      </c>
      <c r="AF19" s="52"/>
      <c r="AG19" s="52"/>
      <c r="AH19" s="52">
        <v>2.1</v>
      </c>
      <c r="AI19" s="52">
        <v>2</v>
      </c>
      <c r="AJ19" s="52">
        <v>2</v>
      </c>
      <c r="AK19" s="52" t="b">
        <v>1</v>
      </c>
      <c r="AL19" s="52" t="b">
        <v>1</v>
      </c>
      <c r="AM19" s="52" t="b">
        <v>1</v>
      </c>
      <c r="AN19" s="52">
        <v>10</v>
      </c>
      <c r="AO19" s="53">
        <v>0.7</v>
      </c>
      <c r="AP19" s="54"/>
      <c r="AQ19" s="55"/>
      <c r="AR19" s="56">
        <v>1.6000000000000001E-3</v>
      </c>
      <c r="AS19" s="57">
        <v>5.0000000000000001E-3</v>
      </c>
      <c r="AT19" s="58">
        <v>475</v>
      </c>
      <c r="AU19" s="33">
        <v>3.4</v>
      </c>
      <c r="AV19" s="33">
        <v>5</v>
      </c>
      <c r="AW19" s="33">
        <v>1.7</v>
      </c>
      <c r="AX19" s="59">
        <v>1.1000000000000001</v>
      </c>
      <c r="AY19" s="59">
        <v>2.25</v>
      </c>
      <c r="AZ19" s="59">
        <v>45</v>
      </c>
      <c r="BA19" s="59">
        <v>15</v>
      </c>
      <c r="BB19" s="33" t="s">
        <v>6</v>
      </c>
    </row>
    <row r="20" spans="1:54" x14ac:dyDescent="0.25">
      <c r="B20" s="34" t="s">
        <v>2</v>
      </c>
      <c r="C20" s="35" t="s">
        <v>115</v>
      </c>
      <c r="D20" s="36" t="s">
        <v>18</v>
      </c>
      <c r="E20" s="37" t="s">
        <v>79</v>
      </c>
      <c r="F20" s="38" t="s">
        <v>18</v>
      </c>
      <c r="G20" s="39">
        <v>30</v>
      </c>
      <c r="H20" s="40">
        <v>25</v>
      </c>
      <c r="I20" s="41">
        <v>0</v>
      </c>
      <c r="J20" s="42">
        <v>430</v>
      </c>
      <c r="K20" s="43">
        <v>2.4</v>
      </c>
      <c r="L20" s="43">
        <v>0</v>
      </c>
      <c r="M20" s="43">
        <v>1.6E-2</v>
      </c>
      <c r="N20" s="44">
        <v>20</v>
      </c>
      <c r="O20" s="44">
        <v>0.8</v>
      </c>
      <c r="P20" s="45">
        <v>2.1</v>
      </c>
      <c r="Q20" s="41">
        <v>1</v>
      </c>
      <c r="R20" s="43">
        <v>175</v>
      </c>
      <c r="S20" s="43">
        <v>40</v>
      </c>
      <c r="T20" s="46">
        <v>28</v>
      </c>
      <c r="U20" s="47">
        <v>12</v>
      </c>
      <c r="V20" s="43">
        <v>6</v>
      </c>
      <c r="W20" s="44">
        <v>10</v>
      </c>
      <c r="X20" s="46">
        <v>30000</v>
      </c>
      <c r="Y20" s="48">
        <v>5</v>
      </c>
      <c r="Z20" s="45">
        <v>0.04</v>
      </c>
      <c r="AA20" s="49">
        <v>0</v>
      </c>
      <c r="AB20" s="50">
        <v>6</v>
      </c>
      <c r="AC20" s="51" t="s">
        <v>22</v>
      </c>
      <c r="AD20" s="52" t="s">
        <v>21</v>
      </c>
      <c r="AE20" s="52" t="s">
        <v>21</v>
      </c>
      <c r="AF20" s="52"/>
      <c r="AG20" s="52"/>
      <c r="AH20" s="52">
        <v>2.1</v>
      </c>
      <c r="AI20" s="52">
        <v>2</v>
      </c>
      <c r="AJ20" s="52">
        <v>2</v>
      </c>
      <c r="AK20" s="52" t="b">
        <v>1</v>
      </c>
      <c r="AL20" s="52" t="b">
        <v>1</v>
      </c>
      <c r="AM20" s="52" t="b">
        <v>1</v>
      </c>
      <c r="AN20" s="52">
        <v>10</v>
      </c>
      <c r="AO20" s="53">
        <v>0.7</v>
      </c>
      <c r="AP20" s="54"/>
      <c r="AQ20" s="55"/>
      <c r="AR20" s="56">
        <v>1.5E-3</v>
      </c>
      <c r="AS20" s="57">
        <v>5.0000000000000001E-3</v>
      </c>
      <c r="AT20" s="58">
        <v>705</v>
      </c>
      <c r="AU20" s="33">
        <v>4.7</v>
      </c>
      <c r="AV20" s="33">
        <v>5</v>
      </c>
      <c r="AW20" s="33">
        <v>1.7</v>
      </c>
      <c r="AX20" s="59">
        <v>1.1000000000000001</v>
      </c>
      <c r="AY20" s="59">
        <v>2.25</v>
      </c>
      <c r="AZ20" s="59">
        <v>59</v>
      </c>
      <c r="BA20" s="59">
        <v>15</v>
      </c>
      <c r="BB20" s="33" t="s">
        <v>7</v>
      </c>
    </row>
    <row r="21" spans="1:54" x14ac:dyDescent="0.25">
      <c r="B21" s="34" t="s">
        <v>2</v>
      </c>
      <c r="C21" s="35" t="s">
        <v>77</v>
      </c>
      <c r="D21" s="36" t="s">
        <v>23</v>
      </c>
      <c r="E21" s="37" t="s">
        <v>80</v>
      </c>
      <c r="F21" s="38" t="s">
        <v>23</v>
      </c>
      <c r="G21" s="39">
        <v>0</v>
      </c>
      <c r="H21" s="40"/>
      <c r="I21" s="41"/>
      <c r="J21" s="42"/>
      <c r="K21" s="43"/>
      <c r="L21" s="43"/>
      <c r="M21" s="43"/>
      <c r="N21" s="44"/>
      <c r="O21" s="44"/>
      <c r="P21" s="45"/>
      <c r="Q21" s="41"/>
      <c r="R21" s="43"/>
      <c r="S21" s="43"/>
      <c r="T21" s="46"/>
      <c r="U21" s="47"/>
      <c r="V21" s="43"/>
      <c r="W21" s="44"/>
      <c r="X21" s="46"/>
      <c r="Y21" s="48"/>
      <c r="Z21" s="45"/>
      <c r="AA21" s="49"/>
      <c r="AB21" s="50"/>
      <c r="AC21" s="51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3"/>
      <c r="AP21" s="54"/>
      <c r="AQ21" s="55"/>
      <c r="AR21" s="56"/>
      <c r="AS21" s="57"/>
      <c r="AT21" s="58"/>
      <c r="AU21" s="33"/>
      <c r="AV21" s="33"/>
      <c r="AW21" s="33"/>
      <c r="AX21" s="59"/>
      <c r="AY21" s="59"/>
      <c r="AZ21" s="59"/>
      <c r="BA21" s="59"/>
      <c r="BB21" s="33"/>
    </row>
    <row r="22" spans="1:54" x14ac:dyDescent="0.25">
      <c r="B22" s="34" t="s">
        <v>2</v>
      </c>
      <c r="C22" s="35" t="s">
        <v>116</v>
      </c>
      <c r="D22" s="36" t="s">
        <v>20</v>
      </c>
      <c r="E22" s="37" t="s">
        <v>80</v>
      </c>
      <c r="F22" s="38" t="s">
        <v>20</v>
      </c>
      <c r="G22" s="39">
        <v>10</v>
      </c>
      <c r="H22" s="40"/>
      <c r="I22" s="41"/>
      <c r="J22" s="42"/>
      <c r="K22" s="43"/>
      <c r="L22" s="43"/>
      <c r="M22" s="43"/>
      <c r="N22" s="44"/>
      <c r="O22" s="44"/>
      <c r="P22" s="45"/>
      <c r="Q22" s="41"/>
      <c r="R22" s="43"/>
      <c r="S22" s="43"/>
      <c r="T22" s="46"/>
      <c r="U22" s="47"/>
      <c r="V22" s="43"/>
      <c r="W22" s="44"/>
      <c r="X22" s="46"/>
      <c r="Y22" s="48"/>
      <c r="Z22" s="45"/>
      <c r="AA22" s="49"/>
      <c r="AB22" s="50"/>
      <c r="AC22" s="51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3"/>
      <c r="AP22" s="54"/>
      <c r="AQ22" s="55"/>
      <c r="AR22" s="56"/>
      <c r="AS22" s="57"/>
      <c r="AT22" s="58"/>
      <c r="AU22" s="33"/>
      <c r="AV22" s="33"/>
      <c r="AW22" s="33"/>
      <c r="AX22" s="59"/>
      <c r="AY22" s="59"/>
      <c r="AZ22" s="59"/>
      <c r="BA22" s="59"/>
      <c r="BB22" s="33"/>
    </row>
    <row r="23" spans="1:54" x14ac:dyDescent="0.25">
      <c r="B23" s="34" t="s">
        <v>2</v>
      </c>
      <c r="C23" s="35" t="s">
        <v>117</v>
      </c>
      <c r="D23" s="36" t="s">
        <v>19</v>
      </c>
      <c r="E23" s="37" t="s">
        <v>80</v>
      </c>
      <c r="F23" s="38" t="s">
        <v>19</v>
      </c>
      <c r="G23" s="39">
        <v>20</v>
      </c>
      <c r="H23" s="40"/>
      <c r="I23" s="41"/>
      <c r="J23" s="42"/>
      <c r="K23" s="43"/>
      <c r="L23" s="43"/>
      <c r="M23" s="43"/>
      <c r="N23" s="44"/>
      <c r="O23" s="44"/>
      <c r="P23" s="45"/>
      <c r="Q23" s="41"/>
      <c r="R23" s="43"/>
      <c r="S23" s="43"/>
      <c r="T23" s="46"/>
      <c r="U23" s="47"/>
      <c r="V23" s="43"/>
      <c r="W23" s="44"/>
      <c r="X23" s="46"/>
      <c r="Y23" s="48"/>
      <c r="Z23" s="45"/>
      <c r="AA23" s="49"/>
      <c r="AB23" s="50"/>
      <c r="AC23" s="51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3"/>
      <c r="AP23" s="54"/>
      <c r="AQ23" s="55"/>
      <c r="AR23" s="56"/>
      <c r="AS23" s="57"/>
      <c r="AT23" s="58"/>
      <c r="AU23" s="33"/>
      <c r="AV23" s="33"/>
      <c r="AW23" s="33"/>
      <c r="AX23" s="59"/>
      <c r="AY23" s="59"/>
      <c r="AZ23" s="59"/>
      <c r="BA23" s="59"/>
      <c r="BB23" s="33"/>
    </row>
    <row r="24" spans="1:54" ht="15.75" thickBot="1" x14ac:dyDescent="0.3">
      <c r="A24" s="3"/>
      <c r="B24" s="34" t="s">
        <v>2</v>
      </c>
      <c r="C24" s="35" t="s">
        <v>118</v>
      </c>
      <c r="D24" s="36" t="s">
        <v>18</v>
      </c>
      <c r="E24" s="37" t="s">
        <v>80</v>
      </c>
      <c r="F24" s="38" t="s">
        <v>18</v>
      </c>
      <c r="G24" s="39">
        <v>30</v>
      </c>
      <c r="H24" s="40"/>
      <c r="I24" s="41"/>
      <c r="J24" s="42"/>
      <c r="K24" s="43"/>
      <c r="L24" s="43"/>
      <c r="M24" s="43"/>
      <c r="N24" s="44"/>
      <c r="O24" s="44"/>
      <c r="P24" s="45"/>
      <c r="Q24" s="41"/>
      <c r="R24" s="43"/>
      <c r="S24" s="43"/>
      <c r="T24" s="46"/>
      <c r="U24" s="47"/>
      <c r="V24" s="43"/>
      <c r="W24" s="44"/>
      <c r="X24" s="46"/>
      <c r="Y24" s="48"/>
      <c r="Z24" s="45"/>
      <c r="AA24" s="49"/>
      <c r="AB24" s="50"/>
      <c r="AC24" s="51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3"/>
      <c r="AP24" s="54"/>
      <c r="AQ24" s="55"/>
      <c r="AR24" s="56"/>
      <c r="AS24" s="57"/>
      <c r="AT24" s="58"/>
      <c r="AU24" s="33"/>
      <c r="AV24" s="33"/>
      <c r="AW24" s="33"/>
      <c r="AX24" s="59"/>
      <c r="AY24" s="59"/>
      <c r="AZ24" s="59"/>
      <c r="BA24" s="59"/>
      <c r="BB24" s="33"/>
    </row>
    <row r="25" spans="1:54" ht="24" thickBot="1" x14ac:dyDescent="0.4">
      <c r="B25" s="5"/>
      <c r="C25" s="5"/>
      <c r="D25" s="5"/>
      <c r="E25" s="5"/>
      <c r="F25" s="5"/>
      <c r="G25" s="5"/>
      <c r="H25" s="5"/>
      <c r="I25" s="92" t="s">
        <v>17</v>
      </c>
      <c r="J25" s="93"/>
      <c r="K25" s="94" t="s">
        <v>16</v>
      </c>
      <c r="L25" s="95"/>
      <c r="M25" s="95"/>
      <c r="N25" s="95"/>
      <c r="O25" s="95"/>
      <c r="P25" s="96"/>
      <c r="Q25" s="20" t="s">
        <v>15</v>
      </c>
      <c r="R25" s="97" t="s">
        <v>14</v>
      </c>
      <c r="S25" s="98"/>
      <c r="T25" s="98"/>
      <c r="U25" s="99"/>
      <c r="V25" s="100" t="s">
        <v>13</v>
      </c>
      <c r="W25" s="101"/>
      <c r="X25" s="101"/>
      <c r="Y25" s="102"/>
      <c r="Z25" s="21"/>
      <c r="AA25" s="21"/>
      <c r="AB25" s="21"/>
    </row>
    <row r="27" spans="1:54" ht="15.75" thickBot="1" x14ac:dyDescent="0.3"/>
    <row r="28" spans="1:54" ht="23.25" x14ac:dyDescent="0.35">
      <c r="B28" s="1" t="s">
        <v>98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120</v>
      </c>
      <c r="C30" s="6" t="s">
        <v>0</v>
      </c>
      <c r="D30" s="7" t="s">
        <v>108</v>
      </c>
      <c r="E30" s="71" t="s">
        <v>119</v>
      </c>
      <c r="F30" s="89" t="s">
        <v>82</v>
      </c>
    </row>
    <row r="31" spans="1:54" x14ac:dyDescent="0.25">
      <c r="B31" s="34" t="s">
        <v>2</v>
      </c>
      <c r="C31" s="86" t="s">
        <v>99</v>
      </c>
      <c r="D31" s="87" t="s">
        <v>81</v>
      </c>
      <c r="E31" s="87">
        <v>5</v>
      </c>
      <c r="F31" s="88" t="str">
        <f>CONCATENATE("icon_",Table1[[#This Row],['[sku']]])</f>
        <v>icon_helicopter_power_1</v>
      </c>
    </row>
    <row r="32" spans="1:54" x14ac:dyDescent="0.25">
      <c r="B32" s="34" t="s">
        <v>2</v>
      </c>
      <c r="C32" s="86" t="s">
        <v>103</v>
      </c>
      <c r="D32" s="87" t="s">
        <v>81</v>
      </c>
      <c r="E32" s="87">
        <v>15</v>
      </c>
      <c r="F32" s="88" t="str">
        <f>CONCATENATE("icon_",Table1[[#This Row],['[sku']]])</f>
        <v>icon_helicopter_power_2</v>
      </c>
    </row>
    <row r="33" spans="2:6" x14ac:dyDescent="0.25">
      <c r="B33" s="34" t="s">
        <v>2</v>
      </c>
      <c r="C33" s="86" t="s">
        <v>104</v>
      </c>
      <c r="D33" s="87" t="s">
        <v>81</v>
      </c>
      <c r="E33" s="87">
        <v>25</v>
      </c>
      <c r="F33" s="88" t="str">
        <f>CONCATENATE("icon_",Table1[[#This Row],['[sku']]])</f>
        <v>icon_helicopter_power_3</v>
      </c>
    </row>
    <row r="34" spans="2:6" x14ac:dyDescent="0.25">
      <c r="B34" s="34" t="s">
        <v>2</v>
      </c>
      <c r="C34" s="86" t="s">
        <v>100</v>
      </c>
      <c r="D34" s="87" t="s">
        <v>79</v>
      </c>
      <c r="E34" s="87">
        <v>5</v>
      </c>
      <c r="F34" s="88" t="str">
        <f>CONCATENATE("icon_",Table1[[#This Row],['[sku']]])</f>
        <v>icon_electric_power_1</v>
      </c>
    </row>
    <row r="35" spans="2:6" x14ac:dyDescent="0.25">
      <c r="B35" s="34" t="s">
        <v>2</v>
      </c>
      <c r="C35" s="86" t="s">
        <v>101</v>
      </c>
      <c r="D35" s="87" t="s">
        <v>79</v>
      </c>
      <c r="E35" s="87">
        <v>15</v>
      </c>
      <c r="F35" s="88" t="str">
        <f>CONCATENATE("icon_",Table1[[#This Row],['[sku']]])</f>
        <v>icon_electric_power_2</v>
      </c>
    </row>
    <row r="36" spans="2:6" x14ac:dyDescent="0.25">
      <c r="B36" s="34" t="s">
        <v>2</v>
      </c>
      <c r="C36" s="86" t="s">
        <v>102</v>
      </c>
      <c r="D36" s="87" t="s">
        <v>79</v>
      </c>
      <c r="E36" s="87">
        <v>25</v>
      </c>
      <c r="F36" s="88" t="str">
        <f>CONCATENATE("icon_",Table1[[#This Row],['[sku']]])</f>
        <v>icon_electric_power_3</v>
      </c>
    </row>
    <row r="37" spans="2:6" x14ac:dyDescent="0.25">
      <c r="B37" s="34" t="s">
        <v>2</v>
      </c>
      <c r="C37" s="86" t="s">
        <v>105</v>
      </c>
      <c r="D37" s="87" t="s">
        <v>80</v>
      </c>
      <c r="E37" s="87">
        <v>5</v>
      </c>
      <c r="F37" s="88" t="str">
        <f>CONCATENATE("icon_",Table1[[#This Row],['[sku']]])</f>
        <v>icon_sonic_power_1</v>
      </c>
    </row>
    <row r="38" spans="2:6" x14ac:dyDescent="0.25">
      <c r="B38" s="34" t="s">
        <v>2</v>
      </c>
      <c r="C38" s="86" t="s">
        <v>106</v>
      </c>
      <c r="D38" s="87" t="s">
        <v>80</v>
      </c>
      <c r="E38" s="87">
        <v>15</v>
      </c>
      <c r="F38" s="88" t="str">
        <f>CONCATENATE("icon_",Table1[[#This Row],['[sku']]])</f>
        <v>icon_sonic_power_2</v>
      </c>
    </row>
    <row r="39" spans="2:6" x14ac:dyDescent="0.25">
      <c r="B39" s="34" t="s">
        <v>2</v>
      </c>
      <c r="C39" s="90" t="s">
        <v>107</v>
      </c>
      <c r="D39" s="91" t="s">
        <v>80</v>
      </c>
      <c r="E39" s="91">
        <v>25</v>
      </c>
      <c r="F39" s="88" t="str">
        <f>CONCATENATE("icon_",Table1[[#This Row],['[sku']]])</f>
        <v>icon_sonic_power_3</v>
      </c>
    </row>
  </sheetData>
  <mergeCells count="4">
    <mergeCell ref="I25:J25"/>
    <mergeCell ref="K25:P25"/>
    <mergeCell ref="R25:U25"/>
    <mergeCell ref="V25:Y25"/>
  </mergeCells>
  <conditionalFormatting sqref="C13">
    <cfRule type="duplicateValues" dxfId="13" priority="46"/>
  </conditionalFormatting>
  <conditionalFormatting sqref="BB13">
    <cfRule type="duplicateValues" dxfId="12" priority="38"/>
  </conditionalFormatting>
  <conditionalFormatting sqref="C4:D6">
    <cfRule type="duplicateValues" dxfId="11" priority="22"/>
  </conditionalFormatting>
  <conditionalFormatting sqref="T4:T6">
    <cfRule type="duplicateValues" dxfId="10" priority="21"/>
  </conditionalFormatting>
  <conditionalFormatting sqref="C34:C36">
    <cfRule type="duplicateValues" dxfId="9" priority="11"/>
  </conditionalFormatting>
  <conditionalFormatting sqref="C31:C33">
    <cfRule type="duplicateValues" dxfId="8" priority="47"/>
  </conditionalFormatting>
  <conditionalFormatting sqref="C37:C39">
    <cfRule type="duplicateValues" dxfId="7" priority="8"/>
  </conditionalFormatting>
  <conditionalFormatting sqref="C14:C24">
    <cfRule type="duplicateValues" dxfId="6" priority="6"/>
  </conditionalFormatting>
  <conditionalFormatting sqref="BB14:BB16 BB21:BB24">
    <cfRule type="duplicateValues" dxfId="5" priority="5"/>
  </conditionalFormatting>
  <conditionalFormatting sqref="BB17">
    <cfRule type="duplicateValues" dxfId="4" priority="2"/>
  </conditionalFormatting>
  <conditionalFormatting sqref="BB18:BB20">
    <cfRule type="duplicateValues" dxfId="3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X15"/>
  <sheetViews>
    <sheetView tabSelected="1" workbookViewId="0">
      <selection activeCell="D23" sqref="D23"/>
    </sheetView>
  </sheetViews>
  <sheetFormatPr defaultRowHeight="15" x14ac:dyDescent="0.25"/>
  <cols>
    <col min="5" max="5" width="13.5703125" customWidth="1"/>
    <col min="6" max="6" width="19.85546875" customWidth="1"/>
    <col min="12" max="12" width="12" customWidth="1"/>
    <col min="13" max="13" width="12.5703125" customWidth="1"/>
    <col min="18" max="18" width="11.5703125" customWidth="1"/>
    <col min="23" max="23" width="11.28515625" customWidth="1"/>
  </cols>
  <sheetData>
    <row r="1" spans="5:24" ht="21" x14ac:dyDescent="0.35">
      <c r="E1" s="106" t="s">
        <v>126</v>
      </c>
    </row>
    <row r="3" spans="5:24" x14ac:dyDescent="0.25">
      <c r="F3" s="104"/>
      <c r="G3" s="107" t="s">
        <v>127</v>
      </c>
      <c r="H3" s="107"/>
      <c r="I3" s="107"/>
      <c r="J3" s="107"/>
      <c r="L3" s="104" t="s">
        <v>123</v>
      </c>
      <c r="Q3" s="104" t="s">
        <v>129</v>
      </c>
      <c r="V3" s="104" t="s">
        <v>130</v>
      </c>
    </row>
    <row r="4" spans="5:24" x14ac:dyDescent="0.25">
      <c r="F4" s="105"/>
      <c r="G4" s="105">
        <v>1</v>
      </c>
      <c r="H4" s="105">
        <v>2</v>
      </c>
      <c r="I4" s="105">
        <v>3</v>
      </c>
      <c r="J4" s="105">
        <v>4</v>
      </c>
      <c r="M4" t="s">
        <v>145</v>
      </c>
      <c r="N4" s="103">
        <v>30</v>
      </c>
      <c r="R4" t="s">
        <v>145</v>
      </c>
      <c r="S4" s="103">
        <v>30</v>
      </c>
      <c r="W4" t="s">
        <v>145</v>
      </c>
      <c r="X4" s="103">
        <v>30</v>
      </c>
    </row>
    <row r="5" spans="5:24" x14ac:dyDescent="0.25">
      <c r="F5" s="105" t="s">
        <v>128</v>
      </c>
      <c r="G5" s="108">
        <v>100</v>
      </c>
      <c r="H5" s="108">
        <v>200</v>
      </c>
      <c r="I5" s="108">
        <v>300</v>
      </c>
      <c r="J5" s="108">
        <v>400</v>
      </c>
      <c r="M5" t="s">
        <v>124</v>
      </c>
      <c r="N5" s="103">
        <v>0</v>
      </c>
      <c r="R5" t="s">
        <v>124</v>
      </c>
      <c r="S5" s="103">
        <v>0</v>
      </c>
      <c r="W5" t="s">
        <v>124</v>
      </c>
      <c r="X5" s="103">
        <v>0</v>
      </c>
    </row>
    <row r="6" spans="5:24" x14ac:dyDescent="0.25">
      <c r="F6" s="105" t="s">
        <v>129</v>
      </c>
      <c r="G6" s="108">
        <v>100</v>
      </c>
      <c r="H6" s="108">
        <v>125</v>
      </c>
      <c r="I6" s="108">
        <v>150</v>
      </c>
      <c r="J6" s="108">
        <v>200</v>
      </c>
      <c r="M6" t="s">
        <v>125</v>
      </c>
      <c r="N6" s="103">
        <v>100</v>
      </c>
      <c r="R6" t="s">
        <v>125</v>
      </c>
      <c r="S6" s="103">
        <v>100</v>
      </c>
      <c r="W6" t="s">
        <v>125</v>
      </c>
      <c r="X6" s="103">
        <v>100</v>
      </c>
    </row>
    <row r="7" spans="5:24" x14ac:dyDescent="0.25">
      <c r="F7" s="105" t="s">
        <v>130</v>
      </c>
      <c r="G7" s="108"/>
      <c r="H7" s="108"/>
      <c r="I7" s="108"/>
      <c r="J7" s="108"/>
      <c r="M7" t="s">
        <v>138</v>
      </c>
      <c r="N7">
        <f>ROUND((N6-N5)/N4,1)</f>
        <v>3.3</v>
      </c>
      <c r="R7" t="s">
        <v>138</v>
      </c>
      <c r="S7">
        <f>ROUND((S6-S5)/S4,1)</f>
        <v>3.3</v>
      </c>
      <c r="W7" t="s">
        <v>138</v>
      </c>
      <c r="X7">
        <f>ROUND((X6-X5)/X4,1)</f>
        <v>3.3</v>
      </c>
    </row>
    <row r="11" spans="5:24" x14ac:dyDescent="0.25">
      <c r="F11" t="s">
        <v>132</v>
      </c>
      <c r="G11" s="103">
        <v>1</v>
      </c>
      <c r="L11" s="104" t="s">
        <v>16</v>
      </c>
      <c r="M11" s="109" t="s">
        <v>140</v>
      </c>
      <c r="N11" s="109" t="s">
        <v>141</v>
      </c>
      <c r="O11" s="109" t="s">
        <v>146</v>
      </c>
    </row>
    <row r="12" spans="5:24" ht="15.75" thickBot="1" x14ac:dyDescent="0.3">
      <c r="L12" s="104" t="s">
        <v>139</v>
      </c>
      <c r="M12">
        <f>G5</f>
        <v>100</v>
      </c>
      <c r="N12">
        <f>G5+G5*(N6/100)</f>
        <v>200</v>
      </c>
      <c r="O12">
        <f>N12-M12</f>
        <v>100</v>
      </c>
    </row>
    <row r="13" spans="5:24" ht="15.75" thickBot="1" x14ac:dyDescent="0.3">
      <c r="E13" t="s">
        <v>135</v>
      </c>
      <c r="F13" t="s">
        <v>131</v>
      </c>
      <c r="G13" s="103">
        <v>0</v>
      </c>
      <c r="I13" s="110" t="s">
        <v>128</v>
      </c>
      <c r="J13" s="111">
        <f ca="1">INDIRECT(ADDRESS(5,6+G11)) + (INDIRECT(ADDRESS(5,6+G11)) *(N7/100) *G13)</f>
        <v>100</v>
      </c>
      <c r="L13" s="104" t="s">
        <v>142</v>
      </c>
      <c r="M13">
        <f>H5</f>
        <v>200</v>
      </c>
      <c r="N13">
        <f>H5+H5*(N6/100)</f>
        <v>400</v>
      </c>
      <c r="O13">
        <f t="shared" ref="O13:O15" si="0">N13-M13</f>
        <v>200</v>
      </c>
    </row>
    <row r="14" spans="5:24" x14ac:dyDescent="0.25">
      <c r="E14" t="s">
        <v>136</v>
      </c>
      <c r="F14" t="s">
        <v>133</v>
      </c>
      <c r="G14" s="103">
        <v>0</v>
      </c>
      <c r="L14" s="104" t="s">
        <v>143</v>
      </c>
      <c r="M14">
        <f>I5</f>
        <v>300</v>
      </c>
      <c r="N14">
        <f>I5+I5*(N6/100)</f>
        <v>600</v>
      </c>
      <c r="O14">
        <f t="shared" si="0"/>
        <v>300</v>
      </c>
    </row>
    <row r="15" spans="5:24" x14ac:dyDescent="0.25">
      <c r="E15" t="s">
        <v>137</v>
      </c>
      <c r="F15" t="s">
        <v>134</v>
      </c>
      <c r="G15" s="103">
        <v>0</v>
      </c>
      <c r="L15" s="104" t="s">
        <v>144</v>
      </c>
      <c r="M15">
        <f>J5</f>
        <v>400</v>
      </c>
      <c r="N15">
        <f>J5+J5*(N6/100)</f>
        <v>800</v>
      </c>
      <c r="O15">
        <f t="shared" si="0"/>
        <v>400</v>
      </c>
    </row>
  </sheetData>
  <mergeCells count="1">
    <mergeCell ref="G3:J3"/>
  </mergeCells>
  <conditionalFormatting sqref="G13:G15">
    <cfRule type="expression" dxfId="2" priority="2">
      <formula>G13&gt;$N$4</formula>
    </cfRule>
  </conditionalFormatting>
  <conditionalFormatting sqref="G11">
    <cfRule type="expression" dxfId="0" priority="1">
      <formula>$G$11&gt;4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special dragons</vt:lpstr>
      <vt:lpstr>Sheet1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2018-09-04T10:02:03Z</dcterms:modified>
</cp:coreProperties>
</file>